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7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drawings/drawing54.xml" ContentType="application/vnd.openxmlformats-officedocument.drawing+xml"/>
  <Override PartName="/xl/charts/chart29.xml" ContentType="application/vnd.openxmlformats-officedocument.drawingml.char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mensual'!$B$5:$F$111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mensual'!$B$5:$F$111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CAT'!$B$5:$I$98</definedName>
    <definedName name="_xlnm.Print_Area" localSheetId="58">'evolución EM zona'!$B$5:$K$99</definedName>
    <definedName name="_xlnm.Print_Area" localSheetId="49">'evolución IO CAT '!$B$5:$I$98</definedName>
    <definedName name="_xlnm.Print_Area" localSheetId="47">'evolución IO zona'!$B$5:$K$99</definedName>
    <definedName name="_xlnm.Print_Area" localSheetId="31">'EVOLUCIÓN NACIO CATEGORIA '!$B$5:$I$32</definedName>
    <definedName name="_xlnm.Print_Area" localSheetId="40">'evolución pernocta cat ev anual'!$B$5:$I$98</definedName>
    <definedName name="_xlnm.Print_Area" localSheetId="38">'evoución PERNOCTA zona'!$B$5:$K$99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mensual'!$B$5:$F$111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mensu'!$B$5:$AV$111</definedName>
    <definedName name="_xlnm.Print_Area" localSheetId="32">'nacionalidades distribucion alo'!$B$5:$I$32</definedName>
    <definedName name="_xlnm.Print_Area" localSheetId="34">'Nacionalidad-evolución cuota'!$B$5:$Y$111</definedName>
    <definedName name="_xlnm.Print_Area" localSheetId="44">'Pernoctacion mensual'!$B$5:$F$111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tip'!$B$5:$H$112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CAT'!$B$5:$P$111</definedName>
    <definedName name="_xlnm.Print_Area" localSheetId="57">'Tablas evol EM zona'!$B$5:$T$112</definedName>
    <definedName name="_xlnm.Print_Area" localSheetId="48">'tablas evol IO CAT '!$B$5:$P$111</definedName>
    <definedName name="_xlnm.Print_Area" localSheetId="46">'Tablas evol IO zona'!$B$5:$T$112</definedName>
    <definedName name="_xlnm.Print_Area" localSheetId="39">'tablas pernocta cat ev anual'!$B$5:$P$111</definedName>
    <definedName name="_xlnm.Print_Area" localSheetId="37">'Tablas PERNOCTA zona'!$B$5:$T$112</definedName>
    <definedName name="_xlnm.Print_Area" localSheetId="17">'tablas turistas por categorías '!$B$5:$P$111</definedName>
    <definedName name="_xlnm.Print_Area" localSheetId="7">'tablas turistas por Temporada'!$B$5:$I$28</definedName>
    <definedName name="_xlnm.Print_Area" localSheetId="10">'Tablas turistas zona y tip.'!$B$5:$T$112</definedName>
    <definedName name="_xlnm.Print_Area" localSheetId="12">'tablas Zonas mensual '!$B$5:$I$57</definedName>
    <definedName name="_xlnm.Print_Area" localSheetId="5">'var evolu x tipolo'!$B$5:$E$98</definedName>
    <definedName name="_xlnm.Print_Area" localSheetId="21">'VARIACIÓN EVOL POR CATEGORIA'!$B$5:$I$98</definedName>
    <definedName name="_xlnm.Print_Area" localSheetId="11">'variación x zonas tipo '!$B$5:$K$99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9" i="61"/>
  <c r="B19" i="60"/>
  <c r="B20" i="59"/>
  <c r="B20" i="58"/>
  <c r="B19" i="56"/>
  <c r="D6" i="54"/>
  <c r="C6" i="54"/>
  <c r="D6" i="52"/>
  <c r="C6" i="52"/>
  <c r="D6" i="51"/>
  <c r="C6" i="51"/>
  <c r="B19" i="50"/>
  <c r="B19" i="49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B20" i="48"/>
  <c r="B20" i="47"/>
  <c r="B19" i="45"/>
  <c r="E6" i="43"/>
  <c r="C6" i="43"/>
  <c r="E6" i="42"/>
  <c r="C6" i="42"/>
  <c r="B19" i="41"/>
  <c r="B19" i="40"/>
  <c r="B20" i="39"/>
  <c r="B20" i="38"/>
  <c r="B19" i="36"/>
  <c r="B19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9" i="22"/>
  <c r="B19" i="18"/>
  <c r="E6" i="16"/>
  <c r="C6" i="16"/>
  <c r="B20" i="12"/>
  <c r="B20" i="11"/>
  <c r="E6" i="9"/>
  <c r="C6" i="9"/>
  <c r="B19" i="6"/>
  <c r="B20" i="4"/>
  <c r="E6" i="3"/>
  <c r="C6" i="3"/>
  <c r="E39" i="2"/>
  <c r="D39" i="2"/>
  <c r="E23" i="2"/>
  <c r="D23" i="2"/>
  <c r="E7" i="2"/>
  <c r="D7" i="2"/>
  <c r="D6" i="1"/>
  <c r="G42" i="2" l="1"/>
  <c r="F42" i="2"/>
  <c r="G45" i="2"/>
  <c r="F45" i="2"/>
  <c r="G48" i="2"/>
  <c r="F48" i="2"/>
  <c r="D9" i="3"/>
  <c r="C20" i="6"/>
  <c r="D21" i="4"/>
  <c r="D23" i="4"/>
  <c r="C22" i="6"/>
  <c r="C24" i="6"/>
  <c r="D25" i="4"/>
  <c r="D27" i="4"/>
  <c r="C26" i="6"/>
  <c r="C28" i="6"/>
  <c r="D29" i="4"/>
  <c r="D31" i="4"/>
  <c r="C30" i="6"/>
  <c r="C32" i="6"/>
  <c r="D33" i="4"/>
  <c r="D12" i="9"/>
  <c r="D17" i="9"/>
  <c r="D8" i="12"/>
  <c r="F8" i="11"/>
  <c r="R8" i="11"/>
  <c r="J8" i="12"/>
  <c r="L9" i="11"/>
  <c r="G9" i="12"/>
  <c r="D10" i="12"/>
  <c r="F10" i="11"/>
  <c r="J10" i="12"/>
  <c r="R10" i="11"/>
  <c r="L11" i="11"/>
  <c r="G11" i="12"/>
  <c r="F12" i="11"/>
  <c r="D12" i="12"/>
  <c r="J12" i="12"/>
  <c r="R12" i="11"/>
  <c r="G13" i="12"/>
  <c r="L13" i="11"/>
  <c r="F14" i="11"/>
  <c r="D14" i="12"/>
  <c r="R14" i="11"/>
  <c r="J14" i="12"/>
  <c r="G15" i="12"/>
  <c r="L15" i="11"/>
  <c r="D16" i="12"/>
  <c r="F16" i="11"/>
  <c r="R16" i="11"/>
  <c r="J16" i="12"/>
  <c r="L17" i="11"/>
  <c r="G17" i="12"/>
  <c r="K17" i="12"/>
  <c r="T17" i="11"/>
  <c r="N18" i="11"/>
  <c r="H18" i="12"/>
  <c r="H19" i="11"/>
  <c r="E19" i="12"/>
  <c r="K19" i="12"/>
  <c r="T19" i="11"/>
  <c r="F78" i="12"/>
  <c r="J78" i="11"/>
  <c r="I79" i="12"/>
  <c r="P79" i="11"/>
  <c r="H80" i="12"/>
  <c r="N80" i="11"/>
  <c r="K81" i="12"/>
  <c r="T81" i="11"/>
  <c r="E83" i="12"/>
  <c r="H83" i="11"/>
  <c r="H84" i="12"/>
  <c r="N84" i="11"/>
  <c r="K85" i="12"/>
  <c r="T85" i="11"/>
  <c r="E87" i="12"/>
  <c r="H87" i="11"/>
  <c r="H88" i="12"/>
  <c r="N88" i="11"/>
  <c r="K89" i="12"/>
  <c r="T89" i="11"/>
  <c r="E91" i="12"/>
  <c r="H91" i="11"/>
  <c r="C93" i="12"/>
  <c r="D93" i="11"/>
  <c r="J94" i="12"/>
  <c r="R94" i="11"/>
  <c r="D96" i="12"/>
  <c r="F96" i="11"/>
  <c r="G97" i="12"/>
  <c r="L97" i="11"/>
  <c r="J98" i="12"/>
  <c r="R98" i="11"/>
  <c r="I21" i="22"/>
  <c r="P21" i="18"/>
  <c r="E25" i="22"/>
  <c r="H25" i="18"/>
  <c r="G27" i="22"/>
  <c r="L27" i="18"/>
  <c r="C31" i="22"/>
  <c r="D31" i="18"/>
  <c r="F34" i="22"/>
  <c r="J34" i="18"/>
  <c r="I37" i="22"/>
  <c r="P37" i="18"/>
  <c r="E41" i="22"/>
  <c r="H41" i="18"/>
  <c r="H44" i="22"/>
  <c r="N44" i="18"/>
  <c r="E49" i="22"/>
  <c r="H49" i="18"/>
  <c r="H52" i="22"/>
  <c r="N52" i="18"/>
  <c r="C55" i="22"/>
  <c r="D55" i="18"/>
  <c r="F58" i="22"/>
  <c r="J58" i="18"/>
  <c r="I61" i="22"/>
  <c r="P61" i="18"/>
  <c r="E65" i="22"/>
  <c r="H65" i="18"/>
  <c r="H68" i="22"/>
  <c r="N68" i="18"/>
  <c r="D72" i="22"/>
  <c r="F72" i="18"/>
  <c r="G75" i="22"/>
  <c r="L75" i="18"/>
  <c r="C79" i="22"/>
  <c r="D79" i="18"/>
  <c r="F82" i="22"/>
  <c r="J82" i="18"/>
  <c r="I85" i="22"/>
  <c r="P85" i="18"/>
  <c r="E89" i="22"/>
  <c r="H89" i="18"/>
  <c r="H92" i="22"/>
  <c r="N92" i="18"/>
  <c r="D96" i="22"/>
  <c r="F96" i="18"/>
  <c r="E16" i="32"/>
  <c r="G35" i="2"/>
  <c r="G50" i="2"/>
  <c r="D8" i="3"/>
  <c r="F8" i="4"/>
  <c r="D7" i="6"/>
  <c r="C8" i="6"/>
  <c r="D9" i="4"/>
  <c r="H9" i="4"/>
  <c r="E8" i="6"/>
  <c r="D9" i="6"/>
  <c r="F10" i="4"/>
  <c r="D11" i="4"/>
  <c r="C10" i="6"/>
  <c r="H11" i="4"/>
  <c r="E10" i="6"/>
  <c r="F12" i="4"/>
  <c r="D11" i="6"/>
  <c r="C12" i="6"/>
  <c r="D13" i="4"/>
  <c r="H13" i="4"/>
  <c r="E12" i="6"/>
  <c r="D13" i="6"/>
  <c r="F14" i="4"/>
  <c r="C14" i="6"/>
  <c r="D15" i="4"/>
  <c r="H15" i="4"/>
  <c r="E14" i="6"/>
  <c r="F16" i="4"/>
  <c r="D15" i="6"/>
  <c r="C16" i="6"/>
  <c r="D17" i="4"/>
  <c r="H17" i="4"/>
  <c r="E16" i="6"/>
  <c r="D17" i="6"/>
  <c r="F18" i="4"/>
  <c r="C18" i="6"/>
  <c r="D19" i="4"/>
  <c r="E18" i="6"/>
  <c r="H19" i="4"/>
  <c r="H33" i="4"/>
  <c r="E32" i="6"/>
  <c r="D33" i="6"/>
  <c r="F34" i="4"/>
  <c r="C34" i="6"/>
  <c r="D35" i="4"/>
  <c r="E34" i="6"/>
  <c r="H35" i="4"/>
  <c r="F36" i="4"/>
  <c r="D35" i="6"/>
  <c r="C36" i="6"/>
  <c r="D37" i="4"/>
  <c r="H37" i="4"/>
  <c r="E36" i="6"/>
  <c r="D37" i="6"/>
  <c r="F38" i="4"/>
  <c r="C38" i="6"/>
  <c r="D39" i="4"/>
  <c r="E38" i="6"/>
  <c r="H39" i="4"/>
  <c r="F40" i="4"/>
  <c r="D39" i="6"/>
  <c r="C40" i="6"/>
  <c r="D41" i="4"/>
  <c r="E40" i="6"/>
  <c r="H41" i="4"/>
  <c r="D41" i="6"/>
  <c r="F42" i="4"/>
  <c r="C42" i="6"/>
  <c r="D43" i="4"/>
  <c r="E42" i="6"/>
  <c r="H43" i="4"/>
  <c r="F44" i="4"/>
  <c r="D43" i="6"/>
  <c r="C44" i="6"/>
  <c r="D45" i="4"/>
  <c r="E44" i="6"/>
  <c r="H45" i="4"/>
  <c r="D45" i="6"/>
  <c r="F46" i="4"/>
  <c r="C46" i="6"/>
  <c r="D47" i="4"/>
  <c r="E46" i="6"/>
  <c r="H47" i="4"/>
  <c r="F48" i="4"/>
  <c r="D47" i="6"/>
  <c r="C48" i="6"/>
  <c r="D49" i="4"/>
  <c r="E48" i="6"/>
  <c r="H49" i="4"/>
  <c r="D49" i="6"/>
  <c r="F50" i="4"/>
  <c r="C50" i="6"/>
  <c r="D51" i="4"/>
  <c r="E50" i="6"/>
  <c r="H51" i="4"/>
  <c r="F52" i="4"/>
  <c r="D51" i="6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D59" i="4"/>
  <c r="C58" i="6"/>
  <c r="E58" i="6"/>
  <c r="H59" i="4"/>
  <c r="D59" i="6"/>
  <c r="F60" i="4"/>
  <c r="C60" i="6"/>
  <c r="D61" i="4"/>
  <c r="E60" i="6"/>
  <c r="H61" i="4"/>
  <c r="D61" i="6"/>
  <c r="F62" i="4"/>
  <c r="D63" i="4"/>
  <c r="C62" i="6"/>
  <c r="E62" i="6"/>
  <c r="H63" i="4"/>
  <c r="D63" i="6"/>
  <c r="F64" i="4"/>
  <c r="C64" i="6"/>
  <c r="D65" i="4"/>
  <c r="E64" i="6"/>
  <c r="H65" i="4"/>
  <c r="D65" i="6"/>
  <c r="F66" i="4"/>
  <c r="D67" i="4"/>
  <c r="C66" i="6"/>
  <c r="E66" i="6"/>
  <c r="H67" i="4"/>
  <c r="D67" i="6"/>
  <c r="F68" i="4"/>
  <c r="C68" i="6"/>
  <c r="D69" i="4"/>
  <c r="E68" i="6"/>
  <c r="H69" i="4"/>
  <c r="D69" i="6"/>
  <c r="F70" i="4"/>
  <c r="D71" i="4"/>
  <c r="C70" i="6"/>
  <c r="E70" i="6"/>
  <c r="H71" i="4"/>
  <c r="D71" i="6"/>
  <c r="F72" i="4"/>
  <c r="C72" i="6"/>
  <c r="D73" i="4"/>
  <c r="H73" i="4"/>
  <c r="E72" i="6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H81" i="4"/>
  <c r="E80" i="6"/>
  <c r="D81" i="6"/>
  <c r="F82" i="4"/>
  <c r="C82" i="6"/>
  <c r="D83" i="4"/>
  <c r="E82" i="6"/>
  <c r="H83" i="4"/>
  <c r="D83" i="6"/>
  <c r="F84" i="4"/>
  <c r="C84" i="6"/>
  <c r="D85" i="4"/>
  <c r="H85" i="4"/>
  <c r="E84" i="6"/>
  <c r="D85" i="6"/>
  <c r="F86" i="4"/>
  <c r="C86" i="6"/>
  <c r="D87" i="4"/>
  <c r="E86" i="6"/>
  <c r="H87" i="4"/>
  <c r="D87" i="6"/>
  <c r="F88" i="4"/>
  <c r="C88" i="6"/>
  <c r="D89" i="4"/>
  <c r="H89" i="4"/>
  <c r="E88" i="6"/>
  <c r="D89" i="6"/>
  <c r="F90" i="4"/>
  <c r="C90" i="6"/>
  <c r="D91" i="4"/>
  <c r="E90" i="6"/>
  <c r="H91" i="4"/>
  <c r="D91" i="6"/>
  <c r="F92" i="4"/>
  <c r="C92" i="6"/>
  <c r="D93" i="4"/>
  <c r="E92" i="6"/>
  <c r="H93" i="4"/>
  <c r="D93" i="6"/>
  <c r="F94" i="4"/>
  <c r="D95" i="4"/>
  <c r="C94" i="6"/>
  <c r="E94" i="6"/>
  <c r="H95" i="4"/>
  <c r="D95" i="6"/>
  <c r="F96" i="4"/>
  <c r="C96" i="6"/>
  <c r="D97" i="4"/>
  <c r="E96" i="6"/>
  <c r="H97" i="4"/>
  <c r="D97" i="6"/>
  <c r="F98" i="4"/>
  <c r="F8" i="9"/>
  <c r="G8" i="9"/>
  <c r="D10" i="9"/>
  <c r="G13" i="9"/>
  <c r="F13" i="9"/>
  <c r="D16" i="9"/>
  <c r="G18" i="9"/>
  <c r="F18" i="9"/>
  <c r="D21" i="12"/>
  <c r="F21" i="11"/>
  <c r="F21" i="12"/>
  <c r="J21" i="11"/>
  <c r="N21" i="11"/>
  <c r="H21" i="12"/>
  <c r="R21" i="11"/>
  <c r="J21" i="12"/>
  <c r="C22" i="12"/>
  <c r="D22" i="11"/>
  <c r="E22" i="12"/>
  <c r="H22" i="11"/>
  <c r="L22" i="11"/>
  <c r="G22" i="12"/>
  <c r="P22" i="11"/>
  <c r="I22" i="12"/>
  <c r="K22" i="12"/>
  <c r="T22" i="11"/>
  <c r="D23" i="12"/>
  <c r="F23" i="11"/>
  <c r="J23" i="11"/>
  <c r="F23" i="12"/>
  <c r="H23" i="12"/>
  <c r="N23" i="11"/>
  <c r="J23" i="12"/>
  <c r="R23" i="11"/>
  <c r="C24" i="12"/>
  <c r="D24" i="11"/>
  <c r="H24" i="11"/>
  <c r="E24" i="12"/>
  <c r="L24" i="11"/>
  <c r="G24" i="12"/>
  <c r="P24" i="11"/>
  <c r="I24" i="12"/>
  <c r="K24" i="12"/>
  <c r="T24" i="11"/>
  <c r="F25" i="11"/>
  <c r="D25" i="12"/>
  <c r="J25" i="11"/>
  <c r="F25" i="12"/>
  <c r="H25" i="12"/>
  <c r="N25" i="11"/>
  <c r="J25" i="12"/>
  <c r="R25" i="11"/>
  <c r="D26" i="11"/>
  <c r="C26" i="12"/>
  <c r="E26" i="12"/>
  <c r="H26" i="11"/>
  <c r="G26" i="12"/>
  <c r="L26" i="11"/>
  <c r="I26" i="12"/>
  <c r="P26" i="11"/>
  <c r="K26" i="12"/>
  <c r="T26" i="11"/>
  <c r="D27" i="12"/>
  <c r="F27" i="11"/>
  <c r="J27" i="11"/>
  <c r="F27" i="12"/>
  <c r="H27" i="12"/>
  <c r="N27" i="11"/>
  <c r="R27" i="11"/>
  <c r="J27" i="12"/>
  <c r="D28" i="11"/>
  <c r="C28" i="12"/>
  <c r="E28" i="12"/>
  <c r="H28" i="11"/>
  <c r="G28" i="12"/>
  <c r="L28" i="11"/>
  <c r="P28" i="11"/>
  <c r="I28" i="12"/>
  <c r="K28" i="12"/>
  <c r="T28" i="11"/>
  <c r="D29" i="12"/>
  <c r="F29" i="11"/>
  <c r="F29" i="12"/>
  <c r="J29" i="11"/>
  <c r="H29" i="12"/>
  <c r="N29" i="11"/>
  <c r="J29" i="12"/>
  <c r="R29" i="11"/>
  <c r="D30" i="11"/>
  <c r="C30" i="12"/>
  <c r="E30" i="12"/>
  <c r="H30" i="11"/>
  <c r="L30" i="11"/>
  <c r="G30" i="12"/>
  <c r="P30" i="11"/>
  <c r="I30" i="12"/>
  <c r="K30" i="12"/>
  <c r="T30" i="11"/>
  <c r="D31" i="12"/>
  <c r="F31" i="11"/>
  <c r="J31" i="11"/>
  <c r="F31" i="12"/>
  <c r="H31" i="12"/>
  <c r="N31" i="11"/>
  <c r="J31" i="12"/>
  <c r="R31" i="11"/>
  <c r="C32" i="12"/>
  <c r="D32" i="11"/>
  <c r="E32" i="12"/>
  <c r="H32" i="11"/>
  <c r="G32" i="12"/>
  <c r="L32" i="11"/>
  <c r="P32" i="11"/>
  <c r="I32" i="12"/>
  <c r="K32" i="12"/>
  <c r="T32" i="11"/>
  <c r="D33" i="12"/>
  <c r="F33" i="11"/>
  <c r="J33" i="11"/>
  <c r="F33" i="12"/>
  <c r="H33" i="12"/>
  <c r="N33" i="11"/>
  <c r="J33" i="12"/>
  <c r="R33" i="11"/>
  <c r="D34" i="11"/>
  <c r="C34" i="12"/>
  <c r="E34" i="12"/>
  <c r="H34" i="11"/>
  <c r="G34" i="12"/>
  <c r="L34" i="11"/>
  <c r="I34" i="12"/>
  <c r="P34" i="11"/>
  <c r="T34" i="11"/>
  <c r="K34" i="12"/>
  <c r="D35" i="12"/>
  <c r="F35" i="11"/>
  <c r="J35" i="11"/>
  <c r="F35" i="12"/>
  <c r="H35" i="12"/>
  <c r="N35" i="11"/>
  <c r="J35" i="12"/>
  <c r="R35" i="11"/>
  <c r="D36" i="11"/>
  <c r="C36" i="12"/>
  <c r="E36" i="12"/>
  <c r="H36" i="11"/>
  <c r="G36" i="12"/>
  <c r="L36" i="11"/>
  <c r="P36" i="11"/>
  <c r="I36" i="12"/>
  <c r="K36" i="12"/>
  <c r="T36" i="11"/>
  <c r="D37" i="12"/>
  <c r="F37" i="11"/>
  <c r="F37" i="12"/>
  <c r="J37" i="11"/>
  <c r="N37" i="11"/>
  <c r="H37" i="12"/>
  <c r="J37" i="12"/>
  <c r="R37" i="11"/>
  <c r="D38" i="11"/>
  <c r="C38" i="12"/>
  <c r="E38" i="12"/>
  <c r="H38" i="11"/>
  <c r="G38" i="12"/>
  <c r="L38" i="11"/>
  <c r="P38" i="11"/>
  <c r="I38" i="12"/>
  <c r="K38" i="12"/>
  <c r="T38" i="11"/>
  <c r="D39" i="12"/>
  <c r="F39" i="11"/>
  <c r="J39" i="11"/>
  <c r="F39" i="12"/>
  <c r="H39" i="12"/>
  <c r="N39" i="11"/>
  <c r="J39" i="12"/>
  <c r="R39" i="11"/>
  <c r="C40" i="12"/>
  <c r="D40" i="11"/>
  <c r="H40" i="11"/>
  <c r="E40" i="12"/>
  <c r="G40" i="12"/>
  <c r="L40" i="11"/>
  <c r="P40" i="11"/>
  <c r="I40" i="12"/>
  <c r="K40" i="12"/>
  <c r="T40" i="11"/>
  <c r="D41" i="12"/>
  <c r="F41" i="11"/>
  <c r="J41" i="11"/>
  <c r="F41" i="12"/>
  <c r="H41" i="12"/>
  <c r="N41" i="11"/>
  <c r="J41" i="12"/>
  <c r="R41" i="11"/>
  <c r="D42" i="11"/>
  <c r="C42" i="12"/>
  <c r="E42" i="12"/>
  <c r="H42" i="11"/>
  <c r="G42" i="12"/>
  <c r="L42" i="11"/>
  <c r="I42" i="12"/>
  <c r="P42" i="11"/>
  <c r="K42" i="12"/>
  <c r="T42" i="11"/>
  <c r="D43" i="12"/>
  <c r="F43" i="11"/>
  <c r="J43" i="11"/>
  <c r="F43" i="12"/>
  <c r="H43" i="12"/>
  <c r="N43" i="11"/>
  <c r="R43" i="11"/>
  <c r="J43" i="12"/>
  <c r="D44" i="11"/>
  <c r="C44" i="12"/>
  <c r="E44" i="12"/>
  <c r="H44" i="11"/>
  <c r="G44" i="12"/>
  <c r="L44" i="11"/>
  <c r="P44" i="11"/>
  <c r="I44" i="12"/>
  <c r="K44" i="12"/>
  <c r="T44" i="11"/>
  <c r="F45" i="11"/>
  <c r="D45" i="12"/>
  <c r="F45" i="12"/>
  <c r="J45" i="11"/>
  <c r="H45" i="12"/>
  <c r="N45" i="11"/>
  <c r="R45" i="11"/>
  <c r="J45" i="12"/>
  <c r="C46" i="12"/>
  <c r="D46" i="11"/>
  <c r="E46" i="12"/>
  <c r="H46" i="11"/>
  <c r="L46" i="11"/>
  <c r="G46" i="12"/>
  <c r="I46" i="12"/>
  <c r="P46" i="11"/>
  <c r="T46" i="11"/>
  <c r="K46" i="12"/>
  <c r="D47" i="12"/>
  <c r="F47" i="11"/>
  <c r="F47" i="12"/>
  <c r="J47" i="11"/>
  <c r="H47" i="12"/>
  <c r="N47" i="11"/>
  <c r="J47" i="12"/>
  <c r="R47" i="11"/>
  <c r="C48" i="12"/>
  <c r="D48" i="11"/>
  <c r="H48" i="11"/>
  <c r="E48" i="12"/>
  <c r="G48" i="12"/>
  <c r="L48" i="11"/>
  <c r="I48" i="12"/>
  <c r="P48" i="11"/>
  <c r="K48" i="12"/>
  <c r="T48" i="11"/>
  <c r="D49" i="12"/>
  <c r="F49" i="11"/>
  <c r="J49" i="11"/>
  <c r="F49" i="12"/>
  <c r="N49" i="11"/>
  <c r="H49" i="12"/>
  <c r="J49" i="12"/>
  <c r="R49" i="11"/>
  <c r="D50" i="11"/>
  <c r="C50" i="12"/>
  <c r="E50" i="12"/>
  <c r="H50" i="11"/>
  <c r="G50" i="12"/>
  <c r="L50" i="11"/>
  <c r="I50" i="12"/>
  <c r="P50" i="11"/>
  <c r="T50" i="11"/>
  <c r="K50" i="12"/>
  <c r="D51" i="12"/>
  <c r="F51" i="11"/>
  <c r="F51" i="12"/>
  <c r="J51" i="11"/>
  <c r="H51" i="12"/>
  <c r="N51" i="11"/>
  <c r="J51" i="12"/>
  <c r="R51" i="11"/>
  <c r="D52" i="11"/>
  <c r="C52" i="12"/>
  <c r="E52" i="12"/>
  <c r="H52" i="11"/>
  <c r="G52" i="12"/>
  <c r="L52" i="11"/>
  <c r="I52" i="12"/>
  <c r="P52" i="11"/>
  <c r="K52" i="12"/>
  <c r="T52" i="11"/>
  <c r="D53" i="12"/>
  <c r="F53" i="11"/>
  <c r="J53" i="11"/>
  <c r="F53" i="12"/>
  <c r="H53" i="12"/>
  <c r="N53" i="11"/>
  <c r="J53" i="12"/>
  <c r="R53" i="11"/>
  <c r="C54" i="12"/>
  <c r="D54" i="11"/>
  <c r="H54" i="11"/>
  <c r="E54" i="12"/>
  <c r="G54" i="12"/>
  <c r="L54" i="11"/>
  <c r="I54" i="12"/>
  <c r="P54" i="11"/>
  <c r="K54" i="12"/>
  <c r="T54" i="11"/>
  <c r="D55" i="12"/>
  <c r="F55" i="11"/>
  <c r="F55" i="12"/>
  <c r="J55" i="11"/>
  <c r="N55" i="11"/>
  <c r="H55" i="12"/>
  <c r="J55" i="12"/>
  <c r="R55" i="11"/>
  <c r="C56" i="12"/>
  <c r="D56" i="11"/>
  <c r="E56" i="12"/>
  <c r="H56" i="11"/>
  <c r="G56" i="12"/>
  <c r="L56" i="11"/>
  <c r="I56" i="12"/>
  <c r="P56" i="11"/>
  <c r="T56" i="11"/>
  <c r="K56" i="12"/>
  <c r="D57" i="12"/>
  <c r="F57" i="11"/>
  <c r="J57" i="11"/>
  <c r="F57" i="12"/>
  <c r="H57" i="12"/>
  <c r="N57" i="11"/>
  <c r="J57" i="12"/>
  <c r="R57" i="11"/>
  <c r="C58" i="12"/>
  <c r="D58" i="11"/>
  <c r="E58" i="12"/>
  <c r="H58" i="11"/>
  <c r="G58" i="12"/>
  <c r="L58" i="11"/>
  <c r="P58" i="11"/>
  <c r="I58" i="12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L60" i="11"/>
  <c r="G60" i="12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P62" i="11"/>
  <c r="I62" i="12"/>
  <c r="K62" i="12"/>
  <c r="T62" i="11"/>
  <c r="F63" i="11"/>
  <c r="D63" i="12"/>
  <c r="F63" i="12"/>
  <c r="J63" i="11"/>
  <c r="H63" i="12"/>
  <c r="N63" i="11"/>
  <c r="J63" i="12"/>
  <c r="R63" i="11"/>
  <c r="D64" i="11"/>
  <c r="C64" i="12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R65" i="11"/>
  <c r="J65" i="12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K68" i="12"/>
  <c r="T68" i="11"/>
  <c r="D69" i="12"/>
  <c r="F69" i="11"/>
  <c r="J69" i="11"/>
  <c r="F69" i="12"/>
  <c r="H69" i="12"/>
  <c r="N69" i="11"/>
  <c r="R69" i="11"/>
  <c r="J69" i="12"/>
  <c r="C70" i="12"/>
  <c r="D70" i="11"/>
  <c r="E70" i="12"/>
  <c r="H70" i="11"/>
  <c r="G70" i="12"/>
  <c r="L70" i="11"/>
  <c r="I70" i="12"/>
  <c r="P70" i="11"/>
  <c r="K70" i="12"/>
  <c r="T70" i="11"/>
  <c r="F71" i="11"/>
  <c r="D71" i="12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T72" i="11"/>
  <c r="K72" i="12"/>
  <c r="D73" i="12"/>
  <c r="F73" i="11"/>
  <c r="F73" i="12"/>
  <c r="J73" i="11"/>
  <c r="H73" i="12"/>
  <c r="N73" i="11"/>
  <c r="J73" i="12"/>
  <c r="R73" i="11"/>
  <c r="C74" i="12"/>
  <c r="D74" i="11"/>
  <c r="E74" i="12"/>
  <c r="H74" i="11"/>
  <c r="G74" i="12"/>
  <c r="L74" i="11"/>
  <c r="P74" i="11"/>
  <c r="I74" i="12"/>
  <c r="K74" i="12"/>
  <c r="T74" i="11"/>
  <c r="D75" i="12"/>
  <c r="F75" i="11"/>
  <c r="F75" i="12"/>
  <c r="J75" i="11"/>
  <c r="N75" i="11"/>
  <c r="H75" i="12"/>
  <c r="J75" i="12"/>
  <c r="R75" i="11"/>
  <c r="C76" i="12"/>
  <c r="D76" i="11"/>
  <c r="E76" i="12"/>
  <c r="H76" i="11"/>
  <c r="G76" i="12"/>
  <c r="L76" i="11"/>
  <c r="I76" i="12"/>
  <c r="P76" i="11"/>
  <c r="K76" i="12"/>
  <c r="T76" i="11"/>
  <c r="D77" i="12"/>
  <c r="F77" i="11"/>
  <c r="J77" i="11"/>
  <c r="F77" i="12"/>
  <c r="R77" i="11"/>
  <c r="J77" i="12"/>
  <c r="H78" i="11"/>
  <c r="E78" i="12"/>
  <c r="P78" i="11"/>
  <c r="I78" i="12"/>
  <c r="F79" i="11"/>
  <c r="D79" i="12"/>
  <c r="N79" i="11"/>
  <c r="H79" i="12"/>
  <c r="D80" i="11"/>
  <c r="C80" i="12"/>
  <c r="L80" i="11"/>
  <c r="G80" i="12"/>
  <c r="T80" i="11"/>
  <c r="K80" i="12"/>
  <c r="J81" i="11"/>
  <c r="F81" i="12"/>
  <c r="R81" i="11"/>
  <c r="J81" i="12"/>
  <c r="H82" i="11"/>
  <c r="E82" i="12"/>
  <c r="P82" i="11"/>
  <c r="I82" i="12"/>
  <c r="F83" i="11"/>
  <c r="D83" i="12"/>
  <c r="N83" i="11"/>
  <c r="H83" i="12"/>
  <c r="D84" i="11"/>
  <c r="C84" i="12"/>
  <c r="L84" i="11"/>
  <c r="G84" i="12"/>
  <c r="T84" i="11"/>
  <c r="K84" i="12"/>
  <c r="J85" i="11"/>
  <c r="F85" i="12"/>
  <c r="R85" i="11"/>
  <c r="J85" i="12"/>
  <c r="H86" i="11"/>
  <c r="E86" i="12"/>
  <c r="P86" i="11"/>
  <c r="I86" i="12"/>
  <c r="F87" i="11"/>
  <c r="D87" i="12"/>
  <c r="N87" i="11"/>
  <c r="H87" i="12"/>
  <c r="D88" i="11"/>
  <c r="C88" i="12"/>
  <c r="L88" i="11"/>
  <c r="G88" i="12"/>
  <c r="T88" i="11"/>
  <c r="K88" i="12"/>
  <c r="J89" i="11"/>
  <c r="F89" i="12"/>
  <c r="R89" i="11"/>
  <c r="J89" i="12"/>
  <c r="H90" i="11"/>
  <c r="E90" i="12"/>
  <c r="P90" i="11"/>
  <c r="I90" i="12"/>
  <c r="F91" i="11"/>
  <c r="D91" i="12"/>
  <c r="N91" i="11"/>
  <c r="H91" i="12"/>
  <c r="D92" i="11"/>
  <c r="C92" i="12"/>
  <c r="L92" i="11"/>
  <c r="G92" i="12"/>
  <c r="T92" i="11"/>
  <c r="K92" i="12"/>
  <c r="J93" i="11"/>
  <c r="F93" i="12"/>
  <c r="R93" i="11"/>
  <c r="J93" i="12"/>
  <c r="H94" i="11"/>
  <c r="E94" i="12"/>
  <c r="P94" i="11"/>
  <c r="I94" i="12"/>
  <c r="F95" i="11"/>
  <c r="D95" i="12"/>
  <c r="N95" i="11"/>
  <c r="H95" i="12"/>
  <c r="D96" i="11"/>
  <c r="C96" i="12"/>
  <c r="L96" i="11"/>
  <c r="G96" i="12"/>
  <c r="T96" i="11"/>
  <c r="K96" i="12"/>
  <c r="J97" i="11"/>
  <c r="F97" i="12"/>
  <c r="R97" i="11"/>
  <c r="J97" i="12"/>
  <c r="H98" i="11"/>
  <c r="E98" i="12"/>
  <c r="P98" i="11"/>
  <c r="I98" i="12"/>
  <c r="D13" i="16"/>
  <c r="J20" i="18"/>
  <c r="F20" i="22"/>
  <c r="L21" i="18"/>
  <c r="G21" i="22"/>
  <c r="N22" i="18"/>
  <c r="H22" i="22"/>
  <c r="P23" i="18"/>
  <c r="I23" i="22"/>
  <c r="D25" i="18"/>
  <c r="C25" i="22"/>
  <c r="F26" i="18"/>
  <c r="D26" i="22"/>
  <c r="H27" i="18"/>
  <c r="E27" i="22"/>
  <c r="J28" i="18"/>
  <c r="F28" i="22"/>
  <c r="L29" i="18"/>
  <c r="G29" i="22"/>
  <c r="N30" i="18"/>
  <c r="H30" i="22"/>
  <c r="P31" i="18"/>
  <c r="I31" i="22"/>
  <c r="D33" i="18"/>
  <c r="C33" i="22"/>
  <c r="F34" i="18"/>
  <c r="D34" i="22"/>
  <c r="H35" i="18"/>
  <c r="E35" i="22"/>
  <c r="J36" i="18"/>
  <c r="F36" i="22"/>
  <c r="L37" i="18"/>
  <c r="G37" i="22"/>
  <c r="N38" i="18"/>
  <c r="H38" i="22"/>
  <c r="P39" i="18"/>
  <c r="I39" i="22"/>
  <c r="D41" i="18"/>
  <c r="C41" i="22"/>
  <c r="F42" i="18"/>
  <c r="D42" i="22"/>
  <c r="H43" i="18"/>
  <c r="E43" i="22"/>
  <c r="J44" i="18"/>
  <c r="F44" i="22"/>
  <c r="L45" i="18"/>
  <c r="G45" i="22"/>
  <c r="N46" i="18"/>
  <c r="H46" i="22"/>
  <c r="P47" i="18"/>
  <c r="I47" i="22"/>
  <c r="C49" i="22"/>
  <c r="D49" i="18"/>
  <c r="F50" i="18"/>
  <c r="D50" i="22"/>
  <c r="E51" i="22"/>
  <c r="H51" i="18"/>
  <c r="J52" i="18"/>
  <c r="F52" i="22"/>
  <c r="G53" i="22"/>
  <c r="L53" i="18"/>
  <c r="N54" i="18"/>
  <c r="H54" i="22"/>
  <c r="I55" i="22"/>
  <c r="P55" i="18"/>
  <c r="D57" i="18"/>
  <c r="C57" i="22"/>
  <c r="D58" i="22"/>
  <c r="F58" i="18"/>
  <c r="H59" i="18"/>
  <c r="E59" i="22"/>
  <c r="F60" i="22"/>
  <c r="J60" i="18"/>
  <c r="L61" i="18"/>
  <c r="G61" i="22"/>
  <c r="H62" i="22"/>
  <c r="N62" i="18"/>
  <c r="P63" i="18"/>
  <c r="I63" i="22"/>
  <c r="C65" i="22"/>
  <c r="D65" i="18"/>
  <c r="F66" i="18"/>
  <c r="D66" i="22"/>
  <c r="E67" i="22"/>
  <c r="H67" i="18"/>
  <c r="J68" i="18"/>
  <c r="F68" i="22"/>
  <c r="G69" i="22"/>
  <c r="L69" i="18"/>
  <c r="N70" i="18"/>
  <c r="H70" i="22"/>
  <c r="I71" i="22"/>
  <c r="P71" i="18"/>
  <c r="D73" i="18"/>
  <c r="C73" i="22"/>
  <c r="D74" i="22"/>
  <c r="F74" i="18"/>
  <c r="H75" i="18"/>
  <c r="E75" i="22"/>
  <c r="F76" i="22"/>
  <c r="J76" i="18"/>
  <c r="L77" i="18"/>
  <c r="G77" i="22"/>
  <c r="H78" i="22"/>
  <c r="N78" i="18"/>
  <c r="P79" i="18"/>
  <c r="I79" i="22"/>
  <c r="C81" i="22"/>
  <c r="D81" i="18"/>
  <c r="F82" i="18"/>
  <c r="D82" i="22"/>
  <c r="E83" i="22"/>
  <c r="H83" i="18"/>
  <c r="J84" i="18"/>
  <c r="F84" i="22"/>
  <c r="G85" i="22"/>
  <c r="L85" i="18"/>
  <c r="N86" i="18"/>
  <c r="H86" i="22"/>
  <c r="I87" i="22"/>
  <c r="P87" i="18"/>
  <c r="D89" i="18"/>
  <c r="C89" i="22"/>
  <c r="D90" i="22"/>
  <c r="F90" i="18"/>
  <c r="H91" i="18"/>
  <c r="E91" i="22"/>
  <c r="F92" i="22"/>
  <c r="J92" i="18"/>
  <c r="L93" i="18"/>
  <c r="G93" i="22"/>
  <c r="H94" i="22"/>
  <c r="N94" i="18"/>
  <c r="P95" i="18"/>
  <c r="I95" i="22"/>
  <c r="C97" i="22"/>
  <c r="D97" i="18"/>
  <c r="F11" i="26"/>
  <c r="E11" i="26"/>
  <c r="D12" i="28"/>
  <c r="D11" i="27"/>
  <c r="D10" i="32"/>
  <c r="D18" i="32"/>
  <c r="D26" i="32"/>
  <c r="G34" i="2"/>
  <c r="G40" i="2"/>
  <c r="F40" i="2"/>
  <c r="G44" i="2"/>
  <c r="F44" i="2"/>
  <c r="G47" i="2"/>
  <c r="F47" i="2"/>
  <c r="H21" i="4"/>
  <c r="E20" i="6"/>
  <c r="E22" i="6"/>
  <c r="H23" i="4"/>
  <c r="H25" i="4"/>
  <c r="E24" i="6"/>
  <c r="E26" i="6"/>
  <c r="H27" i="4"/>
  <c r="D29" i="6"/>
  <c r="F30" i="4"/>
  <c r="F32" i="4"/>
  <c r="D31" i="6"/>
  <c r="G9" i="9"/>
  <c r="F9" i="9"/>
  <c r="N8" i="11"/>
  <c r="H8" i="12"/>
  <c r="E9" i="12"/>
  <c r="H9" i="11"/>
  <c r="K9" i="12"/>
  <c r="T9" i="11"/>
  <c r="N10" i="11"/>
  <c r="H10" i="12"/>
  <c r="C11" i="12"/>
  <c r="D11" i="11"/>
  <c r="I11" i="12"/>
  <c r="P11" i="11"/>
  <c r="F12" i="12"/>
  <c r="J12" i="11"/>
  <c r="D13" i="11"/>
  <c r="C13" i="12"/>
  <c r="T13" i="11"/>
  <c r="K13" i="12"/>
  <c r="F14" i="12"/>
  <c r="J14" i="11"/>
  <c r="C15" i="12"/>
  <c r="D15" i="11"/>
  <c r="P15" i="11"/>
  <c r="I15" i="12"/>
  <c r="F16" i="12"/>
  <c r="J16" i="11"/>
  <c r="C17" i="12"/>
  <c r="D17" i="11"/>
  <c r="I17" i="12"/>
  <c r="P17" i="11"/>
  <c r="J18" i="11"/>
  <c r="F18" i="12"/>
  <c r="J18" i="12"/>
  <c r="R18" i="11"/>
  <c r="L19" i="11"/>
  <c r="G19" i="12"/>
  <c r="G77" i="12"/>
  <c r="L77" i="11"/>
  <c r="J78" i="12"/>
  <c r="R78" i="11"/>
  <c r="D80" i="12"/>
  <c r="F80" i="11"/>
  <c r="G81" i="12"/>
  <c r="L81" i="11"/>
  <c r="J82" i="12"/>
  <c r="R82" i="11"/>
  <c r="D84" i="12"/>
  <c r="F84" i="11"/>
  <c r="G85" i="12"/>
  <c r="L85" i="11"/>
  <c r="J86" i="12"/>
  <c r="R86" i="11"/>
  <c r="D88" i="12"/>
  <c r="F88" i="11"/>
  <c r="G89" i="12"/>
  <c r="L89" i="11"/>
  <c r="F90" i="12"/>
  <c r="J90" i="11"/>
  <c r="I91" i="12"/>
  <c r="P91" i="11"/>
  <c r="H92" i="12"/>
  <c r="N92" i="11"/>
  <c r="K93" i="12"/>
  <c r="T93" i="11"/>
  <c r="E95" i="12"/>
  <c r="H95" i="11"/>
  <c r="H96" i="12"/>
  <c r="N96" i="11"/>
  <c r="K97" i="12"/>
  <c r="T97" i="11"/>
  <c r="H20" i="22"/>
  <c r="N20" i="18"/>
  <c r="D24" i="22"/>
  <c r="F24" i="18"/>
  <c r="H28" i="22"/>
  <c r="N28" i="18"/>
  <c r="E33" i="22"/>
  <c r="H33" i="18"/>
  <c r="H36" i="22"/>
  <c r="N36" i="18"/>
  <c r="D40" i="22"/>
  <c r="F40" i="18"/>
  <c r="G43" i="22"/>
  <c r="L43" i="18"/>
  <c r="C47" i="22"/>
  <c r="D47" i="18"/>
  <c r="G51" i="22"/>
  <c r="L51" i="18"/>
  <c r="D56" i="22"/>
  <c r="F56" i="18"/>
  <c r="G59" i="22"/>
  <c r="L59" i="18"/>
  <c r="C63" i="22"/>
  <c r="D63" i="18"/>
  <c r="F66" i="22"/>
  <c r="J66" i="18"/>
  <c r="I69" i="22"/>
  <c r="P69" i="18"/>
  <c r="E73" i="22"/>
  <c r="H73" i="18"/>
  <c r="H76" i="22"/>
  <c r="N76" i="18"/>
  <c r="D80" i="22"/>
  <c r="F80" i="18"/>
  <c r="G83" i="22"/>
  <c r="L83" i="18"/>
  <c r="D88" i="22"/>
  <c r="F88" i="18"/>
  <c r="G91" i="22"/>
  <c r="L91" i="18"/>
  <c r="C95" i="22"/>
  <c r="D95" i="18"/>
  <c r="F27" i="26"/>
  <c r="E27" i="26"/>
  <c r="D28" i="28"/>
  <c r="D27" i="27"/>
  <c r="F25" i="2"/>
  <c r="G25" i="2"/>
  <c r="F27" i="2"/>
  <c r="G27" i="2"/>
  <c r="F29" i="2"/>
  <c r="G29" i="2"/>
  <c r="F31" i="2"/>
  <c r="G31" i="2"/>
  <c r="G33" i="2"/>
  <c r="F8" i="3"/>
  <c r="G8" i="3"/>
  <c r="C7" i="6"/>
  <c r="D8" i="4"/>
  <c r="D8" i="6"/>
  <c r="F9" i="4"/>
  <c r="F11" i="4"/>
  <c r="D10" i="6"/>
  <c r="H12" i="4"/>
  <c r="E11" i="6"/>
  <c r="D14" i="4"/>
  <c r="C13" i="6"/>
  <c r="C15" i="6"/>
  <c r="D16" i="4"/>
  <c r="H34" i="4"/>
  <c r="E33" i="6"/>
  <c r="D36" i="4"/>
  <c r="C35" i="6"/>
  <c r="F37" i="4"/>
  <c r="D36" i="6"/>
  <c r="D38" i="4"/>
  <c r="C37" i="6"/>
  <c r="F39" i="4"/>
  <c r="D38" i="6"/>
  <c r="D40" i="4"/>
  <c r="C39" i="6"/>
  <c r="H40" i="4"/>
  <c r="E39" i="6"/>
  <c r="F41" i="4"/>
  <c r="D40" i="6"/>
  <c r="D42" i="4"/>
  <c r="C41" i="6"/>
  <c r="F43" i="4"/>
  <c r="D42" i="6"/>
  <c r="D44" i="4"/>
  <c r="C43" i="6"/>
  <c r="H44" i="4"/>
  <c r="E43" i="6"/>
  <c r="F45" i="4"/>
  <c r="D44" i="6"/>
  <c r="D46" i="4"/>
  <c r="C45" i="6"/>
  <c r="H46" i="4"/>
  <c r="E45" i="6"/>
  <c r="F47" i="4"/>
  <c r="D46" i="6"/>
  <c r="D48" i="4"/>
  <c r="C47" i="6"/>
  <c r="H48" i="4"/>
  <c r="E47" i="6"/>
  <c r="F49" i="4"/>
  <c r="D48" i="6"/>
  <c r="D50" i="4"/>
  <c r="C49" i="6"/>
  <c r="H50" i="4"/>
  <c r="E49" i="6"/>
  <c r="F51" i="4"/>
  <c r="D50" i="6"/>
  <c r="D52" i="4"/>
  <c r="C51" i="6"/>
  <c r="H52" i="4"/>
  <c r="E51" i="6"/>
  <c r="F53" i="4"/>
  <c r="D52" i="6"/>
  <c r="D54" i="4"/>
  <c r="C53" i="6"/>
  <c r="H54" i="4"/>
  <c r="E53" i="6"/>
  <c r="F55" i="4"/>
  <c r="D54" i="6"/>
  <c r="D56" i="4"/>
  <c r="C55" i="6"/>
  <c r="H56" i="4"/>
  <c r="E55" i="6"/>
  <c r="F57" i="4"/>
  <c r="D56" i="6"/>
  <c r="D58" i="4"/>
  <c r="C57" i="6"/>
  <c r="H58" i="4"/>
  <c r="E57" i="6"/>
  <c r="F59" i="4"/>
  <c r="D58" i="6"/>
  <c r="D60" i="4"/>
  <c r="C59" i="6"/>
  <c r="H60" i="4"/>
  <c r="E59" i="6"/>
  <c r="F61" i="4"/>
  <c r="D60" i="6"/>
  <c r="D62" i="4"/>
  <c r="C61" i="6"/>
  <c r="H62" i="4"/>
  <c r="E61" i="6"/>
  <c r="F63" i="4"/>
  <c r="D62" i="6"/>
  <c r="D64" i="4"/>
  <c r="C63" i="6"/>
  <c r="H64" i="4"/>
  <c r="E63" i="6"/>
  <c r="F65" i="4"/>
  <c r="D64" i="6"/>
  <c r="D66" i="4"/>
  <c r="C65" i="6"/>
  <c r="H66" i="4"/>
  <c r="E65" i="6"/>
  <c r="F67" i="4"/>
  <c r="D66" i="6"/>
  <c r="D68" i="4"/>
  <c r="C67" i="6"/>
  <c r="H68" i="4"/>
  <c r="E67" i="6"/>
  <c r="F69" i="4"/>
  <c r="D68" i="6"/>
  <c r="D70" i="4"/>
  <c r="C69" i="6"/>
  <c r="H70" i="4"/>
  <c r="E69" i="6"/>
  <c r="F71" i="4"/>
  <c r="D70" i="6"/>
  <c r="D72" i="4"/>
  <c r="C71" i="6"/>
  <c r="H72" i="4"/>
  <c r="E71" i="6"/>
  <c r="F73" i="4"/>
  <c r="D72" i="6"/>
  <c r="D74" i="4"/>
  <c r="C73" i="6"/>
  <c r="H74" i="4"/>
  <c r="E73" i="6"/>
  <c r="F75" i="4"/>
  <c r="D74" i="6"/>
  <c r="D76" i="4"/>
  <c r="C75" i="6"/>
  <c r="H76" i="4"/>
  <c r="E75" i="6"/>
  <c r="F77" i="4"/>
  <c r="D76" i="6"/>
  <c r="D78" i="4"/>
  <c r="C77" i="6"/>
  <c r="H78" i="4"/>
  <c r="E77" i="6"/>
  <c r="F79" i="4"/>
  <c r="D78" i="6"/>
  <c r="D80" i="4"/>
  <c r="C79" i="6"/>
  <c r="H80" i="4"/>
  <c r="E79" i="6"/>
  <c r="F81" i="4"/>
  <c r="D80" i="6"/>
  <c r="D82" i="4"/>
  <c r="C81" i="6"/>
  <c r="H82" i="4"/>
  <c r="E81" i="6"/>
  <c r="F83" i="4"/>
  <c r="D82" i="6"/>
  <c r="D84" i="4"/>
  <c r="C83" i="6"/>
  <c r="H84" i="4"/>
  <c r="E83" i="6"/>
  <c r="F85" i="4"/>
  <c r="D84" i="6"/>
  <c r="D86" i="4"/>
  <c r="C85" i="6"/>
  <c r="H86" i="4"/>
  <c r="E85" i="6"/>
  <c r="F87" i="4"/>
  <c r="D86" i="6"/>
  <c r="D88" i="4"/>
  <c r="C87" i="6"/>
  <c r="H88" i="4"/>
  <c r="E87" i="6"/>
  <c r="F89" i="4"/>
  <c r="D88" i="6"/>
  <c r="D90" i="4"/>
  <c r="C89" i="6"/>
  <c r="H90" i="4"/>
  <c r="E89" i="6"/>
  <c r="F91" i="4"/>
  <c r="D90" i="6"/>
  <c r="D92" i="4"/>
  <c r="C91" i="6"/>
  <c r="H92" i="4"/>
  <c r="E91" i="6"/>
  <c r="F93" i="4"/>
  <c r="D92" i="6"/>
  <c r="D94" i="4"/>
  <c r="C93" i="6"/>
  <c r="H94" i="4"/>
  <c r="E93" i="6"/>
  <c r="F95" i="4"/>
  <c r="D94" i="6"/>
  <c r="D96" i="4"/>
  <c r="C95" i="6"/>
  <c r="H96" i="4"/>
  <c r="E95" i="6"/>
  <c r="F97" i="4"/>
  <c r="D96" i="6"/>
  <c r="D98" i="4"/>
  <c r="C97" i="6"/>
  <c r="H98" i="4"/>
  <c r="E97" i="6"/>
  <c r="D8" i="9"/>
  <c r="F10" i="9"/>
  <c r="G10" i="9"/>
  <c r="D13" i="9"/>
  <c r="F16" i="9"/>
  <c r="G16" i="9"/>
  <c r="D18" i="9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H77" i="12"/>
  <c r="N77" i="11"/>
  <c r="C78" i="12"/>
  <c r="D78" i="11"/>
  <c r="G78" i="12"/>
  <c r="L78" i="11"/>
  <c r="K78" i="12"/>
  <c r="T78" i="11"/>
  <c r="F79" i="12"/>
  <c r="J79" i="11"/>
  <c r="J79" i="12"/>
  <c r="R79" i="11"/>
  <c r="E80" i="12"/>
  <c r="H80" i="11"/>
  <c r="I80" i="12"/>
  <c r="P80" i="11"/>
  <c r="D81" i="12"/>
  <c r="F81" i="11"/>
  <c r="H81" i="12"/>
  <c r="N81" i="11"/>
  <c r="C82" i="12"/>
  <c r="D82" i="11"/>
  <c r="G82" i="12"/>
  <c r="L82" i="11"/>
  <c r="K82" i="12"/>
  <c r="T82" i="11"/>
  <c r="F83" i="12"/>
  <c r="J83" i="11"/>
  <c r="J83" i="12"/>
  <c r="R83" i="11"/>
  <c r="E84" i="12"/>
  <c r="H84" i="11"/>
  <c r="I84" i="12"/>
  <c r="P84" i="11"/>
  <c r="D85" i="12"/>
  <c r="F85" i="11"/>
  <c r="H85" i="12"/>
  <c r="N85" i="11"/>
  <c r="C86" i="12"/>
  <c r="D86" i="11"/>
  <c r="G86" i="12"/>
  <c r="L86" i="11"/>
  <c r="K86" i="12"/>
  <c r="T86" i="11"/>
  <c r="F87" i="12"/>
  <c r="J87" i="11"/>
  <c r="J87" i="12"/>
  <c r="R87" i="11"/>
  <c r="E88" i="12"/>
  <c r="H88" i="11"/>
  <c r="I88" i="12"/>
  <c r="P88" i="11"/>
  <c r="D89" i="12"/>
  <c r="F89" i="11"/>
  <c r="H89" i="12"/>
  <c r="N89" i="11"/>
  <c r="C90" i="12"/>
  <c r="D90" i="11"/>
  <c r="G90" i="12"/>
  <c r="L90" i="11"/>
  <c r="K90" i="12"/>
  <c r="T90" i="11"/>
  <c r="F91" i="12"/>
  <c r="J91" i="11"/>
  <c r="J91" i="12"/>
  <c r="R91" i="11"/>
  <c r="E92" i="12"/>
  <c r="H92" i="11"/>
  <c r="I92" i="12"/>
  <c r="P92" i="11"/>
  <c r="D93" i="12"/>
  <c r="F93" i="11"/>
  <c r="H93" i="12"/>
  <c r="N93" i="11"/>
  <c r="C94" i="12"/>
  <c r="D94" i="11"/>
  <c r="G94" i="12"/>
  <c r="L94" i="11"/>
  <c r="K94" i="12"/>
  <c r="T94" i="11"/>
  <c r="F95" i="12"/>
  <c r="J95" i="11"/>
  <c r="J95" i="12"/>
  <c r="R95" i="11"/>
  <c r="E96" i="12"/>
  <c r="H96" i="11"/>
  <c r="I96" i="12"/>
  <c r="P96" i="11"/>
  <c r="D97" i="12"/>
  <c r="F97" i="11"/>
  <c r="H97" i="12"/>
  <c r="N97" i="11"/>
  <c r="C98" i="12"/>
  <c r="D98" i="11"/>
  <c r="G98" i="12"/>
  <c r="L98" i="11"/>
  <c r="K98" i="12"/>
  <c r="T98" i="11"/>
  <c r="G11" i="16"/>
  <c r="F11" i="16"/>
  <c r="D21" i="18"/>
  <c r="C21" i="22"/>
  <c r="F22" i="18"/>
  <c r="D22" i="22"/>
  <c r="H23" i="18"/>
  <c r="E23" i="22"/>
  <c r="J24" i="18"/>
  <c r="F24" i="22"/>
  <c r="L25" i="18"/>
  <c r="G25" i="22"/>
  <c r="N26" i="18"/>
  <c r="H26" i="22"/>
  <c r="P27" i="18"/>
  <c r="I27" i="22"/>
  <c r="D29" i="18"/>
  <c r="C29" i="22"/>
  <c r="F30" i="18"/>
  <c r="D30" i="22"/>
  <c r="H31" i="18"/>
  <c r="E31" i="22"/>
  <c r="J32" i="18"/>
  <c r="F32" i="22"/>
  <c r="L33" i="18"/>
  <c r="G33" i="22"/>
  <c r="N34" i="18"/>
  <c r="H34" i="22"/>
  <c r="P35" i="18"/>
  <c r="I35" i="22"/>
  <c r="D37" i="18"/>
  <c r="C37" i="22"/>
  <c r="F38" i="18"/>
  <c r="D38" i="22"/>
  <c r="H39" i="18"/>
  <c r="E39" i="22"/>
  <c r="J40" i="18"/>
  <c r="F40" i="22"/>
  <c r="L41" i="18"/>
  <c r="G41" i="22"/>
  <c r="N42" i="18"/>
  <c r="H42" i="22"/>
  <c r="P43" i="18"/>
  <c r="I43" i="22"/>
  <c r="D45" i="18"/>
  <c r="C45" i="22"/>
  <c r="F46" i="18"/>
  <c r="D46" i="22"/>
  <c r="H47" i="18"/>
  <c r="E47" i="22"/>
  <c r="J48" i="18"/>
  <c r="F48" i="22"/>
  <c r="G49" i="22"/>
  <c r="L49" i="18"/>
  <c r="N50" i="18"/>
  <c r="H50" i="22"/>
  <c r="I51" i="22"/>
  <c r="P51" i="18"/>
  <c r="D53" i="18"/>
  <c r="C53" i="22"/>
  <c r="D54" i="22"/>
  <c r="F54" i="18"/>
  <c r="H55" i="18"/>
  <c r="E55" i="22"/>
  <c r="F56" i="22"/>
  <c r="J56" i="18"/>
  <c r="L57" i="18"/>
  <c r="G57" i="22"/>
  <c r="H58" i="22"/>
  <c r="N58" i="18"/>
  <c r="P59" i="18"/>
  <c r="I59" i="22"/>
  <c r="C61" i="22"/>
  <c r="D61" i="18"/>
  <c r="F62" i="18"/>
  <c r="D62" i="22"/>
  <c r="E63" i="22"/>
  <c r="H63" i="18"/>
  <c r="J64" i="18"/>
  <c r="F64" i="22"/>
  <c r="G65" i="22"/>
  <c r="L65" i="18"/>
  <c r="N66" i="18"/>
  <c r="H66" i="22"/>
  <c r="I67" i="22"/>
  <c r="P67" i="18"/>
  <c r="D69" i="18"/>
  <c r="C69" i="22"/>
  <c r="D70" i="22"/>
  <c r="F70" i="18"/>
  <c r="H71" i="18"/>
  <c r="E71" i="22"/>
  <c r="F72" i="22"/>
  <c r="J72" i="18"/>
  <c r="L73" i="18"/>
  <c r="G73" i="22"/>
  <c r="H74" i="22"/>
  <c r="N74" i="18"/>
  <c r="P75" i="18"/>
  <c r="I75" i="22"/>
  <c r="C77" i="22"/>
  <c r="D77" i="18"/>
  <c r="F78" i="18"/>
  <c r="D78" i="22"/>
  <c r="E79" i="22"/>
  <c r="H79" i="18"/>
  <c r="J80" i="18"/>
  <c r="F80" i="22"/>
  <c r="G81" i="22"/>
  <c r="L81" i="18"/>
  <c r="N82" i="18"/>
  <c r="H82" i="22"/>
  <c r="I83" i="22"/>
  <c r="P83" i="18"/>
  <c r="D85" i="18"/>
  <c r="C85" i="22"/>
  <c r="D86" i="22"/>
  <c r="F86" i="18"/>
  <c r="H87" i="18"/>
  <c r="E87" i="22"/>
  <c r="F88" i="22"/>
  <c r="J88" i="18"/>
  <c r="L89" i="18"/>
  <c r="G89" i="22"/>
  <c r="H90" i="22"/>
  <c r="N90" i="18"/>
  <c r="P91" i="18"/>
  <c r="I91" i="22"/>
  <c r="C93" i="22"/>
  <c r="D93" i="18"/>
  <c r="F94" i="18"/>
  <c r="D94" i="22"/>
  <c r="E95" i="22"/>
  <c r="H95" i="18"/>
  <c r="J96" i="18"/>
  <c r="F96" i="22"/>
  <c r="G97" i="22"/>
  <c r="L97" i="18"/>
  <c r="H14" i="32"/>
  <c r="H22" i="32"/>
  <c r="H30" i="32"/>
  <c r="H91" i="39"/>
  <c r="N91" i="38"/>
  <c r="G19" i="2"/>
  <c r="G41" i="2"/>
  <c r="F41" i="2"/>
  <c r="G43" i="2"/>
  <c r="F43" i="2"/>
  <c r="G46" i="2"/>
  <c r="F46" i="2"/>
  <c r="G49" i="2"/>
  <c r="G7" i="3"/>
  <c r="F7" i="3"/>
  <c r="D21" i="6"/>
  <c r="F22" i="4"/>
  <c r="F24" i="4"/>
  <c r="D23" i="6"/>
  <c r="D25" i="6"/>
  <c r="F26" i="4"/>
  <c r="F28" i="4"/>
  <c r="D27" i="6"/>
  <c r="H29" i="4"/>
  <c r="E28" i="6"/>
  <c r="E30" i="6"/>
  <c r="H31" i="4"/>
  <c r="G14" i="9"/>
  <c r="F14" i="9"/>
  <c r="F8" i="12"/>
  <c r="J8" i="11"/>
  <c r="C9" i="12"/>
  <c r="D9" i="11"/>
  <c r="I9" i="12"/>
  <c r="P9" i="11"/>
  <c r="J10" i="11"/>
  <c r="F10" i="12"/>
  <c r="H11" i="11"/>
  <c r="E11" i="12"/>
  <c r="K11" i="12"/>
  <c r="T11" i="11"/>
  <c r="H12" i="12"/>
  <c r="N12" i="11"/>
  <c r="H13" i="11"/>
  <c r="E13" i="12"/>
  <c r="I13" i="12"/>
  <c r="P13" i="11"/>
  <c r="H14" i="12"/>
  <c r="N14" i="11"/>
  <c r="E15" i="12"/>
  <c r="H15" i="11"/>
  <c r="T15" i="11"/>
  <c r="K15" i="12"/>
  <c r="N16" i="11"/>
  <c r="H16" i="12"/>
  <c r="E17" i="12"/>
  <c r="H17" i="11"/>
  <c r="D18" i="12"/>
  <c r="F18" i="11"/>
  <c r="C19" i="12"/>
  <c r="D19" i="11"/>
  <c r="I19" i="12"/>
  <c r="P19" i="11"/>
  <c r="K77" i="12"/>
  <c r="T77" i="11"/>
  <c r="E79" i="12"/>
  <c r="H79" i="11"/>
  <c r="C81" i="12"/>
  <c r="D81" i="11"/>
  <c r="F82" i="12"/>
  <c r="J82" i="11"/>
  <c r="I83" i="12"/>
  <c r="P83" i="11"/>
  <c r="C85" i="12"/>
  <c r="D85" i="11"/>
  <c r="F86" i="12"/>
  <c r="J86" i="11"/>
  <c r="I87" i="12"/>
  <c r="P87" i="11"/>
  <c r="C89" i="12"/>
  <c r="D89" i="11"/>
  <c r="J90" i="12"/>
  <c r="R90" i="11"/>
  <c r="D92" i="12"/>
  <c r="F92" i="11"/>
  <c r="G93" i="12"/>
  <c r="L93" i="11"/>
  <c r="F94" i="12"/>
  <c r="J94" i="11"/>
  <c r="I95" i="12"/>
  <c r="P95" i="11"/>
  <c r="C97" i="12"/>
  <c r="D97" i="11"/>
  <c r="F98" i="12"/>
  <c r="J98" i="11"/>
  <c r="C23" i="22"/>
  <c r="D23" i="18"/>
  <c r="F26" i="22"/>
  <c r="J26" i="18"/>
  <c r="I29" i="22"/>
  <c r="P29" i="18"/>
  <c r="D32" i="22"/>
  <c r="F32" i="18"/>
  <c r="G35" i="22"/>
  <c r="L35" i="18"/>
  <c r="C39" i="22"/>
  <c r="D39" i="18"/>
  <c r="F42" i="22"/>
  <c r="J42" i="18"/>
  <c r="I45" i="22"/>
  <c r="P45" i="18"/>
  <c r="D48" i="22"/>
  <c r="F48" i="18"/>
  <c r="F50" i="22"/>
  <c r="J50" i="18"/>
  <c r="I53" i="22"/>
  <c r="P53" i="18"/>
  <c r="E57" i="22"/>
  <c r="H57" i="18"/>
  <c r="H60" i="22"/>
  <c r="N60" i="18"/>
  <c r="D64" i="22"/>
  <c r="F64" i="18"/>
  <c r="G67" i="22"/>
  <c r="L67" i="18"/>
  <c r="C71" i="22"/>
  <c r="D71" i="18"/>
  <c r="F74" i="22"/>
  <c r="J74" i="18"/>
  <c r="I77" i="22"/>
  <c r="P77" i="18"/>
  <c r="E81" i="22"/>
  <c r="H81" i="18"/>
  <c r="H84" i="22"/>
  <c r="N84" i="18"/>
  <c r="C87" i="22"/>
  <c r="D87" i="18"/>
  <c r="F90" i="22"/>
  <c r="J90" i="18"/>
  <c r="I93" i="22"/>
  <c r="P93" i="18"/>
  <c r="E97" i="22"/>
  <c r="H97" i="18"/>
  <c r="E24" i="32"/>
  <c r="G18" i="2"/>
  <c r="F24" i="2"/>
  <c r="G24" i="2"/>
  <c r="F26" i="2"/>
  <c r="G26" i="2"/>
  <c r="F28" i="2"/>
  <c r="G28" i="2"/>
  <c r="F30" i="2"/>
  <c r="G30" i="2"/>
  <c r="F32" i="2"/>
  <c r="G32" i="2"/>
  <c r="H8" i="4"/>
  <c r="E7" i="6"/>
  <c r="D10" i="4"/>
  <c r="C9" i="6"/>
  <c r="E9" i="6"/>
  <c r="H10" i="4"/>
  <c r="C11" i="6"/>
  <c r="D12" i="4"/>
  <c r="D12" i="6"/>
  <c r="F13" i="4"/>
  <c r="E13" i="6"/>
  <c r="H14" i="4"/>
  <c r="F15" i="4"/>
  <c r="D14" i="6"/>
  <c r="H16" i="4"/>
  <c r="E15" i="6"/>
  <c r="D16" i="6"/>
  <c r="F17" i="4"/>
  <c r="D18" i="4"/>
  <c r="C17" i="6"/>
  <c r="E17" i="6"/>
  <c r="H18" i="4"/>
  <c r="F19" i="4"/>
  <c r="D18" i="6"/>
  <c r="D34" i="4"/>
  <c r="C33" i="6"/>
  <c r="F35" i="4"/>
  <c r="D34" i="6"/>
  <c r="H36" i="4"/>
  <c r="E35" i="6"/>
  <c r="H38" i="4"/>
  <c r="E37" i="6"/>
  <c r="H42" i="4"/>
  <c r="E41" i="6"/>
  <c r="G8" i="2"/>
  <c r="F8" i="2"/>
  <c r="F9" i="2"/>
  <c r="G9" i="2"/>
  <c r="G10" i="2"/>
  <c r="F10" i="2"/>
  <c r="G11" i="2"/>
  <c r="F11" i="2"/>
  <c r="F12" i="2"/>
  <c r="G12" i="2"/>
  <c r="G13" i="2"/>
  <c r="F13" i="2"/>
  <c r="F14" i="2"/>
  <c r="G14" i="2"/>
  <c r="G15" i="2"/>
  <c r="F15" i="2"/>
  <c r="G16" i="2"/>
  <c r="F16" i="2"/>
  <c r="G17" i="2"/>
  <c r="G51" i="2"/>
  <c r="D7" i="3"/>
  <c r="G9" i="3"/>
  <c r="F9" i="3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D9" i="9"/>
  <c r="G12" i="9"/>
  <c r="F12" i="9"/>
  <c r="D14" i="9"/>
  <c r="G17" i="9"/>
  <c r="F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I77" i="12"/>
  <c r="P77" i="11"/>
  <c r="D78" i="12"/>
  <c r="F78" i="11"/>
  <c r="H78" i="12"/>
  <c r="N78" i="11"/>
  <c r="C79" i="12"/>
  <c r="D79" i="11"/>
  <c r="G79" i="12"/>
  <c r="L79" i="11"/>
  <c r="K79" i="12"/>
  <c r="T79" i="11"/>
  <c r="F80" i="12"/>
  <c r="J80" i="11"/>
  <c r="J80" i="12"/>
  <c r="R80" i="11"/>
  <c r="E81" i="12"/>
  <c r="H81" i="11"/>
  <c r="I81" i="12"/>
  <c r="P81" i="11"/>
  <c r="D82" i="12"/>
  <c r="F82" i="11"/>
  <c r="H82" i="12"/>
  <c r="N82" i="11"/>
  <c r="C83" i="12"/>
  <c r="D83" i="11"/>
  <c r="G83" i="12"/>
  <c r="L83" i="11"/>
  <c r="K83" i="12"/>
  <c r="T83" i="11"/>
  <c r="F84" i="12"/>
  <c r="J84" i="11"/>
  <c r="J84" i="12"/>
  <c r="R84" i="11"/>
  <c r="E85" i="12"/>
  <c r="H85" i="11"/>
  <c r="I85" i="12"/>
  <c r="P85" i="11"/>
  <c r="D86" i="12"/>
  <c r="F86" i="11"/>
  <c r="H86" i="12"/>
  <c r="N86" i="11"/>
  <c r="C87" i="12"/>
  <c r="D87" i="11"/>
  <c r="G87" i="12"/>
  <c r="L87" i="11"/>
  <c r="K87" i="12"/>
  <c r="T87" i="11"/>
  <c r="F88" i="12"/>
  <c r="J88" i="11"/>
  <c r="J88" i="12"/>
  <c r="R88" i="11"/>
  <c r="E89" i="12"/>
  <c r="H89" i="11"/>
  <c r="I89" i="12"/>
  <c r="P89" i="11"/>
  <c r="D90" i="12"/>
  <c r="F90" i="11"/>
  <c r="H90" i="12"/>
  <c r="N90" i="11"/>
  <c r="C91" i="12"/>
  <c r="D91" i="11"/>
  <c r="G91" i="12"/>
  <c r="L91" i="11"/>
  <c r="K91" i="12"/>
  <c r="T91" i="11"/>
  <c r="F92" i="12"/>
  <c r="J92" i="11"/>
  <c r="J92" i="12"/>
  <c r="R92" i="11"/>
  <c r="E93" i="12"/>
  <c r="H93" i="11"/>
  <c r="I93" i="12"/>
  <c r="P93" i="11"/>
  <c r="D94" i="12"/>
  <c r="F94" i="11"/>
  <c r="H94" i="12"/>
  <c r="N94" i="11"/>
  <c r="C95" i="12"/>
  <c r="D95" i="11"/>
  <c r="G95" i="12"/>
  <c r="L95" i="11"/>
  <c r="K95" i="12"/>
  <c r="T95" i="11"/>
  <c r="F96" i="12"/>
  <c r="J96" i="11"/>
  <c r="J96" i="12"/>
  <c r="R96" i="11"/>
  <c r="E97" i="12"/>
  <c r="H97" i="11"/>
  <c r="I97" i="12"/>
  <c r="P97" i="11"/>
  <c r="D98" i="12"/>
  <c r="F98" i="11"/>
  <c r="H98" i="12"/>
  <c r="N98" i="11"/>
  <c r="D8" i="16"/>
  <c r="G16" i="16"/>
  <c r="F16" i="16"/>
  <c r="D20" i="22"/>
  <c r="F20" i="18"/>
  <c r="E21" i="22"/>
  <c r="H21" i="18"/>
  <c r="F22" i="22"/>
  <c r="J22" i="18"/>
  <c r="G23" i="22"/>
  <c r="L23" i="18"/>
  <c r="H24" i="22"/>
  <c r="N24" i="18"/>
  <c r="I25" i="22"/>
  <c r="P25" i="18"/>
  <c r="C27" i="22"/>
  <c r="D27" i="18"/>
  <c r="D28" i="22"/>
  <c r="F28" i="18"/>
  <c r="E29" i="22"/>
  <c r="H29" i="18"/>
  <c r="F30" i="22"/>
  <c r="J30" i="18"/>
  <c r="G31" i="22"/>
  <c r="L31" i="18"/>
  <c r="H32" i="22"/>
  <c r="N32" i="18"/>
  <c r="I33" i="22"/>
  <c r="P33" i="18"/>
  <c r="C35" i="22"/>
  <c r="D35" i="18"/>
  <c r="D36" i="22"/>
  <c r="F36" i="18"/>
  <c r="E37" i="22"/>
  <c r="H37" i="18"/>
  <c r="F38" i="22"/>
  <c r="J38" i="18"/>
  <c r="G39" i="22"/>
  <c r="L39" i="18"/>
  <c r="H40" i="22"/>
  <c r="N40" i="18"/>
  <c r="I41" i="22"/>
  <c r="P41" i="18"/>
  <c r="C43" i="22"/>
  <c r="D43" i="18"/>
  <c r="D44" i="22"/>
  <c r="F44" i="18"/>
  <c r="E45" i="22"/>
  <c r="H45" i="18"/>
  <c r="F46" i="22"/>
  <c r="J46" i="18"/>
  <c r="G47" i="22"/>
  <c r="L47" i="18"/>
  <c r="H48" i="22"/>
  <c r="N48" i="18"/>
  <c r="I49" i="22"/>
  <c r="P49" i="18"/>
  <c r="C51" i="22"/>
  <c r="D51" i="18"/>
  <c r="D52" i="22"/>
  <c r="F52" i="18"/>
  <c r="E53" i="22"/>
  <c r="H53" i="18"/>
  <c r="F54" i="22"/>
  <c r="J54" i="18"/>
  <c r="G55" i="22"/>
  <c r="L55" i="18"/>
  <c r="H56" i="22"/>
  <c r="N56" i="18"/>
  <c r="I57" i="22"/>
  <c r="P57" i="18"/>
  <c r="C59" i="22"/>
  <c r="D59" i="18"/>
  <c r="D60" i="22"/>
  <c r="F60" i="18"/>
  <c r="E61" i="22"/>
  <c r="H61" i="18"/>
  <c r="F62" i="22"/>
  <c r="J62" i="18"/>
  <c r="G63" i="22"/>
  <c r="L63" i="18"/>
  <c r="H64" i="22"/>
  <c r="N64" i="18"/>
  <c r="I65" i="22"/>
  <c r="P65" i="18"/>
  <c r="C67" i="22"/>
  <c r="D67" i="18"/>
  <c r="D68" i="22"/>
  <c r="F68" i="18"/>
  <c r="E69" i="22"/>
  <c r="H69" i="18"/>
  <c r="F70" i="22"/>
  <c r="J70" i="18"/>
  <c r="G71" i="22"/>
  <c r="L71" i="18"/>
  <c r="H72" i="22"/>
  <c r="N72" i="18"/>
  <c r="I73" i="22"/>
  <c r="P73" i="18"/>
  <c r="C75" i="22"/>
  <c r="D75" i="18"/>
  <c r="D76" i="22"/>
  <c r="F76" i="18"/>
  <c r="E77" i="22"/>
  <c r="H77" i="18"/>
  <c r="F78" i="22"/>
  <c r="J78" i="18"/>
  <c r="G79" i="22"/>
  <c r="L79" i="18"/>
  <c r="H80" i="22"/>
  <c r="N80" i="18"/>
  <c r="I81" i="22"/>
  <c r="P81" i="18"/>
  <c r="C83" i="22"/>
  <c r="D83" i="18"/>
  <c r="D84" i="22"/>
  <c r="F84" i="18"/>
  <c r="E85" i="22"/>
  <c r="H85" i="18"/>
  <c r="F86" i="22"/>
  <c r="J86" i="18"/>
  <c r="G87" i="22"/>
  <c r="L87" i="18"/>
  <c r="H88" i="22"/>
  <c r="N88" i="18"/>
  <c r="I89" i="22"/>
  <c r="P89" i="18"/>
  <c r="C91" i="22"/>
  <c r="D91" i="18"/>
  <c r="D92" i="22"/>
  <c r="F92" i="18"/>
  <c r="E93" i="22"/>
  <c r="H93" i="18"/>
  <c r="F94" i="22"/>
  <c r="J94" i="18"/>
  <c r="G95" i="22"/>
  <c r="L95" i="18"/>
  <c r="H96" i="22"/>
  <c r="N96" i="18"/>
  <c r="I97" i="22"/>
  <c r="P97" i="18"/>
  <c r="I12" i="32"/>
  <c r="I20" i="32"/>
  <c r="I28" i="32"/>
  <c r="G10" i="16"/>
  <c r="F10" i="16"/>
  <c r="D12" i="16"/>
  <c r="G14" i="16"/>
  <c r="F14" i="16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C15" i="22"/>
  <c r="D15" i="18"/>
  <c r="E15" i="22"/>
  <c r="H15" i="18"/>
  <c r="G15" i="22"/>
  <c r="L15" i="18"/>
  <c r="I15" i="22"/>
  <c r="P15" i="18"/>
  <c r="D16" i="22"/>
  <c r="F16" i="18"/>
  <c r="F16" i="22"/>
  <c r="J16" i="18"/>
  <c r="H16" i="22"/>
  <c r="N16" i="18"/>
  <c r="C17" i="22"/>
  <c r="D17" i="18"/>
  <c r="E17" i="22"/>
  <c r="H17" i="18"/>
  <c r="G17" i="22"/>
  <c r="L17" i="18"/>
  <c r="I17" i="22"/>
  <c r="P17" i="18"/>
  <c r="D18" i="22"/>
  <c r="F18" i="18"/>
  <c r="F18" i="22"/>
  <c r="J18" i="18"/>
  <c r="H18" i="22"/>
  <c r="N18" i="18"/>
  <c r="F7" i="26"/>
  <c r="E7" i="26"/>
  <c r="D8" i="28"/>
  <c r="D7" i="27"/>
  <c r="F23" i="26"/>
  <c r="E23" i="26"/>
  <c r="D24" i="28"/>
  <c r="D23" i="27"/>
  <c r="H12" i="32"/>
  <c r="F14" i="32"/>
  <c r="H20" i="32"/>
  <c r="F22" i="32"/>
  <c r="H28" i="32"/>
  <c r="I72" i="39"/>
  <c r="P72" i="38"/>
  <c r="D10" i="16"/>
  <c r="F12" i="16"/>
  <c r="G12" i="16"/>
  <c r="D14" i="16"/>
  <c r="D7" i="22"/>
  <c r="F7" i="18"/>
  <c r="J7" i="18"/>
  <c r="F7" i="22"/>
  <c r="H7" i="22"/>
  <c r="N7" i="18"/>
  <c r="D8" i="18"/>
  <c r="C8" i="22"/>
  <c r="E8" i="22"/>
  <c r="H8" i="18"/>
  <c r="L8" i="18"/>
  <c r="G8" i="22"/>
  <c r="I8" i="22"/>
  <c r="P8" i="18"/>
  <c r="F9" i="18"/>
  <c r="D9" i="22"/>
  <c r="F9" i="22"/>
  <c r="J9" i="18"/>
  <c r="N9" i="18"/>
  <c r="H9" i="22"/>
  <c r="C10" i="22"/>
  <c r="D10" i="18"/>
  <c r="H10" i="18"/>
  <c r="E10" i="22"/>
  <c r="G10" i="22"/>
  <c r="L10" i="18"/>
  <c r="P10" i="18"/>
  <c r="I10" i="22"/>
  <c r="D11" i="22"/>
  <c r="F11" i="18"/>
  <c r="J11" i="18"/>
  <c r="F11" i="22"/>
  <c r="H11" i="22"/>
  <c r="N11" i="18"/>
  <c r="D12" i="18"/>
  <c r="C12" i="22"/>
  <c r="E12" i="22"/>
  <c r="H12" i="18"/>
  <c r="L12" i="18"/>
  <c r="G12" i="22"/>
  <c r="I12" i="22"/>
  <c r="P12" i="18"/>
  <c r="F13" i="18"/>
  <c r="D13" i="22"/>
  <c r="F13" i="22"/>
  <c r="J13" i="18"/>
  <c r="N13" i="18"/>
  <c r="H13" i="22"/>
  <c r="C14" i="22"/>
  <c r="D14" i="18"/>
  <c r="H14" i="18"/>
  <c r="E14" i="22"/>
  <c r="G14" i="22"/>
  <c r="L14" i="18"/>
  <c r="P14" i="18"/>
  <c r="I14" i="22"/>
  <c r="D15" i="22"/>
  <c r="F15" i="18"/>
  <c r="J15" i="18"/>
  <c r="F15" i="22"/>
  <c r="H15" i="22"/>
  <c r="N15" i="18"/>
  <c r="D16" i="18"/>
  <c r="C16" i="22"/>
  <c r="E16" i="22"/>
  <c r="H16" i="18"/>
  <c r="L16" i="18"/>
  <c r="G16" i="22"/>
  <c r="I16" i="22"/>
  <c r="P16" i="18"/>
  <c r="F17" i="18"/>
  <c r="D17" i="22"/>
  <c r="F17" i="22"/>
  <c r="J17" i="18"/>
  <c r="N17" i="18"/>
  <c r="H17" i="22"/>
  <c r="C18" i="22"/>
  <c r="D18" i="18"/>
  <c r="H18" i="18"/>
  <c r="E18" i="22"/>
  <c r="G18" i="22"/>
  <c r="L18" i="18"/>
  <c r="P18" i="18"/>
  <c r="I18" i="22"/>
  <c r="F15" i="26"/>
  <c r="E15" i="26"/>
  <c r="D16" i="28"/>
  <c r="D15" i="27"/>
  <c r="I31" i="32"/>
  <c r="P34" i="38"/>
  <c r="I34" i="39"/>
  <c r="F8" i="16"/>
  <c r="G8" i="16"/>
  <c r="D11" i="16"/>
  <c r="F13" i="16"/>
  <c r="G13" i="16"/>
  <c r="D16" i="16"/>
  <c r="C20" i="22"/>
  <c r="D20" i="18"/>
  <c r="E20" i="22"/>
  <c r="H20" i="18"/>
  <c r="G20" i="22"/>
  <c r="L20" i="18"/>
  <c r="I20" i="22"/>
  <c r="P20" i="18"/>
  <c r="D21" i="22"/>
  <c r="F21" i="18"/>
  <c r="F21" i="22"/>
  <c r="J21" i="18"/>
  <c r="H21" i="22"/>
  <c r="N21" i="18"/>
  <c r="C22" i="22"/>
  <c r="D22" i="18"/>
  <c r="E22" i="22"/>
  <c r="H22" i="18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G28" i="22"/>
  <c r="L28" i="18"/>
  <c r="I28" i="22"/>
  <c r="P28" i="18"/>
  <c r="D29" i="22"/>
  <c r="F29" i="18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F31" i="22"/>
  <c r="J31" i="18"/>
  <c r="H31" i="22"/>
  <c r="N31" i="18"/>
  <c r="C32" i="22"/>
  <c r="D32" i="18"/>
  <c r="E32" i="22"/>
  <c r="H32" i="18"/>
  <c r="G32" i="22"/>
  <c r="L32" i="18"/>
  <c r="I32" i="22"/>
  <c r="P32" i="18"/>
  <c r="D33" i="22"/>
  <c r="F33" i="18"/>
  <c r="F33" i="22"/>
  <c r="J33" i="18"/>
  <c r="H33" i="22"/>
  <c r="N33" i="18"/>
  <c r="C34" i="22"/>
  <c r="D34" i="18"/>
  <c r="E34" i="22"/>
  <c r="H34" i="18"/>
  <c r="G34" i="22"/>
  <c r="L34" i="18"/>
  <c r="I34" i="22"/>
  <c r="P34" i="18"/>
  <c r="D35" i="22"/>
  <c r="F35" i="18"/>
  <c r="F35" i="22"/>
  <c r="J35" i="18"/>
  <c r="H35" i="22"/>
  <c r="N35" i="18"/>
  <c r="C36" i="22"/>
  <c r="D36" i="18"/>
  <c r="E36" i="22"/>
  <c r="H36" i="18"/>
  <c r="G36" i="22"/>
  <c r="L36" i="18"/>
  <c r="I36" i="22"/>
  <c r="P36" i="18"/>
  <c r="D37" i="22"/>
  <c r="F37" i="18"/>
  <c r="F37" i="22"/>
  <c r="J37" i="18"/>
  <c r="H37" i="22"/>
  <c r="N37" i="18"/>
  <c r="C38" i="22"/>
  <c r="D38" i="18"/>
  <c r="E38" i="22"/>
  <c r="H38" i="18"/>
  <c r="G38" i="22"/>
  <c r="L38" i="18"/>
  <c r="I38" i="22"/>
  <c r="P38" i="18"/>
  <c r="D39" i="22"/>
  <c r="F39" i="18"/>
  <c r="F39" i="22"/>
  <c r="J39" i="18"/>
  <c r="H39" i="22"/>
  <c r="N39" i="18"/>
  <c r="C40" i="22"/>
  <c r="D40" i="18"/>
  <c r="E40" i="22"/>
  <c r="H40" i="18"/>
  <c r="G40" i="22"/>
  <c r="L40" i="18"/>
  <c r="I40" i="22"/>
  <c r="P40" i="18"/>
  <c r="D41" i="22"/>
  <c r="F41" i="18"/>
  <c r="F41" i="22"/>
  <c r="J41" i="18"/>
  <c r="H41" i="22"/>
  <c r="N41" i="18"/>
  <c r="C42" i="22"/>
  <c r="D42" i="18"/>
  <c r="E42" i="22"/>
  <c r="H42" i="18"/>
  <c r="G42" i="22"/>
  <c r="L42" i="18"/>
  <c r="I42" i="22"/>
  <c r="P42" i="18"/>
  <c r="D43" i="22"/>
  <c r="F43" i="18"/>
  <c r="F43" i="22"/>
  <c r="J43" i="18"/>
  <c r="H43" i="22"/>
  <c r="N43" i="18"/>
  <c r="C44" i="22"/>
  <c r="D44" i="18"/>
  <c r="E44" i="22"/>
  <c r="H44" i="18"/>
  <c r="G44" i="22"/>
  <c r="L44" i="18"/>
  <c r="I44" i="22"/>
  <c r="P44" i="18"/>
  <c r="D45" i="22"/>
  <c r="F45" i="18"/>
  <c r="F45" i="22"/>
  <c r="J45" i="18"/>
  <c r="H45" i="22"/>
  <c r="N45" i="18"/>
  <c r="C46" i="22"/>
  <c r="D46" i="18"/>
  <c r="E46" i="22"/>
  <c r="H46" i="18"/>
  <c r="G46" i="22"/>
  <c r="L46" i="18"/>
  <c r="I46" i="22"/>
  <c r="P46" i="18"/>
  <c r="D47" i="22"/>
  <c r="F47" i="18"/>
  <c r="F47" i="22"/>
  <c r="J47" i="18"/>
  <c r="H47" i="22"/>
  <c r="N47" i="18"/>
  <c r="C48" i="22"/>
  <c r="D48" i="18"/>
  <c r="E48" i="22"/>
  <c r="H48" i="18"/>
  <c r="L48" i="18"/>
  <c r="G48" i="22"/>
  <c r="I48" i="22"/>
  <c r="P48" i="18"/>
  <c r="D49" i="22"/>
  <c r="F49" i="18"/>
  <c r="J49" i="18"/>
  <c r="F49" i="22"/>
  <c r="H49" i="22"/>
  <c r="N49" i="18"/>
  <c r="C50" i="22"/>
  <c r="D50" i="18"/>
  <c r="E50" i="22"/>
  <c r="H50" i="18"/>
  <c r="G50" i="22"/>
  <c r="L50" i="18"/>
  <c r="P50" i="18"/>
  <c r="I50" i="22"/>
  <c r="D51" i="22"/>
  <c r="F51" i="18"/>
  <c r="F51" i="22"/>
  <c r="J51" i="18"/>
  <c r="N51" i="18"/>
  <c r="H51" i="22"/>
  <c r="C52" i="22"/>
  <c r="D52" i="18"/>
  <c r="E52" i="22"/>
  <c r="H52" i="18"/>
  <c r="G52" i="22"/>
  <c r="L52" i="18"/>
  <c r="I52" i="22"/>
  <c r="P52" i="18"/>
  <c r="F53" i="18"/>
  <c r="D53" i="22"/>
  <c r="F53" i="22"/>
  <c r="J53" i="18"/>
  <c r="H53" i="22"/>
  <c r="N53" i="18"/>
  <c r="D54" i="18"/>
  <c r="C54" i="22"/>
  <c r="E54" i="22"/>
  <c r="H54" i="18"/>
  <c r="G54" i="22"/>
  <c r="L54" i="18"/>
  <c r="I54" i="22"/>
  <c r="P54" i="18"/>
  <c r="D55" i="22"/>
  <c r="F55" i="18"/>
  <c r="J55" i="18"/>
  <c r="F55" i="22"/>
  <c r="H55" i="22"/>
  <c r="N55" i="18"/>
  <c r="C56" i="22"/>
  <c r="D56" i="18"/>
  <c r="H56" i="18"/>
  <c r="E56" i="22"/>
  <c r="G56" i="22"/>
  <c r="L56" i="18"/>
  <c r="I56" i="22"/>
  <c r="P56" i="18"/>
  <c r="D57" i="22"/>
  <c r="F57" i="18"/>
  <c r="F57" i="22"/>
  <c r="J57" i="18"/>
  <c r="N57" i="18"/>
  <c r="H57" i="22"/>
  <c r="C58" i="22"/>
  <c r="D58" i="18"/>
  <c r="E58" i="22"/>
  <c r="H58" i="18"/>
  <c r="L58" i="18"/>
  <c r="G58" i="22"/>
  <c r="I58" i="22"/>
  <c r="P58" i="18"/>
  <c r="D59" i="22"/>
  <c r="F59" i="18"/>
  <c r="F59" i="22"/>
  <c r="J59" i="18"/>
  <c r="H59" i="22"/>
  <c r="N59" i="18"/>
  <c r="D60" i="18"/>
  <c r="C60" i="22"/>
  <c r="E60" i="22"/>
  <c r="H60" i="18"/>
  <c r="G60" i="22"/>
  <c r="L60" i="18"/>
  <c r="P60" i="18"/>
  <c r="I60" i="22"/>
  <c r="D61" i="22"/>
  <c r="F61" i="18"/>
  <c r="F61" i="22"/>
  <c r="J61" i="18"/>
  <c r="H61" i="22"/>
  <c r="N61" i="18"/>
  <c r="C62" i="22"/>
  <c r="D62" i="18"/>
  <c r="H62" i="18"/>
  <c r="E62" i="22"/>
  <c r="G62" i="22"/>
  <c r="L62" i="18"/>
  <c r="I62" i="22"/>
  <c r="P62" i="18"/>
  <c r="F63" i="18"/>
  <c r="D63" i="22"/>
  <c r="F63" i="22"/>
  <c r="J63" i="18"/>
  <c r="H63" i="22"/>
  <c r="N63" i="18"/>
  <c r="C64" i="22"/>
  <c r="D64" i="18"/>
  <c r="E64" i="22"/>
  <c r="H64" i="18"/>
  <c r="L64" i="18"/>
  <c r="G64" i="22"/>
  <c r="I64" i="22"/>
  <c r="P64" i="18"/>
  <c r="D65" i="22"/>
  <c r="F65" i="18"/>
  <c r="J65" i="18"/>
  <c r="F65" i="22"/>
  <c r="H65" i="22"/>
  <c r="N65" i="18"/>
  <c r="C66" i="22"/>
  <c r="D66" i="18"/>
  <c r="E66" i="22"/>
  <c r="H66" i="18"/>
  <c r="G66" i="22"/>
  <c r="L66" i="18"/>
  <c r="P66" i="18"/>
  <c r="I66" i="22"/>
  <c r="D67" i="22"/>
  <c r="F67" i="18"/>
  <c r="F67" i="22"/>
  <c r="J67" i="18"/>
  <c r="N67" i="18"/>
  <c r="H67" i="22"/>
  <c r="C68" i="22"/>
  <c r="D68" i="18"/>
  <c r="E68" i="22"/>
  <c r="H68" i="18"/>
  <c r="G68" i="22"/>
  <c r="L68" i="18"/>
  <c r="I68" i="22"/>
  <c r="P68" i="18"/>
  <c r="F69" i="18"/>
  <c r="D69" i="22"/>
  <c r="F69" i="22"/>
  <c r="J69" i="18"/>
  <c r="H69" i="22"/>
  <c r="N69" i="18"/>
  <c r="D70" i="18"/>
  <c r="C70" i="22"/>
  <c r="E70" i="22"/>
  <c r="H70" i="18"/>
  <c r="G70" i="22"/>
  <c r="L70" i="18"/>
  <c r="I70" i="22"/>
  <c r="P70" i="18"/>
  <c r="D71" i="22"/>
  <c r="F71" i="18"/>
  <c r="J71" i="18"/>
  <c r="F71" i="22"/>
  <c r="H71" i="22"/>
  <c r="N71" i="18"/>
  <c r="C72" i="22"/>
  <c r="D72" i="18"/>
  <c r="H72" i="18"/>
  <c r="E72" i="22"/>
  <c r="G72" i="22"/>
  <c r="L72" i="18"/>
  <c r="I72" i="22"/>
  <c r="P72" i="18"/>
  <c r="D73" i="22"/>
  <c r="F73" i="18"/>
  <c r="F73" i="22"/>
  <c r="J73" i="18"/>
  <c r="N73" i="18"/>
  <c r="H73" i="22"/>
  <c r="C74" i="22"/>
  <c r="D74" i="18"/>
  <c r="E74" i="22"/>
  <c r="H74" i="18"/>
  <c r="L74" i="18"/>
  <c r="G74" i="22"/>
  <c r="I74" i="22"/>
  <c r="P74" i="18"/>
  <c r="D75" i="22"/>
  <c r="F75" i="18"/>
  <c r="F75" i="22"/>
  <c r="J75" i="18"/>
  <c r="H75" i="22"/>
  <c r="N75" i="18"/>
  <c r="D76" i="18"/>
  <c r="C76" i="22"/>
  <c r="E76" i="22"/>
  <c r="H76" i="18"/>
  <c r="G76" i="22"/>
  <c r="L76" i="18"/>
  <c r="P76" i="18"/>
  <c r="I76" i="22"/>
  <c r="D77" i="22"/>
  <c r="F77" i="18"/>
  <c r="F77" i="22"/>
  <c r="J77" i="18"/>
  <c r="H77" i="22"/>
  <c r="N77" i="18"/>
  <c r="C78" i="22"/>
  <c r="D78" i="18"/>
  <c r="H78" i="18"/>
  <c r="E78" i="22"/>
  <c r="G78" i="22"/>
  <c r="L78" i="18"/>
  <c r="I78" i="22"/>
  <c r="P78" i="18"/>
  <c r="F79" i="18"/>
  <c r="D79" i="22"/>
  <c r="F79" i="22"/>
  <c r="J79" i="18"/>
  <c r="H79" i="22"/>
  <c r="N79" i="18"/>
  <c r="C80" i="22"/>
  <c r="D80" i="18"/>
  <c r="E80" i="22"/>
  <c r="H80" i="18"/>
  <c r="L80" i="18"/>
  <c r="G80" i="22"/>
  <c r="I80" i="22"/>
  <c r="P80" i="18"/>
  <c r="D81" i="22"/>
  <c r="F81" i="18"/>
  <c r="J81" i="18"/>
  <c r="F81" i="22"/>
  <c r="H81" i="22"/>
  <c r="N81" i="18"/>
  <c r="C82" i="22"/>
  <c r="D82" i="18"/>
  <c r="E82" i="22"/>
  <c r="H82" i="18"/>
  <c r="G82" i="22"/>
  <c r="L82" i="18"/>
  <c r="P82" i="18"/>
  <c r="I82" i="22"/>
  <c r="D83" i="22"/>
  <c r="F83" i="18"/>
  <c r="F83" i="22"/>
  <c r="J83" i="18"/>
  <c r="N83" i="18"/>
  <c r="H83" i="22"/>
  <c r="C84" i="22"/>
  <c r="D84" i="18"/>
  <c r="E84" i="22"/>
  <c r="H84" i="18"/>
  <c r="G84" i="22"/>
  <c r="L84" i="18"/>
  <c r="I84" i="22"/>
  <c r="P84" i="18"/>
  <c r="F85" i="18"/>
  <c r="D85" i="22"/>
  <c r="F85" i="22"/>
  <c r="J85" i="18"/>
  <c r="H85" i="22"/>
  <c r="N85" i="18"/>
  <c r="D86" i="18"/>
  <c r="C86" i="22"/>
  <c r="E86" i="22"/>
  <c r="H86" i="18"/>
  <c r="G86" i="22"/>
  <c r="L86" i="18"/>
  <c r="I86" i="22"/>
  <c r="P86" i="18"/>
  <c r="D87" i="22"/>
  <c r="F87" i="18"/>
  <c r="J87" i="18"/>
  <c r="F87" i="22"/>
  <c r="H87" i="22"/>
  <c r="N87" i="18"/>
  <c r="C88" i="22"/>
  <c r="D88" i="18"/>
  <c r="H88" i="18"/>
  <c r="E88" i="22"/>
  <c r="G88" i="22"/>
  <c r="L88" i="18"/>
  <c r="I88" i="22"/>
  <c r="P88" i="18"/>
  <c r="D89" i="22"/>
  <c r="F89" i="18"/>
  <c r="F89" i="22"/>
  <c r="J89" i="18"/>
  <c r="N89" i="18"/>
  <c r="H89" i="22"/>
  <c r="C90" i="22"/>
  <c r="D90" i="18"/>
  <c r="E90" i="22"/>
  <c r="H90" i="18"/>
  <c r="L90" i="18"/>
  <c r="G90" i="22"/>
  <c r="I90" i="22"/>
  <c r="P90" i="18"/>
  <c r="D91" i="22"/>
  <c r="F91" i="18"/>
  <c r="F91" i="22"/>
  <c r="J91" i="18"/>
  <c r="H91" i="22"/>
  <c r="N91" i="18"/>
  <c r="D92" i="18"/>
  <c r="C92" i="22"/>
  <c r="E92" i="22"/>
  <c r="H92" i="18"/>
  <c r="G92" i="22"/>
  <c r="L92" i="18"/>
  <c r="P92" i="18"/>
  <c r="I92" i="22"/>
  <c r="D93" i="22"/>
  <c r="F93" i="18"/>
  <c r="F93" i="22"/>
  <c r="J93" i="18"/>
  <c r="H93" i="22"/>
  <c r="N93" i="18"/>
  <c r="C94" i="22"/>
  <c r="D94" i="18"/>
  <c r="H94" i="18"/>
  <c r="E94" i="22"/>
  <c r="G94" i="22"/>
  <c r="L94" i="18"/>
  <c r="I94" i="22"/>
  <c r="P94" i="18"/>
  <c r="F95" i="18"/>
  <c r="D95" i="22"/>
  <c r="F95" i="22"/>
  <c r="J95" i="18"/>
  <c r="H95" i="22"/>
  <c r="N95" i="18"/>
  <c r="C96" i="22"/>
  <c r="D96" i="18"/>
  <c r="E96" i="22"/>
  <c r="H96" i="18"/>
  <c r="L96" i="18"/>
  <c r="G96" i="22"/>
  <c r="I96" i="22"/>
  <c r="P96" i="18"/>
  <c r="D97" i="22"/>
  <c r="F97" i="18"/>
  <c r="J97" i="18"/>
  <c r="F97" i="22"/>
  <c r="H97" i="22"/>
  <c r="N97" i="18"/>
  <c r="F19" i="26"/>
  <c r="E19" i="26"/>
  <c r="D20" i="28"/>
  <c r="D19" i="27"/>
  <c r="D9" i="34"/>
  <c r="D9" i="33"/>
  <c r="C11" i="34"/>
  <c r="C11" i="33"/>
  <c r="H13" i="34"/>
  <c r="H13" i="33"/>
  <c r="G15" i="34"/>
  <c r="G15" i="33"/>
  <c r="D17" i="34"/>
  <c r="D17" i="33"/>
  <c r="C19" i="34"/>
  <c r="C19" i="33"/>
  <c r="H21" i="34"/>
  <c r="H21" i="33"/>
  <c r="G23" i="34"/>
  <c r="G23" i="33"/>
  <c r="D25" i="34"/>
  <c r="D25" i="33"/>
  <c r="C27" i="34"/>
  <c r="C27" i="33"/>
  <c r="H29" i="34"/>
  <c r="H29" i="33"/>
  <c r="D55" i="36"/>
  <c r="F55" i="36"/>
  <c r="E55" i="36"/>
  <c r="H53" i="39"/>
  <c r="N53" i="38"/>
  <c r="F10" i="26"/>
  <c r="E10" i="26"/>
  <c r="D10" i="27"/>
  <c r="D11" i="28"/>
  <c r="F14" i="26"/>
  <c r="E14" i="26"/>
  <c r="D15" i="28"/>
  <c r="D14" i="27"/>
  <c r="F18" i="26"/>
  <c r="E18" i="26"/>
  <c r="D18" i="27"/>
  <c r="D19" i="28"/>
  <c r="F22" i="26"/>
  <c r="E22" i="26"/>
  <c r="D23" i="28"/>
  <c r="D22" i="27"/>
  <c r="F26" i="26"/>
  <c r="E26" i="26"/>
  <c r="D26" i="27"/>
  <c r="D27" i="28"/>
  <c r="H9" i="32"/>
  <c r="H11" i="32"/>
  <c r="I11" i="34"/>
  <c r="I11" i="33"/>
  <c r="G12" i="32"/>
  <c r="F13" i="34"/>
  <c r="F13" i="33"/>
  <c r="E15" i="34"/>
  <c r="E15" i="33"/>
  <c r="C16" i="32"/>
  <c r="H17" i="32"/>
  <c r="H19" i="32"/>
  <c r="I19" i="34"/>
  <c r="I19" i="33"/>
  <c r="G20" i="32"/>
  <c r="F21" i="34"/>
  <c r="F21" i="33"/>
  <c r="E23" i="34"/>
  <c r="E23" i="33"/>
  <c r="C24" i="32"/>
  <c r="H25" i="32"/>
  <c r="H27" i="32"/>
  <c r="I27" i="34"/>
  <c r="I27" i="33"/>
  <c r="G28" i="32"/>
  <c r="F29" i="34"/>
  <c r="F29" i="33"/>
  <c r="F30" i="32"/>
  <c r="G31" i="32"/>
  <c r="D47" i="36"/>
  <c r="F47" i="36"/>
  <c r="E47" i="36"/>
  <c r="C30" i="39"/>
  <c r="D30" i="38"/>
  <c r="T48" i="38"/>
  <c r="K48" i="39"/>
  <c r="J67" i="39"/>
  <c r="R67" i="38"/>
  <c r="K86" i="39"/>
  <c r="T86" i="38"/>
  <c r="G52" i="41"/>
  <c r="L52" i="40"/>
  <c r="D9" i="28"/>
  <c r="D8" i="27"/>
  <c r="F8" i="26"/>
  <c r="E8" i="26"/>
  <c r="D13" i="28"/>
  <c r="D12" i="27"/>
  <c r="F12" i="26"/>
  <c r="E12" i="26"/>
  <c r="D17" i="28"/>
  <c r="D16" i="27"/>
  <c r="F16" i="26"/>
  <c r="E16" i="26"/>
  <c r="D21" i="28"/>
  <c r="D20" i="27"/>
  <c r="F20" i="26"/>
  <c r="E20" i="26"/>
  <c r="D25" i="28"/>
  <c r="D24" i="27"/>
  <c r="F24" i="26"/>
  <c r="E24" i="26"/>
  <c r="F28" i="26"/>
  <c r="D29" i="28"/>
  <c r="D28" i="27"/>
  <c r="E28" i="26"/>
  <c r="F9" i="34"/>
  <c r="F9" i="33"/>
  <c r="F10" i="32"/>
  <c r="E11" i="34"/>
  <c r="E11" i="33"/>
  <c r="C12" i="32"/>
  <c r="H13" i="32"/>
  <c r="H15" i="32"/>
  <c r="I15" i="34"/>
  <c r="I15" i="33"/>
  <c r="G16" i="32"/>
  <c r="F17" i="34"/>
  <c r="F17" i="33"/>
  <c r="F18" i="32"/>
  <c r="E19" i="34"/>
  <c r="E19" i="33"/>
  <c r="C20" i="32"/>
  <c r="H21" i="32"/>
  <c r="H23" i="32"/>
  <c r="I23" i="34"/>
  <c r="I23" i="33"/>
  <c r="G24" i="32"/>
  <c r="F25" i="34"/>
  <c r="F25" i="33"/>
  <c r="F26" i="32"/>
  <c r="E27" i="34"/>
  <c r="E27" i="33"/>
  <c r="C28" i="32"/>
  <c r="H29" i="32"/>
  <c r="C31" i="32"/>
  <c r="F39" i="39"/>
  <c r="J39" i="38"/>
  <c r="G58" i="39"/>
  <c r="L58" i="38"/>
  <c r="J77" i="38"/>
  <c r="F77" i="39"/>
  <c r="F9" i="26"/>
  <c r="D10" i="28"/>
  <c r="D9" i="27"/>
  <c r="E9" i="26"/>
  <c r="F13" i="26"/>
  <c r="D14" i="28"/>
  <c r="D13" i="27"/>
  <c r="E13" i="26"/>
  <c r="F17" i="26"/>
  <c r="D18" i="28"/>
  <c r="D17" i="27"/>
  <c r="E17" i="26"/>
  <c r="F21" i="26"/>
  <c r="D22" i="28"/>
  <c r="D21" i="27"/>
  <c r="E21" i="26"/>
  <c r="F25" i="26"/>
  <c r="D26" i="28"/>
  <c r="D25" i="27"/>
  <c r="E25" i="26"/>
  <c r="F29" i="26"/>
  <c r="E29" i="26"/>
  <c r="D30" i="28"/>
  <c r="D29" i="27"/>
  <c r="H9" i="34"/>
  <c r="H9" i="33"/>
  <c r="H10" i="32"/>
  <c r="G11" i="34"/>
  <c r="G11" i="33"/>
  <c r="E12" i="32"/>
  <c r="D13" i="34"/>
  <c r="D13" i="33"/>
  <c r="C15" i="34"/>
  <c r="C15" i="33"/>
  <c r="H16" i="32"/>
  <c r="I16" i="32"/>
  <c r="H17" i="34"/>
  <c r="H17" i="33"/>
  <c r="H18" i="32"/>
  <c r="G19" i="34"/>
  <c r="G19" i="33"/>
  <c r="E20" i="32"/>
  <c r="D21" i="34"/>
  <c r="D21" i="33"/>
  <c r="C23" i="34"/>
  <c r="C23" i="33"/>
  <c r="H24" i="32"/>
  <c r="I24" i="32"/>
  <c r="H25" i="34"/>
  <c r="H25" i="33"/>
  <c r="H26" i="32"/>
  <c r="G27" i="34"/>
  <c r="G27" i="33"/>
  <c r="E28" i="32"/>
  <c r="D29" i="34"/>
  <c r="D29" i="33"/>
  <c r="D30" i="32"/>
  <c r="E31" i="32"/>
  <c r="D25" i="39"/>
  <c r="F25" i="38"/>
  <c r="E44" i="39"/>
  <c r="H44" i="38"/>
  <c r="F63" i="38"/>
  <c r="D63" i="39"/>
  <c r="C82" i="39"/>
  <c r="D82" i="38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1" i="34"/>
  <c r="C31" i="33"/>
  <c r="C30" i="31"/>
  <c r="G30" i="31"/>
  <c r="E31" i="34"/>
  <c r="E31" i="33"/>
  <c r="G31" i="34"/>
  <c r="G31" i="33"/>
  <c r="K30" i="31"/>
  <c r="O30" i="31"/>
  <c r="I31" i="33"/>
  <c r="I31" i="34"/>
  <c r="D53" i="36"/>
  <c r="F53" i="36"/>
  <c r="E53" i="36"/>
  <c r="F97" i="36"/>
  <c r="E97" i="36"/>
  <c r="D24" i="38"/>
  <c r="C24" i="39"/>
  <c r="I28" i="39"/>
  <c r="P28" i="38"/>
  <c r="H33" i="39"/>
  <c r="N33" i="38"/>
  <c r="H38" i="38"/>
  <c r="E38" i="39"/>
  <c r="K42" i="39"/>
  <c r="T42" i="38"/>
  <c r="J47" i="39"/>
  <c r="R47" i="38"/>
  <c r="L52" i="38"/>
  <c r="G52" i="39"/>
  <c r="D57" i="39"/>
  <c r="F57" i="38"/>
  <c r="C62" i="39"/>
  <c r="D62" i="38"/>
  <c r="P66" i="38"/>
  <c r="I66" i="39"/>
  <c r="F71" i="39"/>
  <c r="J71" i="38"/>
  <c r="E76" i="39"/>
  <c r="H76" i="38"/>
  <c r="T80" i="38"/>
  <c r="K80" i="39"/>
  <c r="H85" i="39"/>
  <c r="N85" i="38"/>
  <c r="G90" i="39"/>
  <c r="L90" i="38"/>
  <c r="D41" i="41"/>
  <c r="F41" i="40"/>
  <c r="C11" i="32"/>
  <c r="E11" i="32"/>
  <c r="G11" i="32"/>
  <c r="I11" i="32"/>
  <c r="C15" i="32"/>
  <c r="E15" i="32"/>
  <c r="G15" i="32"/>
  <c r="I15" i="32"/>
  <c r="C19" i="32"/>
  <c r="E19" i="32"/>
  <c r="G19" i="32"/>
  <c r="I19" i="32"/>
  <c r="C23" i="32"/>
  <c r="E23" i="32"/>
  <c r="G23" i="32"/>
  <c r="I23" i="32"/>
  <c r="C27" i="32"/>
  <c r="E27" i="32"/>
  <c r="G27" i="32"/>
  <c r="I27" i="32"/>
  <c r="D31" i="34"/>
  <c r="D31" i="33"/>
  <c r="E30" i="31"/>
  <c r="F31" i="34"/>
  <c r="F31" i="33"/>
  <c r="I30" i="31"/>
  <c r="H31" i="34"/>
  <c r="H31" i="33"/>
  <c r="M30" i="31"/>
  <c r="D49" i="36"/>
  <c r="F49" i="36"/>
  <c r="E49" i="36"/>
  <c r="D57" i="36"/>
  <c r="F57" i="36"/>
  <c r="E57" i="36"/>
  <c r="D91" i="36"/>
  <c r="E91" i="36"/>
  <c r="H21" i="39"/>
  <c r="N21" i="38"/>
  <c r="G26" i="39"/>
  <c r="L26" i="38"/>
  <c r="F31" i="38"/>
  <c r="D31" i="39"/>
  <c r="J35" i="39"/>
  <c r="R35" i="38"/>
  <c r="I40" i="39"/>
  <c r="P40" i="38"/>
  <c r="J45" i="38"/>
  <c r="F45" i="39"/>
  <c r="C50" i="39"/>
  <c r="D50" i="38"/>
  <c r="K54" i="39"/>
  <c r="T54" i="38"/>
  <c r="N59" i="38"/>
  <c r="H59" i="39"/>
  <c r="E64" i="39"/>
  <c r="H64" i="38"/>
  <c r="D69" i="39"/>
  <c r="F69" i="38"/>
  <c r="R73" i="38"/>
  <c r="J73" i="39"/>
  <c r="G78" i="39"/>
  <c r="L78" i="38"/>
  <c r="F83" i="39"/>
  <c r="J83" i="38"/>
  <c r="C88" i="39"/>
  <c r="D88" i="38"/>
  <c r="I92" i="39"/>
  <c r="P92" i="38"/>
  <c r="I22" i="41"/>
  <c r="P22" i="40"/>
  <c r="I70" i="41"/>
  <c r="P70" i="40"/>
  <c r="H67" i="48"/>
  <c r="N67" i="47"/>
  <c r="C9" i="34"/>
  <c r="C9" i="33"/>
  <c r="E9" i="34"/>
  <c r="E9" i="33"/>
  <c r="G9" i="34"/>
  <c r="G9" i="33"/>
  <c r="I9" i="34"/>
  <c r="I9" i="33"/>
  <c r="D11" i="33"/>
  <c r="D11" i="34"/>
  <c r="F11" i="34"/>
  <c r="F11" i="33"/>
  <c r="H11" i="33"/>
  <c r="H11" i="34"/>
  <c r="C13" i="34"/>
  <c r="C13" i="33"/>
  <c r="E13" i="34"/>
  <c r="E13" i="33"/>
  <c r="G13" i="34"/>
  <c r="G13" i="33"/>
  <c r="I13" i="34"/>
  <c r="I13" i="33"/>
  <c r="D15" i="33"/>
  <c r="D15" i="34"/>
  <c r="F15" i="34"/>
  <c r="F15" i="33"/>
  <c r="H15" i="33"/>
  <c r="H15" i="34"/>
  <c r="C17" i="34"/>
  <c r="C17" i="33"/>
  <c r="E17" i="34"/>
  <c r="E17" i="33"/>
  <c r="G17" i="34"/>
  <c r="G17" i="33"/>
  <c r="I17" i="34"/>
  <c r="I17" i="33"/>
  <c r="D19" i="33"/>
  <c r="D19" i="34"/>
  <c r="F19" i="34"/>
  <c r="F19" i="33"/>
  <c r="H19" i="33"/>
  <c r="H19" i="34"/>
  <c r="C21" i="34"/>
  <c r="C21" i="33"/>
  <c r="E21" i="34"/>
  <c r="E21" i="33"/>
  <c r="G21" i="34"/>
  <c r="G21" i="33"/>
  <c r="I21" i="34"/>
  <c r="I21" i="33"/>
  <c r="D23" i="33"/>
  <c r="D23" i="34"/>
  <c r="F23" i="34"/>
  <c r="F23" i="33"/>
  <c r="H23" i="33"/>
  <c r="H23" i="34"/>
  <c r="C25" i="34"/>
  <c r="C25" i="33"/>
  <c r="E25" i="34"/>
  <c r="E25" i="33"/>
  <c r="G25" i="34"/>
  <c r="G25" i="33"/>
  <c r="I25" i="34"/>
  <c r="I25" i="33"/>
  <c r="D27" i="33"/>
  <c r="D27" i="34"/>
  <c r="F27" i="34"/>
  <c r="F27" i="33"/>
  <c r="H27" i="33"/>
  <c r="H27" i="34"/>
  <c r="C29" i="34"/>
  <c r="C29" i="33"/>
  <c r="E29" i="34"/>
  <c r="E29" i="33"/>
  <c r="G29" i="34"/>
  <c r="G29" i="33"/>
  <c r="I29" i="34"/>
  <c r="I29" i="33"/>
  <c r="C30" i="32"/>
  <c r="E30" i="32"/>
  <c r="G30" i="32"/>
  <c r="I30" i="32"/>
  <c r="D31" i="32"/>
  <c r="F31" i="32"/>
  <c r="H31" i="32"/>
  <c r="D51" i="36"/>
  <c r="F51" i="36"/>
  <c r="E51" i="36"/>
  <c r="K22" i="39"/>
  <c r="T22" i="38"/>
  <c r="N27" i="38"/>
  <c r="H27" i="39"/>
  <c r="E32" i="39"/>
  <c r="H32" i="38"/>
  <c r="D37" i="39"/>
  <c r="F37" i="38"/>
  <c r="R41" i="38"/>
  <c r="J41" i="39"/>
  <c r="G46" i="39"/>
  <c r="L46" i="38"/>
  <c r="F51" i="39"/>
  <c r="J51" i="38"/>
  <c r="D56" i="38"/>
  <c r="C56" i="39"/>
  <c r="I60" i="39"/>
  <c r="P60" i="38"/>
  <c r="H65" i="39"/>
  <c r="N65" i="38"/>
  <c r="H70" i="38"/>
  <c r="E70" i="39"/>
  <c r="K74" i="39"/>
  <c r="T74" i="38"/>
  <c r="J79" i="39"/>
  <c r="R79" i="38"/>
  <c r="L84" i="38"/>
  <c r="G84" i="39"/>
  <c r="D89" i="39"/>
  <c r="F89" i="38"/>
  <c r="J95" i="39"/>
  <c r="R95" i="38"/>
  <c r="C32" i="41"/>
  <c r="D32" i="40"/>
  <c r="D89" i="41"/>
  <c r="F89" i="40"/>
  <c r="F20" i="36"/>
  <c r="D20" i="36"/>
  <c r="E20" i="36"/>
  <c r="F22" i="36"/>
  <c r="D22" i="36"/>
  <c r="E22" i="36"/>
  <c r="F24" i="36"/>
  <c r="D24" i="36"/>
  <c r="E24" i="36"/>
  <c r="F26" i="36"/>
  <c r="D26" i="36"/>
  <c r="E26" i="36"/>
  <c r="F28" i="36"/>
  <c r="D28" i="36"/>
  <c r="E28" i="36"/>
  <c r="F30" i="36"/>
  <c r="D30" i="36"/>
  <c r="E30" i="36"/>
  <c r="E32" i="36"/>
  <c r="F32" i="36"/>
  <c r="F73" i="36"/>
  <c r="D73" i="36"/>
  <c r="E73" i="36"/>
  <c r="F75" i="36"/>
  <c r="D75" i="36"/>
  <c r="E75" i="36"/>
  <c r="F77" i="36"/>
  <c r="D77" i="36"/>
  <c r="E77" i="36"/>
  <c r="F79" i="36"/>
  <c r="D79" i="36"/>
  <c r="E79" i="36"/>
  <c r="F81" i="36"/>
  <c r="D81" i="36"/>
  <c r="E81" i="36"/>
  <c r="F83" i="36"/>
  <c r="D83" i="36"/>
  <c r="E83" i="36"/>
  <c r="D93" i="36"/>
  <c r="E93" i="36"/>
  <c r="J21" i="38"/>
  <c r="F21" i="39"/>
  <c r="G22" i="39"/>
  <c r="L22" i="38"/>
  <c r="J23" i="39"/>
  <c r="R23" i="38"/>
  <c r="T24" i="38"/>
  <c r="K24" i="39"/>
  <c r="C26" i="39"/>
  <c r="D26" i="38"/>
  <c r="F27" i="39"/>
  <c r="J27" i="38"/>
  <c r="L28" i="38"/>
  <c r="G28" i="39"/>
  <c r="H29" i="39"/>
  <c r="N29" i="38"/>
  <c r="K30" i="39"/>
  <c r="T30" i="38"/>
  <c r="D32" i="38"/>
  <c r="C32" i="39"/>
  <c r="D33" i="39"/>
  <c r="F33" i="38"/>
  <c r="G34" i="39"/>
  <c r="L34" i="38"/>
  <c r="N35" i="38"/>
  <c r="H35" i="39"/>
  <c r="I36" i="39"/>
  <c r="P36" i="38"/>
  <c r="C38" i="39"/>
  <c r="D38" i="38"/>
  <c r="F39" i="38"/>
  <c r="D39" i="39"/>
  <c r="E40" i="39"/>
  <c r="H40" i="38"/>
  <c r="H41" i="39"/>
  <c r="N41" i="38"/>
  <c r="P42" i="38"/>
  <c r="I42" i="39"/>
  <c r="J43" i="39"/>
  <c r="R43" i="38"/>
  <c r="D45" i="39"/>
  <c r="F45" i="38"/>
  <c r="H46" i="38"/>
  <c r="E46" i="39"/>
  <c r="F47" i="39"/>
  <c r="J47" i="38"/>
  <c r="I48" i="39"/>
  <c r="P48" i="38"/>
  <c r="R49" i="38"/>
  <c r="J49" i="39"/>
  <c r="K50" i="39"/>
  <c r="T50" i="38"/>
  <c r="E52" i="39"/>
  <c r="H52" i="38"/>
  <c r="J53" i="38"/>
  <c r="F53" i="39"/>
  <c r="G54" i="39"/>
  <c r="L54" i="38"/>
  <c r="J55" i="39"/>
  <c r="R55" i="38"/>
  <c r="T56" i="38"/>
  <c r="K56" i="39"/>
  <c r="C58" i="39"/>
  <c r="D58" i="38"/>
  <c r="F59" i="39"/>
  <c r="J59" i="38"/>
  <c r="L60" i="38"/>
  <c r="G60" i="39"/>
  <c r="H61" i="39"/>
  <c r="N61" i="38"/>
  <c r="K62" i="39"/>
  <c r="T62" i="38"/>
  <c r="D64" i="38"/>
  <c r="C64" i="39"/>
  <c r="D65" i="39"/>
  <c r="F65" i="38"/>
  <c r="G66" i="39"/>
  <c r="L66" i="38"/>
  <c r="N67" i="38"/>
  <c r="H67" i="39"/>
  <c r="I68" i="39"/>
  <c r="P68" i="38"/>
  <c r="C70" i="39"/>
  <c r="D70" i="38"/>
  <c r="F71" i="38"/>
  <c r="D71" i="39"/>
  <c r="E72" i="39"/>
  <c r="H72" i="38"/>
  <c r="H73" i="39"/>
  <c r="N73" i="38"/>
  <c r="P74" i="38"/>
  <c r="I74" i="39"/>
  <c r="J75" i="39"/>
  <c r="R75" i="38"/>
  <c r="D77" i="39"/>
  <c r="F77" i="38"/>
  <c r="H78" i="38"/>
  <c r="E78" i="39"/>
  <c r="F79" i="39"/>
  <c r="J79" i="38"/>
  <c r="I80" i="39"/>
  <c r="P80" i="38"/>
  <c r="R81" i="38"/>
  <c r="J81" i="39"/>
  <c r="K82" i="39"/>
  <c r="T82" i="38"/>
  <c r="E84" i="39"/>
  <c r="H84" i="38"/>
  <c r="J85" i="38"/>
  <c r="F85" i="39"/>
  <c r="G86" i="39"/>
  <c r="L86" i="38"/>
  <c r="J87" i="39"/>
  <c r="R87" i="38"/>
  <c r="K88" i="39"/>
  <c r="T88" i="38"/>
  <c r="C90" i="39"/>
  <c r="D90" i="38"/>
  <c r="F91" i="39"/>
  <c r="J91" i="38"/>
  <c r="G92" i="39"/>
  <c r="L92" i="38"/>
  <c r="K94" i="39"/>
  <c r="T94" i="38"/>
  <c r="G98" i="39"/>
  <c r="L98" i="38"/>
  <c r="G20" i="41"/>
  <c r="L20" i="40"/>
  <c r="H29" i="41"/>
  <c r="N29" i="40"/>
  <c r="I38" i="41"/>
  <c r="P38" i="40"/>
  <c r="C48" i="41"/>
  <c r="D48" i="40"/>
  <c r="E66" i="41"/>
  <c r="H66" i="40"/>
  <c r="G84" i="41"/>
  <c r="L84" i="40"/>
  <c r="F53" i="48"/>
  <c r="J53" i="47"/>
  <c r="F50" i="50"/>
  <c r="J50" i="49"/>
  <c r="F21" i="36"/>
  <c r="D21" i="36"/>
  <c r="E21" i="36"/>
  <c r="F23" i="36"/>
  <c r="D23" i="36"/>
  <c r="E23" i="36"/>
  <c r="F25" i="36"/>
  <c r="D25" i="36"/>
  <c r="E25" i="36"/>
  <c r="F27" i="36"/>
  <c r="D27" i="36"/>
  <c r="E27" i="36"/>
  <c r="F29" i="36"/>
  <c r="D29" i="36"/>
  <c r="E29" i="36"/>
  <c r="F31" i="36"/>
  <c r="D31" i="36"/>
  <c r="E31" i="36"/>
  <c r="F72" i="36"/>
  <c r="D72" i="36"/>
  <c r="E72" i="36"/>
  <c r="F74" i="36"/>
  <c r="D74" i="36"/>
  <c r="E74" i="36"/>
  <c r="F76" i="36"/>
  <c r="D76" i="36"/>
  <c r="E76" i="36"/>
  <c r="F78" i="36"/>
  <c r="D78" i="36"/>
  <c r="E78" i="36"/>
  <c r="F80" i="36"/>
  <c r="D80" i="36"/>
  <c r="E80" i="36"/>
  <c r="F82" i="36"/>
  <c r="D82" i="36"/>
  <c r="E82" i="36"/>
  <c r="E84" i="36"/>
  <c r="F84" i="36"/>
  <c r="D89" i="36"/>
  <c r="E89" i="36"/>
  <c r="C22" i="39"/>
  <c r="D22" i="38"/>
  <c r="F23" i="38"/>
  <c r="D23" i="39"/>
  <c r="E24" i="39"/>
  <c r="H24" i="38"/>
  <c r="H25" i="39"/>
  <c r="N25" i="38"/>
  <c r="P26" i="38"/>
  <c r="I26" i="39"/>
  <c r="J27" i="39"/>
  <c r="R27" i="38"/>
  <c r="D29" i="39"/>
  <c r="F29" i="38"/>
  <c r="H30" i="38"/>
  <c r="E30" i="39"/>
  <c r="F31" i="39"/>
  <c r="J31" i="38"/>
  <c r="I32" i="39"/>
  <c r="P32" i="38"/>
  <c r="R33" i="38"/>
  <c r="J33" i="39"/>
  <c r="K34" i="39"/>
  <c r="T34" i="38"/>
  <c r="E36" i="39"/>
  <c r="H36" i="38"/>
  <c r="J37" i="38"/>
  <c r="F37" i="39"/>
  <c r="G38" i="39"/>
  <c r="L38" i="38"/>
  <c r="J39" i="39"/>
  <c r="R39" i="38"/>
  <c r="T40" i="38"/>
  <c r="K40" i="39"/>
  <c r="C42" i="39"/>
  <c r="D42" i="38"/>
  <c r="F43" i="39"/>
  <c r="J43" i="38"/>
  <c r="L44" i="38"/>
  <c r="G44" i="39"/>
  <c r="H45" i="39"/>
  <c r="N45" i="38"/>
  <c r="K46" i="39"/>
  <c r="T46" i="38"/>
  <c r="D48" i="38"/>
  <c r="C48" i="39"/>
  <c r="D49" i="39"/>
  <c r="F49" i="38"/>
  <c r="G50" i="39"/>
  <c r="L50" i="38"/>
  <c r="N51" i="38"/>
  <c r="H51" i="39"/>
  <c r="I52" i="39"/>
  <c r="P52" i="38"/>
  <c r="C54" i="39"/>
  <c r="D54" i="38"/>
  <c r="F55" i="38"/>
  <c r="D55" i="39"/>
  <c r="E56" i="39"/>
  <c r="H56" i="38"/>
  <c r="H57" i="39"/>
  <c r="N57" i="38"/>
  <c r="P58" i="38"/>
  <c r="I58" i="39"/>
  <c r="J59" i="39"/>
  <c r="R59" i="38"/>
  <c r="D61" i="39"/>
  <c r="F61" i="38"/>
  <c r="H62" i="38"/>
  <c r="E62" i="39"/>
  <c r="F63" i="39"/>
  <c r="J63" i="38"/>
  <c r="I64" i="39"/>
  <c r="P64" i="38"/>
  <c r="R65" i="38"/>
  <c r="J65" i="39"/>
  <c r="K66" i="39"/>
  <c r="T66" i="38"/>
  <c r="E68" i="39"/>
  <c r="H68" i="38"/>
  <c r="J69" i="38"/>
  <c r="F69" i="39"/>
  <c r="G70" i="39"/>
  <c r="L70" i="38"/>
  <c r="J71" i="39"/>
  <c r="R71" i="38"/>
  <c r="T72" i="38"/>
  <c r="K72" i="39"/>
  <c r="C74" i="39"/>
  <c r="D74" i="38"/>
  <c r="F75" i="39"/>
  <c r="J75" i="38"/>
  <c r="L76" i="38"/>
  <c r="G76" i="39"/>
  <c r="H77" i="39"/>
  <c r="N77" i="38"/>
  <c r="K78" i="39"/>
  <c r="T78" i="38"/>
  <c r="D80" i="38"/>
  <c r="C80" i="39"/>
  <c r="D81" i="39"/>
  <c r="F81" i="38"/>
  <c r="G82" i="39"/>
  <c r="L82" i="38"/>
  <c r="N83" i="38"/>
  <c r="H83" i="39"/>
  <c r="I84" i="39"/>
  <c r="P84" i="38"/>
  <c r="C86" i="39"/>
  <c r="D86" i="38"/>
  <c r="D87" i="39"/>
  <c r="F87" i="38"/>
  <c r="E88" i="39"/>
  <c r="H88" i="38"/>
  <c r="H89" i="39"/>
  <c r="N89" i="38"/>
  <c r="I90" i="39"/>
  <c r="P90" i="38"/>
  <c r="J91" i="39"/>
  <c r="R91" i="38"/>
  <c r="D93" i="39"/>
  <c r="F93" i="38"/>
  <c r="I96" i="39"/>
  <c r="P96" i="38"/>
  <c r="D25" i="41"/>
  <c r="F25" i="40"/>
  <c r="E34" i="41"/>
  <c r="H34" i="40"/>
  <c r="F43" i="41"/>
  <c r="J43" i="40"/>
  <c r="D57" i="41"/>
  <c r="F57" i="40"/>
  <c r="F75" i="41"/>
  <c r="J75" i="40"/>
  <c r="H93" i="41"/>
  <c r="N93" i="40"/>
  <c r="K24" i="48"/>
  <c r="T24" i="47"/>
  <c r="P74" i="58"/>
  <c r="I74" i="59"/>
  <c r="D46" i="36"/>
  <c r="F46" i="36"/>
  <c r="E46" i="36"/>
  <c r="D48" i="36"/>
  <c r="F48" i="36"/>
  <c r="E48" i="36"/>
  <c r="D50" i="36"/>
  <c r="F50" i="36"/>
  <c r="E50" i="36"/>
  <c r="D52" i="36"/>
  <c r="F52" i="36"/>
  <c r="E52" i="36"/>
  <c r="D54" i="36"/>
  <c r="F54" i="36"/>
  <c r="E54" i="36"/>
  <c r="D56" i="36"/>
  <c r="F56" i="36"/>
  <c r="E56" i="36"/>
  <c r="E58" i="36"/>
  <c r="F58" i="36"/>
  <c r="D87" i="36"/>
  <c r="E87" i="36"/>
  <c r="D95" i="36"/>
  <c r="E95" i="36"/>
  <c r="D21" i="39"/>
  <c r="F21" i="38"/>
  <c r="H22" i="38"/>
  <c r="E22" i="39"/>
  <c r="F23" i="39"/>
  <c r="J23" i="38"/>
  <c r="I24" i="39"/>
  <c r="P24" i="38"/>
  <c r="R25" i="38"/>
  <c r="J25" i="39"/>
  <c r="K26" i="39"/>
  <c r="T26" i="38"/>
  <c r="E28" i="39"/>
  <c r="H28" i="38"/>
  <c r="J29" i="38"/>
  <c r="F29" i="39"/>
  <c r="G30" i="39"/>
  <c r="L30" i="38"/>
  <c r="J31" i="39"/>
  <c r="R31" i="38"/>
  <c r="T32" i="38"/>
  <c r="K32" i="39"/>
  <c r="C34" i="39"/>
  <c r="D34" i="38"/>
  <c r="F35" i="39"/>
  <c r="J35" i="38"/>
  <c r="L36" i="38"/>
  <c r="G36" i="39"/>
  <c r="H37" i="39"/>
  <c r="N37" i="38"/>
  <c r="K38" i="39"/>
  <c r="T38" i="38"/>
  <c r="D40" i="38"/>
  <c r="C40" i="39"/>
  <c r="D41" i="39"/>
  <c r="F41" i="38"/>
  <c r="G42" i="39"/>
  <c r="L42" i="38"/>
  <c r="N43" i="38"/>
  <c r="H43" i="39"/>
  <c r="I44" i="39"/>
  <c r="P44" i="38"/>
  <c r="C46" i="39"/>
  <c r="D46" i="38"/>
  <c r="F47" i="38"/>
  <c r="D47" i="39"/>
  <c r="E48" i="39"/>
  <c r="H48" i="38"/>
  <c r="H49" i="39"/>
  <c r="N49" i="38"/>
  <c r="P50" i="38"/>
  <c r="I50" i="39"/>
  <c r="J51" i="39"/>
  <c r="R51" i="38"/>
  <c r="D53" i="39"/>
  <c r="F53" i="38"/>
  <c r="H54" i="38"/>
  <c r="E54" i="39"/>
  <c r="F55" i="39"/>
  <c r="J55" i="38"/>
  <c r="I56" i="39"/>
  <c r="P56" i="38"/>
  <c r="R57" i="38"/>
  <c r="J57" i="39"/>
  <c r="K58" i="39"/>
  <c r="T58" i="38"/>
  <c r="E60" i="39"/>
  <c r="H60" i="38"/>
  <c r="J61" i="38"/>
  <c r="F61" i="39"/>
  <c r="G62" i="39"/>
  <c r="L62" i="38"/>
  <c r="J63" i="39"/>
  <c r="R63" i="38"/>
  <c r="T64" i="38"/>
  <c r="K64" i="39"/>
  <c r="C66" i="39"/>
  <c r="D66" i="38"/>
  <c r="F67" i="39"/>
  <c r="J67" i="38"/>
  <c r="L68" i="38"/>
  <c r="G68" i="39"/>
  <c r="H69" i="39"/>
  <c r="N69" i="38"/>
  <c r="K70" i="39"/>
  <c r="T70" i="38"/>
  <c r="D72" i="38"/>
  <c r="C72" i="39"/>
  <c r="D73" i="39"/>
  <c r="F73" i="38"/>
  <c r="G74" i="39"/>
  <c r="L74" i="38"/>
  <c r="N75" i="38"/>
  <c r="H75" i="39"/>
  <c r="I76" i="39"/>
  <c r="P76" i="38"/>
  <c r="C78" i="39"/>
  <c r="D78" i="38"/>
  <c r="F79" i="38"/>
  <c r="D79" i="39"/>
  <c r="E80" i="39"/>
  <c r="H80" i="38"/>
  <c r="H81" i="39"/>
  <c r="N81" i="38"/>
  <c r="P82" i="38"/>
  <c r="I82" i="39"/>
  <c r="J83" i="39"/>
  <c r="R83" i="38"/>
  <c r="D85" i="39"/>
  <c r="F85" i="38"/>
  <c r="H86" i="38"/>
  <c r="E86" i="39"/>
  <c r="F87" i="39"/>
  <c r="J87" i="38"/>
  <c r="I88" i="39"/>
  <c r="P88" i="38"/>
  <c r="J89" i="39"/>
  <c r="R89" i="38"/>
  <c r="K90" i="39"/>
  <c r="T90" i="38"/>
  <c r="E92" i="39"/>
  <c r="H92" i="38"/>
  <c r="C94" i="39"/>
  <c r="D94" i="38"/>
  <c r="H97" i="39"/>
  <c r="N97" i="38"/>
  <c r="F27" i="41"/>
  <c r="J27" i="40"/>
  <c r="G36" i="41"/>
  <c r="L36" i="40"/>
  <c r="H45" i="41"/>
  <c r="N45" i="40"/>
  <c r="H61" i="41"/>
  <c r="N61" i="40"/>
  <c r="C80" i="41"/>
  <c r="D80" i="40"/>
  <c r="D39" i="48"/>
  <c r="F39" i="47"/>
  <c r="C26" i="50"/>
  <c r="D26" i="49"/>
  <c r="R21" i="38"/>
  <c r="J21" i="39"/>
  <c r="P22" i="38"/>
  <c r="I22" i="39"/>
  <c r="N23" i="38"/>
  <c r="H23" i="39"/>
  <c r="L24" i="38"/>
  <c r="G24" i="39"/>
  <c r="J25" i="38"/>
  <c r="F25" i="39"/>
  <c r="H26" i="38"/>
  <c r="E26" i="39"/>
  <c r="F27" i="38"/>
  <c r="D27" i="39"/>
  <c r="D28" i="38"/>
  <c r="C28" i="39"/>
  <c r="T28" i="38"/>
  <c r="K28" i="39"/>
  <c r="R29" i="38"/>
  <c r="J29" i="39"/>
  <c r="P30" i="38"/>
  <c r="I30" i="39"/>
  <c r="N31" i="38"/>
  <c r="H31" i="39"/>
  <c r="L32" i="38"/>
  <c r="G32" i="39"/>
  <c r="J33" i="38"/>
  <c r="F33" i="39"/>
  <c r="H34" i="38"/>
  <c r="E34" i="39"/>
  <c r="F35" i="38"/>
  <c r="D35" i="39"/>
  <c r="D36" i="38"/>
  <c r="C36" i="39"/>
  <c r="T36" i="38"/>
  <c r="K36" i="39"/>
  <c r="R37" i="38"/>
  <c r="J37" i="39"/>
  <c r="P38" i="38"/>
  <c r="I38" i="39"/>
  <c r="N39" i="38"/>
  <c r="H39" i="39"/>
  <c r="L40" i="38"/>
  <c r="G40" i="39"/>
  <c r="J41" i="38"/>
  <c r="F41" i="39"/>
  <c r="H42" i="38"/>
  <c r="E42" i="39"/>
  <c r="F43" i="38"/>
  <c r="D43" i="39"/>
  <c r="D44" i="38"/>
  <c r="C44" i="39"/>
  <c r="T44" i="38"/>
  <c r="K44" i="39"/>
  <c r="R45" i="38"/>
  <c r="J45" i="39"/>
  <c r="P46" i="38"/>
  <c r="I46" i="39"/>
  <c r="N47" i="38"/>
  <c r="H47" i="39"/>
  <c r="L48" i="38"/>
  <c r="G48" i="39"/>
  <c r="J49" i="38"/>
  <c r="F49" i="39"/>
  <c r="H50" i="38"/>
  <c r="E50" i="39"/>
  <c r="F51" i="38"/>
  <c r="D51" i="39"/>
  <c r="D52" i="38"/>
  <c r="C52" i="39"/>
  <c r="T52" i="38"/>
  <c r="K52" i="39"/>
  <c r="R53" i="38"/>
  <c r="J53" i="39"/>
  <c r="P54" i="38"/>
  <c r="I54" i="39"/>
  <c r="N55" i="38"/>
  <c r="H55" i="39"/>
  <c r="L56" i="38"/>
  <c r="G56" i="39"/>
  <c r="J57" i="38"/>
  <c r="F57" i="39"/>
  <c r="H58" i="38"/>
  <c r="E58" i="39"/>
  <c r="F59" i="38"/>
  <c r="D59" i="39"/>
  <c r="D60" i="38"/>
  <c r="C60" i="39"/>
  <c r="T60" i="38"/>
  <c r="K60" i="39"/>
  <c r="R61" i="38"/>
  <c r="J61" i="39"/>
  <c r="P62" i="38"/>
  <c r="I62" i="39"/>
  <c r="N63" i="38"/>
  <c r="H63" i="39"/>
  <c r="L64" i="38"/>
  <c r="G64" i="39"/>
  <c r="J65" i="38"/>
  <c r="F65" i="39"/>
  <c r="H66" i="38"/>
  <c r="E66" i="39"/>
  <c r="F67" i="38"/>
  <c r="D67" i="39"/>
  <c r="D68" i="38"/>
  <c r="C68" i="39"/>
  <c r="T68" i="38"/>
  <c r="K68" i="39"/>
  <c r="R69" i="38"/>
  <c r="J69" i="39"/>
  <c r="P70" i="38"/>
  <c r="I70" i="39"/>
  <c r="N71" i="38"/>
  <c r="H71" i="39"/>
  <c r="L72" i="38"/>
  <c r="G72" i="39"/>
  <c r="J73" i="38"/>
  <c r="F73" i="39"/>
  <c r="H74" i="38"/>
  <c r="E74" i="39"/>
  <c r="F75" i="38"/>
  <c r="D75" i="39"/>
  <c r="D76" i="38"/>
  <c r="C76" i="39"/>
  <c r="T76" i="38"/>
  <c r="K76" i="39"/>
  <c r="R77" i="38"/>
  <c r="J77" i="39"/>
  <c r="P78" i="38"/>
  <c r="I78" i="39"/>
  <c r="N79" i="38"/>
  <c r="H79" i="39"/>
  <c r="L80" i="38"/>
  <c r="G80" i="39"/>
  <c r="J81" i="38"/>
  <c r="F81" i="39"/>
  <c r="H82" i="38"/>
  <c r="E82" i="39"/>
  <c r="F83" i="38"/>
  <c r="D83" i="39"/>
  <c r="D84" i="38"/>
  <c r="C84" i="39"/>
  <c r="T84" i="38"/>
  <c r="K84" i="39"/>
  <c r="R85" i="38"/>
  <c r="J85" i="39"/>
  <c r="P86" i="38"/>
  <c r="I86" i="39"/>
  <c r="N87" i="38"/>
  <c r="H87" i="39"/>
  <c r="L88" i="38"/>
  <c r="G88" i="39"/>
  <c r="J89" i="38"/>
  <c r="F89" i="39"/>
  <c r="H90" i="38"/>
  <c r="E90" i="39"/>
  <c r="F91" i="38"/>
  <c r="D91" i="39"/>
  <c r="D92" i="38"/>
  <c r="C92" i="39"/>
  <c r="T92" i="38"/>
  <c r="K92" i="39"/>
  <c r="R93" i="38"/>
  <c r="J93" i="39"/>
  <c r="P94" i="38"/>
  <c r="I94" i="39"/>
  <c r="N95" i="38"/>
  <c r="H95" i="39"/>
  <c r="L96" i="38"/>
  <c r="G96" i="39"/>
  <c r="J97" i="38"/>
  <c r="F97" i="39"/>
  <c r="H98" i="38"/>
  <c r="E98" i="39"/>
  <c r="C20" i="41"/>
  <c r="D20" i="40"/>
  <c r="E22" i="41"/>
  <c r="H22" i="40"/>
  <c r="G24" i="41"/>
  <c r="L24" i="40"/>
  <c r="I26" i="41"/>
  <c r="P26" i="40"/>
  <c r="D29" i="41"/>
  <c r="F29" i="40"/>
  <c r="F31" i="41"/>
  <c r="J31" i="40"/>
  <c r="H33" i="41"/>
  <c r="N33" i="40"/>
  <c r="C36" i="41"/>
  <c r="D36" i="40"/>
  <c r="E38" i="41"/>
  <c r="H38" i="40"/>
  <c r="G40" i="41"/>
  <c r="L40" i="40"/>
  <c r="I42" i="41"/>
  <c r="P42" i="40"/>
  <c r="D45" i="41"/>
  <c r="F45" i="40"/>
  <c r="F47" i="41"/>
  <c r="J47" i="40"/>
  <c r="F51" i="41"/>
  <c r="J51" i="40"/>
  <c r="C56" i="41"/>
  <c r="D56" i="40"/>
  <c r="G60" i="41"/>
  <c r="L60" i="40"/>
  <c r="D65" i="41"/>
  <c r="F65" i="40"/>
  <c r="H69" i="41"/>
  <c r="N69" i="40"/>
  <c r="E74" i="41"/>
  <c r="H74" i="40"/>
  <c r="I78" i="41"/>
  <c r="P78" i="40"/>
  <c r="F83" i="41"/>
  <c r="J83" i="40"/>
  <c r="C88" i="41"/>
  <c r="D88" i="40"/>
  <c r="G92" i="41"/>
  <c r="L92" i="40"/>
  <c r="D97" i="41"/>
  <c r="F97" i="40"/>
  <c r="F41" i="45"/>
  <c r="D41" i="45"/>
  <c r="E41" i="45"/>
  <c r="F21" i="48"/>
  <c r="J21" i="47"/>
  <c r="H35" i="48"/>
  <c r="N35" i="47"/>
  <c r="J49" i="48"/>
  <c r="R49" i="47"/>
  <c r="C64" i="48"/>
  <c r="D64" i="47"/>
  <c r="F21" i="50"/>
  <c r="J21" i="49"/>
  <c r="E41" i="50"/>
  <c r="H41" i="49"/>
  <c r="F93" i="39"/>
  <c r="J93" i="38"/>
  <c r="E94" i="39"/>
  <c r="H94" i="38"/>
  <c r="D95" i="39"/>
  <c r="F95" i="38"/>
  <c r="C96" i="39"/>
  <c r="D96" i="38"/>
  <c r="K96" i="39"/>
  <c r="T96" i="38"/>
  <c r="J97" i="39"/>
  <c r="R97" i="38"/>
  <c r="I98" i="39"/>
  <c r="P98" i="38"/>
  <c r="D21" i="41"/>
  <c r="F21" i="40"/>
  <c r="F23" i="41"/>
  <c r="J23" i="40"/>
  <c r="H25" i="41"/>
  <c r="N25" i="40"/>
  <c r="C28" i="41"/>
  <c r="D28" i="40"/>
  <c r="E30" i="41"/>
  <c r="H30" i="40"/>
  <c r="G32" i="41"/>
  <c r="L32" i="40"/>
  <c r="I34" i="41"/>
  <c r="P34" i="40"/>
  <c r="D37" i="41"/>
  <c r="F37" i="40"/>
  <c r="F39" i="41"/>
  <c r="J39" i="40"/>
  <c r="H41" i="41"/>
  <c r="N41" i="40"/>
  <c r="C44" i="41"/>
  <c r="D44" i="40"/>
  <c r="E46" i="41"/>
  <c r="H46" i="40"/>
  <c r="D49" i="41"/>
  <c r="F49" i="40"/>
  <c r="H53" i="41"/>
  <c r="N53" i="40"/>
  <c r="E58" i="41"/>
  <c r="H58" i="40"/>
  <c r="I62" i="41"/>
  <c r="P62" i="40"/>
  <c r="F67" i="41"/>
  <c r="J67" i="40"/>
  <c r="C72" i="41"/>
  <c r="D72" i="40"/>
  <c r="G76" i="41"/>
  <c r="L76" i="40"/>
  <c r="D81" i="41"/>
  <c r="F81" i="40"/>
  <c r="H85" i="41"/>
  <c r="N85" i="40"/>
  <c r="E90" i="41"/>
  <c r="H90" i="40"/>
  <c r="I94" i="41"/>
  <c r="P94" i="40"/>
  <c r="G28" i="48"/>
  <c r="L28" i="47"/>
  <c r="I42" i="48"/>
  <c r="P42" i="47"/>
  <c r="K56" i="48"/>
  <c r="T56" i="47"/>
  <c r="D71" i="48"/>
  <c r="F71" i="47"/>
  <c r="G30" i="50"/>
  <c r="L30" i="49"/>
  <c r="I59" i="50"/>
  <c r="P59" i="49"/>
  <c r="H93" i="39"/>
  <c r="N93" i="38"/>
  <c r="G94" i="39"/>
  <c r="L94" i="38"/>
  <c r="F95" i="39"/>
  <c r="J95" i="38"/>
  <c r="E96" i="39"/>
  <c r="H96" i="38"/>
  <c r="D97" i="39"/>
  <c r="F97" i="38"/>
  <c r="C98" i="39"/>
  <c r="D98" i="38"/>
  <c r="K98" i="39"/>
  <c r="T98" i="38"/>
  <c r="H21" i="41"/>
  <c r="N21" i="40"/>
  <c r="C24" i="41"/>
  <c r="D24" i="40"/>
  <c r="E26" i="41"/>
  <c r="H26" i="40"/>
  <c r="G28" i="41"/>
  <c r="L28" i="40"/>
  <c r="I30" i="41"/>
  <c r="P30" i="40"/>
  <c r="D33" i="41"/>
  <c r="F33" i="40"/>
  <c r="F35" i="41"/>
  <c r="J35" i="40"/>
  <c r="H37" i="41"/>
  <c r="N37" i="40"/>
  <c r="C40" i="41"/>
  <c r="D40" i="40"/>
  <c r="E42" i="41"/>
  <c r="H42" i="40"/>
  <c r="G44" i="41"/>
  <c r="L44" i="40"/>
  <c r="I46" i="41"/>
  <c r="P46" i="40"/>
  <c r="E50" i="41"/>
  <c r="H50" i="40"/>
  <c r="I54" i="41"/>
  <c r="P54" i="40"/>
  <c r="F59" i="41"/>
  <c r="J59" i="40"/>
  <c r="C64" i="41"/>
  <c r="D64" i="40"/>
  <c r="G68" i="41"/>
  <c r="L68" i="40"/>
  <c r="D73" i="41"/>
  <c r="F73" i="40"/>
  <c r="H77" i="41"/>
  <c r="N77" i="40"/>
  <c r="E82" i="41"/>
  <c r="H82" i="40"/>
  <c r="I86" i="41"/>
  <c r="P86" i="40"/>
  <c r="F91" i="41"/>
  <c r="J91" i="40"/>
  <c r="C96" i="41"/>
  <c r="D96" i="40"/>
  <c r="F33" i="45"/>
  <c r="D33" i="45"/>
  <c r="E33" i="45"/>
  <c r="C32" i="48"/>
  <c r="D32" i="47"/>
  <c r="E46" i="48"/>
  <c r="H46" i="47"/>
  <c r="G60" i="48"/>
  <c r="L60" i="47"/>
  <c r="D35" i="50"/>
  <c r="F35" i="49"/>
  <c r="E7" i="36"/>
  <c r="F7" i="36"/>
  <c r="D7" i="36"/>
  <c r="E8" i="36"/>
  <c r="D8" i="36"/>
  <c r="F8" i="36"/>
  <c r="E9" i="36"/>
  <c r="F9" i="36"/>
  <c r="D9" i="36"/>
  <c r="E10" i="36"/>
  <c r="D10" i="36"/>
  <c r="F10" i="36"/>
  <c r="E11" i="36"/>
  <c r="F11" i="36"/>
  <c r="D11" i="36"/>
  <c r="E12" i="36"/>
  <c r="D12" i="36"/>
  <c r="F12" i="36"/>
  <c r="E13" i="36"/>
  <c r="F13" i="36"/>
  <c r="D13" i="36"/>
  <c r="E14" i="36"/>
  <c r="D14" i="36"/>
  <c r="F14" i="36"/>
  <c r="E15" i="36"/>
  <c r="F15" i="36"/>
  <c r="D15" i="36"/>
  <c r="E16" i="36"/>
  <c r="D16" i="36"/>
  <c r="F16" i="36"/>
  <c r="E17" i="36"/>
  <c r="F17" i="36"/>
  <c r="D17" i="36"/>
  <c r="E18" i="36"/>
  <c r="D18" i="36"/>
  <c r="F18" i="36"/>
  <c r="E59" i="36"/>
  <c r="F59" i="36"/>
  <c r="D59" i="36"/>
  <c r="E60" i="36"/>
  <c r="D60" i="36"/>
  <c r="F60" i="36"/>
  <c r="E61" i="36"/>
  <c r="F61" i="36"/>
  <c r="D61" i="36"/>
  <c r="E62" i="36"/>
  <c r="D62" i="36"/>
  <c r="F62" i="36"/>
  <c r="E63" i="36"/>
  <c r="F63" i="36"/>
  <c r="D63" i="36"/>
  <c r="E64" i="36"/>
  <c r="D64" i="36"/>
  <c r="F64" i="36"/>
  <c r="E65" i="36"/>
  <c r="F65" i="36"/>
  <c r="D65" i="36"/>
  <c r="E66" i="36"/>
  <c r="D66" i="36"/>
  <c r="F66" i="36"/>
  <c r="E67" i="36"/>
  <c r="F67" i="36"/>
  <c r="D67" i="36"/>
  <c r="E68" i="36"/>
  <c r="D68" i="36"/>
  <c r="F68" i="36"/>
  <c r="E69" i="36"/>
  <c r="F69" i="36"/>
  <c r="D69" i="36"/>
  <c r="E70" i="36"/>
  <c r="D70" i="36"/>
  <c r="F70" i="36"/>
  <c r="F71" i="36"/>
  <c r="E71" i="36"/>
  <c r="E88" i="36"/>
  <c r="D88" i="36"/>
  <c r="E92" i="36"/>
  <c r="D92" i="36"/>
  <c r="E96" i="36"/>
  <c r="D96" i="36"/>
  <c r="D99" i="36"/>
  <c r="D101" i="36"/>
  <c r="D103" i="36"/>
  <c r="D105" i="36"/>
  <c r="D107" i="36"/>
  <c r="F8" i="38"/>
  <c r="D8" i="39"/>
  <c r="F8" i="39"/>
  <c r="J8" i="38"/>
  <c r="N8" i="38"/>
  <c r="H8" i="39"/>
  <c r="J8" i="39"/>
  <c r="R8" i="38"/>
  <c r="D9" i="38"/>
  <c r="C9" i="39"/>
  <c r="E9" i="39"/>
  <c r="H9" i="38"/>
  <c r="L9" i="38"/>
  <c r="G9" i="39"/>
  <c r="I9" i="39"/>
  <c r="P9" i="38"/>
  <c r="T9" i="38"/>
  <c r="K9" i="39"/>
  <c r="D10" i="39"/>
  <c r="F10" i="38"/>
  <c r="J10" i="38"/>
  <c r="F10" i="39"/>
  <c r="H10" i="39"/>
  <c r="N10" i="38"/>
  <c r="R10" i="38"/>
  <c r="J10" i="39"/>
  <c r="C11" i="39"/>
  <c r="D11" i="38"/>
  <c r="H11" i="38"/>
  <c r="E11" i="39"/>
  <c r="G11" i="39"/>
  <c r="L11" i="38"/>
  <c r="P11" i="38"/>
  <c r="I11" i="39"/>
  <c r="K11" i="39"/>
  <c r="T11" i="38"/>
  <c r="F12" i="38"/>
  <c r="D12" i="39"/>
  <c r="F12" i="39"/>
  <c r="J12" i="38"/>
  <c r="N12" i="38"/>
  <c r="H12" i="39"/>
  <c r="J12" i="39"/>
  <c r="R12" i="38"/>
  <c r="D13" i="38"/>
  <c r="C13" i="39"/>
  <c r="E13" i="39"/>
  <c r="H13" i="38"/>
  <c r="L13" i="38"/>
  <c r="G13" i="39"/>
  <c r="I13" i="39"/>
  <c r="P13" i="38"/>
  <c r="T13" i="38"/>
  <c r="K13" i="39"/>
  <c r="D14" i="39"/>
  <c r="F14" i="38"/>
  <c r="J14" i="38"/>
  <c r="F14" i="39"/>
  <c r="H14" i="39"/>
  <c r="N14" i="38"/>
  <c r="R14" i="38"/>
  <c r="J14" i="39"/>
  <c r="C15" i="39"/>
  <c r="D15" i="38"/>
  <c r="H15" i="38"/>
  <c r="E15" i="39"/>
  <c r="G15" i="39"/>
  <c r="L15" i="38"/>
  <c r="P15" i="38"/>
  <c r="I15" i="39"/>
  <c r="K15" i="39"/>
  <c r="T15" i="38"/>
  <c r="F16" i="38"/>
  <c r="D16" i="39"/>
  <c r="F16" i="39"/>
  <c r="J16" i="38"/>
  <c r="N16" i="38"/>
  <c r="H16" i="39"/>
  <c r="J16" i="39"/>
  <c r="R16" i="38"/>
  <c r="D17" i="38"/>
  <c r="C17" i="39"/>
  <c r="E17" i="39"/>
  <c r="H17" i="38"/>
  <c r="L17" i="38"/>
  <c r="G17" i="39"/>
  <c r="I17" i="39"/>
  <c r="P17" i="38"/>
  <c r="T17" i="38"/>
  <c r="K17" i="39"/>
  <c r="D18" i="39"/>
  <c r="F18" i="38"/>
  <c r="J18" i="38"/>
  <c r="F18" i="39"/>
  <c r="H18" i="39"/>
  <c r="N18" i="38"/>
  <c r="R18" i="38"/>
  <c r="J18" i="39"/>
  <c r="C19" i="39"/>
  <c r="D19" i="38"/>
  <c r="H19" i="38"/>
  <c r="E19" i="39"/>
  <c r="G19" i="39"/>
  <c r="L19" i="38"/>
  <c r="P19" i="38"/>
  <c r="I19" i="39"/>
  <c r="K19" i="39"/>
  <c r="T19" i="38"/>
  <c r="F20" i="40"/>
  <c r="D20" i="41"/>
  <c r="N20" i="40"/>
  <c r="H20" i="41"/>
  <c r="H21" i="40"/>
  <c r="E21" i="41"/>
  <c r="P21" i="40"/>
  <c r="I21" i="41"/>
  <c r="J22" i="40"/>
  <c r="F22" i="41"/>
  <c r="D23" i="40"/>
  <c r="C23" i="41"/>
  <c r="L23" i="40"/>
  <c r="G23" i="41"/>
  <c r="F24" i="40"/>
  <c r="D24" i="41"/>
  <c r="N24" i="40"/>
  <c r="H24" i="41"/>
  <c r="H25" i="40"/>
  <c r="E25" i="41"/>
  <c r="P25" i="40"/>
  <c r="I25" i="41"/>
  <c r="J26" i="40"/>
  <c r="F26" i="41"/>
  <c r="D27" i="40"/>
  <c r="C27" i="41"/>
  <c r="L27" i="40"/>
  <c r="G27" i="41"/>
  <c r="F28" i="40"/>
  <c r="D28" i="41"/>
  <c r="N28" i="40"/>
  <c r="H28" i="41"/>
  <c r="H29" i="40"/>
  <c r="E29" i="41"/>
  <c r="P29" i="40"/>
  <c r="I29" i="41"/>
  <c r="J30" i="40"/>
  <c r="F30" i="41"/>
  <c r="D31" i="40"/>
  <c r="C31" i="41"/>
  <c r="L31" i="40"/>
  <c r="G31" i="41"/>
  <c r="F32" i="40"/>
  <c r="D32" i="41"/>
  <c r="N32" i="40"/>
  <c r="H32" i="41"/>
  <c r="H33" i="40"/>
  <c r="E33" i="41"/>
  <c r="P33" i="40"/>
  <c r="I33" i="41"/>
  <c r="J34" i="40"/>
  <c r="F34" i="41"/>
  <c r="D35" i="40"/>
  <c r="C35" i="41"/>
  <c r="L35" i="40"/>
  <c r="G35" i="41"/>
  <c r="F36" i="40"/>
  <c r="D36" i="41"/>
  <c r="N36" i="40"/>
  <c r="H36" i="41"/>
  <c r="H37" i="40"/>
  <c r="E37" i="41"/>
  <c r="P37" i="40"/>
  <c r="I37" i="41"/>
  <c r="J38" i="40"/>
  <c r="F38" i="41"/>
  <c r="D39" i="40"/>
  <c r="C39" i="41"/>
  <c r="L39" i="40"/>
  <c r="G39" i="41"/>
  <c r="F40" i="40"/>
  <c r="D40" i="41"/>
  <c r="N40" i="40"/>
  <c r="H40" i="41"/>
  <c r="H41" i="40"/>
  <c r="E41" i="41"/>
  <c r="P41" i="40"/>
  <c r="I41" i="41"/>
  <c r="J42" i="40"/>
  <c r="F42" i="41"/>
  <c r="D43" i="40"/>
  <c r="C43" i="41"/>
  <c r="L43" i="40"/>
  <c r="G43" i="41"/>
  <c r="F44" i="40"/>
  <c r="D44" i="41"/>
  <c r="N44" i="40"/>
  <c r="H44" i="41"/>
  <c r="H45" i="40"/>
  <c r="E45" i="41"/>
  <c r="P45" i="40"/>
  <c r="I45" i="41"/>
  <c r="J46" i="40"/>
  <c r="F46" i="41"/>
  <c r="D47" i="40"/>
  <c r="C47" i="41"/>
  <c r="L47" i="40"/>
  <c r="G47" i="41"/>
  <c r="E48" i="41"/>
  <c r="H48" i="40"/>
  <c r="F49" i="41"/>
  <c r="J49" i="40"/>
  <c r="G50" i="41"/>
  <c r="L50" i="40"/>
  <c r="H51" i="41"/>
  <c r="N51" i="40"/>
  <c r="I52" i="41"/>
  <c r="P52" i="40"/>
  <c r="C54" i="41"/>
  <c r="D54" i="40"/>
  <c r="D55" i="41"/>
  <c r="F55" i="40"/>
  <c r="E56" i="41"/>
  <c r="H56" i="40"/>
  <c r="F57" i="41"/>
  <c r="J57" i="40"/>
  <c r="G58" i="41"/>
  <c r="L58" i="40"/>
  <c r="H59" i="41"/>
  <c r="N59" i="40"/>
  <c r="I60" i="41"/>
  <c r="P60" i="40"/>
  <c r="C62" i="41"/>
  <c r="D62" i="40"/>
  <c r="D63" i="41"/>
  <c r="F63" i="40"/>
  <c r="E64" i="41"/>
  <c r="H64" i="40"/>
  <c r="F65" i="41"/>
  <c r="J65" i="40"/>
  <c r="G66" i="41"/>
  <c r="L66" i="40"/>
  <c r="H67" i="41"/>
  <c r="N67" i="40"/>
  <c r="I68" i="41"/>
  <c r="P68" i="40"/>
  <c r="C70" i="41"/>
  <c r="D70" i="40"/>
  <c r="D71" i="41"/>
  <c r="F71" i="40"/>
  <c r="E72" i="41"/>
  <c r="H72" i="40"/>
  <c r="F73" i="41"/>
  <c r="J73" i="40"/>
  <c r="G74" i="41"/>
  <c r="L74" i="40"/>
  <c r="H75" i="41"/>
  <c r="N75" i="40"/>
  <c r="I76" i="41"/>
  <c r="P76" i="40"/>
  <c r="C78" i="41"/>
  <c r="D78" i="40"/>
  <c r="D79" i="41"/>
  <c r="F79" i="40"/>
  <c r="E80" i="41"/>
  <c r="H80" i="40"/>
  <c r="F81" i="41"/>
  <c r="J81" i="40"/>
  <c r="G82" i="41"/>
  <c r="L82" i="40"/>
  <c r="H83" i="41"/>
  <c r="N83" i="40"/>
  <c r="I84" i="41"/>
  <c r="P84" i="40"/>
  <c r="C86" i="41"/>
  <c r="D86" i="40"/>
  <c r="D87" i="41"/>
  <c r="F87" i="40"/>
  <c r="E88" i="41"/>
  <c r="H88" i="40"/>
  <c r="F89" i="41"/>
  <c r="J89" i="40"/>
  <c r="G90" i="41"/>
  <c r="L90" i="40"/>
  <c r="H91" i="41"/>
  <c r="N91" i="40"/>
  <c r="I92" i="41"/>
  <c r="P92" i="40"/>
  <c r="C94" i="41"/>
  <c r="D94" i="40"/>
  <c r="D95" i="41"/>
  <c r="F95" i="40"/>
  <c r="E96" i="41"/>
  <c r="H96" i="40"/>
  <c r="F97" i="41"/>
  <c r="J97" i="40"/>
  <c r="F35" i="45"/>
  <c r="D35" i="45"/>
  <c r="E35" i="45"/>
  <c r="F43" i="45"/>
  <c r="D43" i="45"/>
  <c r="E43" i="45"/>
  <c r="E22" i="48"/>
  <c r="H22" i="47"/>
  <c r="J25" i="48"/>
  <c r="R25" i="47"/>
  <c r="F29" i="48"/>
  <c r="J29" i="47"/>
  <c r="K32" i="48"/>
  <c r="T32" i="47"/>
  <c r="G36" i="48"/>
  <c r="L36" i="47"/>
  <c r="C40" i="48"/>
  <c r="D40" i="47"/>
  <c r="H43" i="48"/>
  <c r="N43" i="47"/>
  <c r="D47" i="48"/>
  <c r="F47" i="47"/>
  <c r="I50" i="48"/>
  <c r="P50" i="47"/>
  <c r="E54" i="48"/>
  <c r="H54" i="47"/>
  <c r="J57" i="48"/>
  <c r="R57" i="47"/>
  <c r="F61" i="48"/>
  <c r="J61" i="47"/>
  <c r="K64" i="48"/>
  <c r="T64" i="47"/>
  <c r="G68" i="48"/>
  <c r="L68" i="47"/>
  <c r="G22" i="50"/>
  <c r="L22" i="49"/>
  <c r="D27" i="50"/>
  <c r="F27" i="49"/>
  <c r="H31" i="50"/>
  <c r="N31" i="49"/>
  <c r="E36" i="50"/>
  <c r="H36" i="49"/>
  <c r="G43" i="50"/>
  <c r="L43" i="49"/>
  <c r="H52" i="50"/>
  <c r="N52" i="49"/>
  <c r="F64" i="50"/>
  <c r="J64" i="49"/>
  <c r="D21" i="38"/>
  <c r="C21" i="39"/>
  <c r="E21" i="39"/>
  <c r="H21" i="38"/>
  <c r="L21" i="38"/>
  <c r="G21" i="39"/>
  <c r="I21" i="39"/>
  <c r="P21" i="38"/>
  <c r="T21" i="38"/>
  <c r="K21" i="39"/>
  <c r="D22" i="39"/>
  <c r="F22" i="38"/>
  <c r="J22" i="38"/>
  <c r="F22" i="39"/>
  <c r="H22" i="39"/>
  <c r="N22" i="38"/>
  <c r="R22" i="38"/>
  <c r="J22" i="39"/>
  <c r="C23" i="39"/>
  <c r="D23" i="38"/>
  <c r="H23" i="38"/>
  <c r="E23" i="39"/>
  <c r="G23" i="39"/>
  <c r="L23" i="38"/>
  <c r="P23" i="38"/>
  <c r="I23" i="39"/>
  <c r="K23" i="39"/>
  <c r="T23" i="38"/>
  <c r="F24" i="38"/>
  <c r="D24" i="39"/>
  <c r="F24" i="39"/>
  <c r="J24" i="38"/>
  <c r="N24" i="38"/>
  <c r="H24" i="39"/>
  <c r="J24" i="39"/>
  <c r="R24" i="38"/>
  <c r="D25" i="38"/>
  <c r="C25" i="39"/>
  <c r="E25" i="39"/>
  <c r="H25" i="38"/>
  <c r="L25" i="38"/>
  <c r="G25" i="39"/>
  <c r="I25" i="39"/>
  <c r="P25" i="38"/>
  <c r="T25" i="38"/>
  <c r="K25" i="39"/>
  <c r="D26" i="39"/>
  <c r="F26" i="38"/>
  <c r="J26" i="38"/>
  <c r="F26" i="39"/>
  <c r="H26" i="39"/>
  <c r="N26" i="38"/>
  <c r="R26" i="38"/>
  <c r="J26" i="39"/>
  <c r="C27" i="39"/>
  <c r="D27" i="38"/>
  <c r="H27" i="38"/>
  <c r="E27" i="39"/>
  <c r="G27" i="39"/>
  <c r="L27" i="38"/>
  <c r="P27" i="38"/>
  <c r="I27" i="39"/>
  <c r="K27" i="39"/>
  <c r="T27" i="38"/>
  <c r="F28" i="38"/>
  <c r="D28" i="39"/>
  <c r="F28" i="39"/>
  <c r="J28" i="38"/>
  <c r="N28" i="38"/>
  <c r="H28" i="39"/>
  <c r="J28" i="39"/>
  <c r="R28" i="38"/>
  <c r="D29" i="38"/>
  <c r="C29" i="39"/>
  <c r="E29" i="39"/>
  <c r="H29" i="38"/>
  <c r="L29" i="38"/>
  <c r="G29" i="39"/>
  <c r="I29" i="39"/>
  <c r="P29" i="38"/>
  <c r="T29" i="38"/>
  <c r="K29" i="39"/>
  <c r="D30" i="39"/>
  <c r="F30" i="38"/>
  <c r="J30" i="38"/>
  <c r="F30" i="39"/>
  <c r="H30" i="39"/>
  <c r="N30" i="38"/>
  <c r="R30" i="38"/>
  <c r="J30" i="39"/>
  <c r="C31" i="39"/>
  <c r="D31" i="38"/>
  <c r="H31" i="38"/>
  <c r="E31" i="39"/>
  <c r="G31" i="39"/>
  <c r="L31" i="38"/>
  <c r="P31" i="38"/>
  <c r="I31" i="39"/>
  <c r="K31" i="39"/>
  <c r="T31" i="38"/>
  <c r="F32" i="38"/>
  <c r="D32" i="39"/>
  <c r="F32" i="39"/>
  <c r="J32" i="38"/>
  <c r="N32" i="38"/>
  <c r="H32" i="39"/>
  <c r="J32" i="39"/>
  <c r="R32" i="38"/>
  <c r="D33" i="38"/>
  <c r="C33" i="39"/>
  <c r="E33" i="39"/>
  <c r="H33" i="38"/>
  <c r="L33" i="38"/>
  <c r="G33" i="39"/>
  <c r="I33" i="39"/>
  <c r="P33" i="38"/>
  <c r="T33" i="38"/>
  <c r="K33" i="39"/>
  <c r="D34" i="39"/>
  <c r="F34" i="38"/>
  <c r="J34" i="38"/>
  <c r="F34" i="39"/>
  <c r="H34" i="39"/>
  <c r="N34" i="38"/>
  <c r="R34" i="38"/>
  <c r="J34" i="39"/>
  <c r="C35" i="39"/>
  <c r="D35" i="38"/>
  <c r="H35" i="38"/>
  <c r="E35" i="39"/>
  <c r="G35" i="39"/>
  <c r="L35" i="38"/>
  <c r="P35" i="38"/>
  <c r="I35" i="39"/>
  <c r="K35" i="39"/>
  <c r="T35" i="38"/>
  <c r="F36" i="38"/>
  <c r="D36" i="39"/>
  <c r="F36" i="39"/>
  <c r="J36" i="38"/>
  <c r="N36" i="38"/>
  <c r="H36" i="39"/>
  <c r="J36" i="39"/>
  <c r="R36" i="38"/>
  <c r="D37" i="38"/>
  <c r="C37" i="39"/>
  <c r="E37" i="39"/>
  <c r="H37" i="38"/>
  <c r="L37" i="38"/>
  <c r="G37" i="39"/>
  <c r="I37" i="39"/>
  <c r="P37" i="38"/>
  <c r="T37" i="38"/>
  <c r="K37" i="39"/>
  <c r="D38" i="39"/>
  <c r="F38" i="38"/>
  <c r="J38" i="38"/>
  <c r="F38" i="39"/>
  <c r="H38" i="39"/>
  <c r="N38" i="38"/>
  <c r="R38" i="38"/>
  <c r="J38" i="39"/>
  <c r="C39" i="39"/>
  <c r="D39" i="38"/>
  <c r="H39" i="38"/>
  <c r="E39" i="39"/>
  <c r="G39" i="39"/>
  <c r="L39" i="38"/>
  <c r="P39" i="38"/>
  <c r="I39" i="39"/>
  <c r="K39" i="39"/>
  <c r="T39" i="38"/>
  <c r="F40" i="38"/>
  <c r="D40" i="39"/>
  <c r="F40" i="39"/>
  <c r="J40" i="38"/>
  <c r="N40" i="38"/>
  <c r="H40" i="39"/>
  <c r="J40" i="39"/>
  <c r="R40" i="38"/>
  <c r="D41" i="38"/>
  <c r="C41" i="39"/>
  <c r="E41" i="39"/>
  <c r="H41" i="38"/>
  <c r="L41" i="38"/>
  <c r="G41" i="39"/>
  <c r="I41" i="39"/>
  <c r="P41" i="38"/>
  <c r="T41" i="38"/>
  <c r="K41" i="39"/>
  <c r="D42" i="39"/>
  <c r="F42" i="38"/>
  <c r="J42" i="38"/>
  <c r="F42" i="39"/>
  <c r="H42" i="39"/>
  <c r="N42" i="38"/>
  <c r="R42" i="38"/>
  <c r="J42" i="39"/>
  <c r="C43" i="39"/>
  <c r="D43" i="38"/>
  <c r="H43" i="38"/>
  <c r="E43" i="39"/>
  <c r="G43" i="39"/>
  <c r="L43" i="38"/>
  <c r="P43" i="38"/>
  <c r="I43" i="39"/>
  <c r="K43" i="39"/>
  <c r="T43" i="38"/>
  <c r="F44" i="38"/>
  <c r="D44" i="39"/>
  <c r="F44" i="39"/>
  <c r="J44" i="38"/>
  <c r="N44" i="38"/>
  <c r="H44" i="39"/>
  <c r="J44" i="39"/>
  <c r="R44" i="38"/>
  <c r="D45" i="38"/>
  <c r="C45" i="39"/>
  <c r="E45" i="39"/>
  <c r="H45" i="38"/>
  <c r="L45" i="38"/>
  <c r="G45" i="39"/>
  <c r="I45" i="39"/>
  <c r="P45" i="38"/>
  <c r="T45" i="38"/>
  <c r="K45" i="39"/>
  <c r="D46" i="39"/>
  <c r="F46" i="38"/>
  <c r="J46" i="38"/>
  <c r="F46" i="39"/>
  <c r="H46" i="39"/>
  <c r="N46" i="38"/>
  <c r="R46" i="38"/>
  <c r="J46" i="39"/>
  <c r="C47" i="39"/>
  <c r="D47" i="38"/>
  <c r="H47" i="38"/>
  <c r="E47" i="39"/>
  <c r="G47" i="39"/>
  <c r="L47" i="38"/>
  <c r="P47" i="38"/>
  <c r="I47" i="39"/>
  <c r="K47" i="39"/>
  <c r="T47" i="38"/>
  <c r="F48" i="38"/>
  <c r="D48" i="39"/>
  <c r="F48" i="39"/>
  <c r="J48" i="38"/>
  <c r="N48" i="38"/>
  <c r="H48" i="39"/>
  <c r="J48" i="39"/>
  <c r="R48" i="38"/>
  <c r="D49" i="38"/>
  <c r="C49" i="39"/>
  <c r="E49" i="39"/>
  <c r="H49" i="38"/>
  <c r="L49" i="38"/>
  <c r="G49" i="39"/>
  <c r="I49" i="39"/>
  <c r="P49" i="38"/>
  <c r="T49" i="38"/>
  <c r="K49" i="39"/>
  <c r="D50" i="39"/>
  <c r="F50" i="38"/>
  <c r="J50" i="38"/>
  <c r="F50" i="39"/>
  <c r="H50" i="39"/>
  <c r="N50" i="38"/>
  <c r="R50" i="38"/>
  <c r="J50" i="39"/>
  <c r="C51" i="39"/>
  <c r="D51" i="38"/>
  <c r="H51" i="38"/>
  <c r="E51" i="39"/>
  <c r="G51" i="39"/>
  <c r="L51" i="38"/>
  <c r="P51" i="38"/>
  <c r="I51" i="39"/>
  <c r="K51" i="39"/>
  <c r="T51" i="38"/>
  <c r="F52" i="38"/>
  <c r="D52" i="39"/>
  <c r="F52" i="39"/>
  <c r="J52" i="38"/>
  <c r="N52" i="38"/>
  <c r="H52" i="39"/>
  <c r="J52" i="39"/>
  <c r="R52" i="38"/>
  <c r="D53" i="38"/>
  <c r="C53" i="39"/>
  <c r="E53" i="39"/>
  <c r="H53" i="38"/>
  <c r="L53" i="38"/>
  <c r="G53" i="39"/>
  <c r="I53" i="39"/>
  <c r="P53" i="38"/>
  <c r="T53" i="38"/>
  <c r="K53" i="39"/>
  <c r="D54" i="39"/>
  <c r="F54" i="38"/>
  <c r="J54" i="38"/>
  <c r="F54" i="39"/>
  <c r="H54" i="39"/>
  <c r="N54" i="38"/>
  <c r="R54" i="38"/>
  <c r="J54" i="39"/>
  <c r="C55" i="39"/>
  <c r="D55" i="38"/>
  <c r="H55" i="38"/>
  <c r="E55" i="39"/>
  <c r="G55" i="39"/>
  <c r="L55" i="38"/>
  <c r="P55" i="38"/>
  <c r="I55" i="39"/>
  <c r="K55" i="39"/>
  <c r="T55" i="38"/>
  <c r="F56" i="38"/>
  <c r="D56" i="39"/>
  <c r="F56" i="39"/>
  <c r="J56" i="38"/>
  <c r="N56" i="38"/>
  <c r="H56" i="39"/>
  <c r="J56" i="39"/>
  <c r="R56" i="38"/>
  <c r="D57" i="38"/>
  <c r="C57" i="39"/>
  <c r="E57" i="39"/>
  <c r="H57" i="38"/>
  <c r="L57" i="38"/>
  <c r="G57" i="39"/>
  <c r="I57" i="39"/>
  <c r="P57" i="38"/>
  <c r="T57" i="38"/>
  <c r="K57" i="39"/>
  <c r="D58" i="39"/>
  <c r="F58" i="38"/>
  <c r="J58" i="38"/>
  <c r="F58" i="39"/>
  <c r="H58" i="39"/>
  <c r="N58" i="38"/>
  <c r="R58" i="38"/>
  <c r="J58" i="39"/>
  <c r="C59" i="39"/>
  <c r="D59" i="38"/>
  <c r="H59" i="38"/>
  <c r="E59" i="39"/>
  <c r="G59" i="39"/>
  <c r="L59" i="38"/>
  <c r="P59" i="38"/>
  <c r="I59" i="39"/>
  <c r="K59" i="39"/>
  <c r="T59" i="38"/>
  <c r="F60" i="38"/>
  <c r="D60" i="39"/>
  <c r="F60" i="39"/>
  <c r="J60" i="38"/>
  <c r="N60" i="38"/>
  <c r="H60" i="39"/>
  <c r="J60" i="39"/>
  <c r="R60" i="38"/>
  <c r="D61" i="38"/>
  <c r="C61" i="39"/>
  <c r="E61" i="39"/>
  <c r="H61" i="38"/>
  <c r="L61" i="38"/>
  <c r="G61" i="39"/>
  <c r="I61" i="39"/>
  <c r="P61" i="38"/>
  <c r="T61" i="38"/>
  <c r="K61" i="39"/>
  <c r="D62" i="39"/>
  <c r="F62" i="38"/>
  <c r="J62" i="38"/>
  <c r="F62" i="39"/>
  <c r="H62" i="39"/>
  <c r="N62" i="38"/>
  <c r="R62" i="38"/>
  <c r="J62" i="39"/>
  <c r="C63" i="39"/>
  <c r="D63" i="38"/>
  <c r="H63" i="38"/>
  <c r="E63" i="39"/>
  <c r="G63" i="39"/>
  <c r="L63" i="38"/>
  <c r="P63" i="38"/>
  <c r="I63" i="39"/>
  <c r="K63" i="39"/>
  <c r="T63" i="38"/>
  <c r="F64" i="38"/>
  <c r="D64" i="39"/>
  <c r="F64" i="39"/>
  <c r="J64" i="38"/>
  <c r="N64" i="38"/>
  <c r="H64" i="39"/>
  <c r="J64" i="39"/>
  <c r="R64" i="38"/>
  <c r="D65" i="38"/>
  <c r="C65" i="39"/>
  <c r="E65" i="39"/>
  <c r="H65" i="38"/>
  <c r="L65" i="38"/>
  <c r="G65" i="39"/>
  <c r="I65" i="39"/>
  <c r="P65" i="38"/>
  <c r="T65" i="38"/>
  <c r="K65" i="39"/>
  <c r="D66" i="39"/>
  <c r="F66" i="38"/>
  <c r="J66" i="38"/>
  <c r="F66" i="39"/>
  <c r="H66" i="39"/>
  <c r="N66" i="38"/>
  <c r="R66" i="38"/>
  <c r="J66" i="39"/>
  <c r="C67" i="39"/>
  <c r="D67" i="38"/>
  <c r="H67" i="38"/>
  <c r="E67" i="39"/>
  <c r="G67" i="39"/>
  <c r="L67" i="38"/>
  <c r="P67" i="38"/>
  <c r="I67" i="39"/>
  <c r="K67" i="39"/>
  <c r="T67" i="38"/>
  <c r="F68" i="38"/>
  <c r="D68" i="39"/>
  <c r="F68" i="39"/>
  <c r="J68" i="38"/>
  <c r="N68" i="38"/>
  <c r="H68" i="39"/>
  <c r="J68" i="39"/>
  <c r="R68" i="38"/>
  <c r="D69" i="38"/>
  <c r="C69" i="39"/>
  <c r="E69" i="39"/>
  <c r="H69" i="38"/>
  <c r="L69" i="38"/>
  <c r="G69" i="39"/>
  <c r="I69" i="39"/>
  <c r="P69" i="38"/>
  <c r="T69" i="38"/>
  <c r="K69" i="39"/>
  <c r="D70" i="39"/>
  <c r="F70" i="38"/>
  <c r="J70" i="38"/>
  <c r="F70" i="39"/>
  <c r="H70" i="39"/>
  <c r="N70" i="38"/>
  <c r="R70" i="38"/>
  <c r="J70" i="39"/>
  <c r="C71" i="39"/>
  <c r="D71" i="38"/>
  <c r="H71" i="38"/>
  <c r="E71" i="39"/>
  <c r="G71" i="39"/>
  <c r="L71" i="38"/>
  <c r="P71" i="38"/>
  <c r="I71" i="39"/>
  <c r="K71" i="39"/>
  <c r="T71" i="38"/>
  <c r="F72" i="38"/>
  <c r="D72" i="39"/>
  <c r="F72" i="39"/>
  <c r="J72" i="38"/>
  <c r="N72" i="38"/>
  <c r="H72" i="39"/>
  <c r="J72" i="39"/>
  <c r="R72" i="38"/>
  <c r="D73" i="38"/>
  <c r="C73" i="39"/>
  <c r="E73" i="39"/>
  <c r="H73" i="38"/>
  <c r="L73" i="38"/>
  <c r="G73" i="39"/>
  <c r="I73" i="39"/>
  <c r="P73" i="38"/>
  <c r="T73" i="38"/>
  <c r="K73" i="39"/>
  <c r="D74" i="39"/>
  <c r="F74" i="38"/>
  <c r="J74" i="38"/>
  <c r="F74" i="39"/>
  <c r="H74" i="39"/>
  <c r="N74" i="38"/>
  <c r="R74" i="38"/>
  <c r="J74" i="39"/>
  <c r="C75" i="39"/>
  <c r="D75" i="38"/>
  <c r="H75" i="38"/>
  <c r="E75" i="39"/>
  <c r="G75" i="39"/>
  <c r="L75" i="38"/>
  <c r="P75" i="38"/>
  <c r="I75" i="39"/>
  <c r="K75" i="39"/>
  <c r="T75" i="38"/>
  <c r="F76" i="38"/>
  <c r="D76" i="39"/>
  <c r="F76" i="39"/>
  <c r="J76" i="38"/>
  <c r="N76" i="38"/>
  <c r="H76" i="39"/>
  <c r="J76" i="39"/>
  <c r="R76" i="38"/>
  <c r="D77" i="38"/>
  <c r="C77" i="39"/>
  <c r="E77" i="39"/>
  <c r="H77" i="38"/>
  <c r="L77" i="38"/>
  <c r="G77" i="39"/>
  <c r="I77" i="39"/>
  <c r="P77" i="38"/>
  <c r="T77" i="38"/>
  <c r="K77" i="39"/>
  <c r="D78" i="39"/>
  <c r="F78" i="38"/>
  <c r="J78" i="38"/>
  <c r="F78" i="39"/>
  <c r="H78" i="39"/>
  <c r="N78" i="38"/>
  <c r="R78" i="38"/>
  <c r="J78" i="39"/>
  <c r="C79" i="39"/>
  <c r="D79" i="38"/>
  <c r="H79" i="38"/>
  <c r="E79" i="39"/>
  <c r="G79" i="39"/>
  <c r="L79" i="38"/>
  <c r="P79" i="38"/>
  <c r="I79" i="39"/>
  <c r="K79" i="39"/>
  <c r="T79" i="38"/>
  <c r="F80" i="38"/>
  <c r="D80" i="39"/>
  <c r="F80" i="39"/>
  <c r="J80" i="38"/>
  <c r="N80" i="38"/>
  <c r="H80" i="39"/>
  <c r="J80" i="39"/>
  <c r="R80" i="38"/>
  <c r="D81" i="38"/>
  <c r="C81" i="39"/>
  <c r="E81" i="39"/>
  <c r="H81" i="38"/>
  <c r="L81" i="38"/>
  <c r="G81" i="39"/>
  <c r="I81" i="39"/>
  <c r="P81" i="38"/>
  <c r="T81" i="38"/>
  <c r="K81" i="39"/>
  <c r="D82" i="39"/>
  <c r="F82" i="38"/>
  <c r="J82" i="38"/>
  <c r="F82" i="39"/>
  <c r="H82" i="39"/>
  <c r="N82" i="38"/>
  <c r="R82" i="38"/>
  <c r="J82" i="39"/>
  <c r="C83" i="39"/>
  <c r="D83" i="38"/>
  <c r="H83" i="38"/>
  <c r="E83" i="39"/>
  <c r="G83" i="39"/>
  <c r="L83" i="38"/>
  <c r="P83" i="38"/>
  <c r="I83" i="39"/>
  <c r="K83" i="39"/>
  <c r="T83" i="38"/>
  <c r="F84" i="38"/>
  <c r="D84" i="39"/>
  <c r="F84" i="39"/>
  <c r="J84" i="38"/>
  <c r="N84" i="38"/>
  <c r="H84" i="39"/>
  <c r="J84" i="39"/>
  <c r="R84" i="38"/>
  <c r="D85" i="38"/>
  <c r="C85" i="39"/>
  <c r="E85" i="39"/>
  <c r="H85" i="38"/>
  <c r="L85" i="38"/>
  <c r="G85" i="39"/>
  <c r="I85" i="39"/>
  <c r="P85" i="38"/>
  <c r="T85" i="38"/>
  <c r="K85" i="39"/>
  <c r="D86" i="39"/>
  <c r="F86" i="38"/>
  <c r="J86" i="38"/>
  <c r="F86" i="39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E20" i="41"/>
  <c r="H20" i="40"/>
  <c r="I20" i="41"/>
  <c r="P20" i="40"/>
  <c r="F21" i="41"/>
  <c r="J21" i="40"/>
  <c r="C22" i="41"/>
  <c r="D22" i="40"/>
  <c r="G22" i="41"/>
  <c r="L22" i="40"/>
  <c r="D23" i="41"/>
  <c r="F23" i="40"/>
  <c r="H23" i="41"/>
  <c r="N23" i="40"/>
  <c r="E24" i="41"/>
  <c r="H24" i="40"/>
  <c r="I24" i="41"/>
  <c r="P24" i="40"/>
  <c r="F25" i="41"/>
  <c r="J25" i="40"/>
  <c r="C26" i="41"/>
  <c r="D26" i="40"/>
  <c r="G26" i="41"/>
  <c r="L26" i="40"/>
  <c r="D27" i="41"/>
  <c r="F27" i="40"/>
  <c r="H27" i="41"/>
  <c r="N27" i="40"/>
  <c r="E28" i="41"/>
  <c r="H28" i="40"/>
  <c r="I28" i="41"/>
  <c r="P28" i="40"/>
  <c r="F29" i="41"/>
  <c r="J29" i="40"/>
  <c r="C30" i="41"/>
  <c r="D30" i="40"/>
  <c r="G30" i="41"/>
  <c r="L30" i="40"/>
  <c r="D31" i="41"/>
  <c r="F31" i="40"/>
  <c r="H31" i="41"/>
  <c r="N31" i="40"/>
  <c r="E32" i="41"/>
  <c r="H32" i="40"/>
  <c r="I32" i="41"/>
  <c r="P32" i="40"/>
  <c r="F33" i="41"/>
  <c r="J33" i="40"/>
  <c r="C34" i="41"/>
  <c r="D34" i="40"/>
  <c r="G34" i="41"/>
  <c r="L34" i="40"/>
  <c r="D35" i="41"/>
  <c r="F35" i="40"/>
  <c r="H35" i="41"/>
  <c r="N35" i="40"/>
  <c r="E36" i="41"/>
  <c r="H36" i="40"/>
  <c r="I36" i="41"/>
  <c r="P36" i="40"/>
  <c r="F37" i="41"/>
  <c r="J37" i="40"/>
  <c r="C38" i="41"/>
  <c r="D38" i="40"/>
  <c r="G38" i="41"/>
  <c r="L38" i="40"/>
  <c r="D39" i="41"/>
  <c r="F39" i="40"/>
  <c r="H39" i="41"/>
  <c r="N39" i="40"/>
  <c r="E40" i="41"/>
  <c r="H40" i="40"/>
  <c r="I40" i="41"/>
  <c r="P40" i="40"/>
  <c r="F41" i="41"/>
  <c r="J41" i="40"/>
  <c r="C42" i="41"/>
  <c r="D42" i="40"/>
  <c r="G42" i="41"/>
  <c r="L42" i="40"/>
  <c r="D43" i="41"/>
  <c r="F43" i="40"/>
  <c r="H43" i="41"/>
  <c r="N43" i="40"/>
  <c r="E44" i="41"/>
  <c r="H44" i="40"/>
  <c r="I44" i="41"/>
  <c r="P44" i="40"/>
  <c r="F45" i="41"/>
  <c r="J45" i="40"/>
  <c r="C46" i="41"/>
  <c r="D46" i="40"/>
  <c r="G46" i="41"/>
  <c r="L46" i="40"/>
  <c r="D47" i="41"/>
  <c r="F47" i="40"/>
  <c r="H47" i="41"/>
  <c r="N47" i="40"/>
  <c r="G48" i="41"/>
  <c r="L48" i="40"/>
  <c r="H49" i="41"/>
  <c r="N49" i="40"/>
  <c r="I50" i="41"/>
  <c r="P50" i="40"/>
  <c r="C52" i="41"/>
  <c r="D52" i="40"/>
  <c r="D53" i="41"/>
  <c r="F53" i="40"/>
  <c r="E54" i="41"/>
  <c r="H54" i="40"/>
  <c r="F55" i="41"/>
  <c r="J55" i="40"/>
  <c r="G56" i="41"/>
  <c r="L56" i="40"/>
  <c r="H57" i="41"/>
  <c r="N57" i="40"/>
  <c r="I58" i="41"/>
  <c r="P58" i="40"/>
  <c r="C60" i="41"/>
  <c r="D60" i="40"/>
  <c r="D61" i="41"/>
  <c r="F61" i="40"/>
  <c r="E62" i="41"/>
  <c r="H62" i="40"/>
  <c r="F63" i="41"/>
  <c r="J63" i="40"/>
  <c r="G64" i="41"/>
  <c r="L64" i="40"/>
  <c r="H65" i="41"/>
  <c r="N65" i="40"/>
  <c r="I66" i="41"/>
  <c r="P66" i="40"/>
  <c r="C68" i="41"/>
  <c r="D68" i="40"/>
  <c r="D69" i="41"/>
  <c r="F69" i="40"/>
  <c r="E70" i="41"/>
  <c r="H70" i="40"/>
  <c r="F71" i="41"/>
  <c r="J71" i="40"/>
  <c r="G72" i="41"/>
  <c r="L72" i="40"/>
  <c r="H73" i="41"/>
  <c r="N73" i="40"/>
  <c r="I74" i="41"/>
  <c r="P74" i="40"/>
  <c r="C76" i="41"/>
  <c r="D76" i="40"/>
  <c r="D77" i="41"/>
  <c r="F77" i="40"/>
  <c r="E78" i="41"/>
  <c r="H78" i="40"/>
  <c r="F79" i="41"/>
  <c r="J79" i="40"/>
  <c r="G80" i="41"/>
  <c r="L80" i="40"/>
  <c r="H81" i="41"/>
  <c r="N81" i="40"/>
  <c r="I82" i="41"/>
  <c r="P82" i="40"/>
  <c r="C84" i="41"/>
  <c r="D84" i="40"/>
  <c r="D85" i="41"/>
  <c r="F85" i="40"/>
  <c r="E86" i="41"/>
  <c r="H86" i="40"/>
  <c r="F87" i="41"/>
  <c r="J87" i="40"/>
  <c r="G88" i="41"/>
  <c r="L88" i="40"/>
  <c r="H89" i="41"/>
  <c r="N89" i="40"/>
  <c r="I90" i="41"/>
  <c r="P90" i="40"/>
  <c r="C92" i="41"/>
  <c r="D92" i="40"/>
  <c r="D93" i="41"/>
  <c r="F93" i="40"/>
  <c r="E94" i="41"/>
  <c r="H94" i="40"/>
  <c r="F95" i="41"/>
  <c r="J95" i="40"/>
  <c r="G96" i="41"/>
  <c r="L96" i="40"/>
  <c r="H97" i="41"/>
  <c r="N97" i="40"/>
  <c r="D8" i="42"/>
  <c r="G11" i="43"/>
  <c r="F11" i="43"/>
  <c r="F37" i="45"/>
  <c r="D37" i="45"/>
  <c r="E37" i="45"/>
  <c r="E45" i="45"/>
  <c r="F45" i="45"/>
  <c r="F97" i="45"/>
  <c r="E97" i="45"/>
  <c r="D23" i="48"/>
  <c r="F23" i="47"/>
  <c r="I26" i="48"/>
  <c r="P26" i="47"/>
  <c r="E30" i="48"/>
  <c r="H30" i="47"/>
  <c r="J33" i="48"/>
  <c r="R33" i="47"/>
  <c r="F37" i="48"/>
  <c r="J37" i="47"/>
  <c r="K40" i="48"/>
  <c r="T40" i="47"/>
  <c r="G44" i="48"/>
  <c r="L44" i="47"/>
  <c r="C48" i="48"/>
  <c r="D48" i="47"/>
  <c r="H51" i="48"/>
  <c r="N51" i="47"/>
  <c r="D55" i="48"/>
  <c r="F55" i="47"/>
  <c r="I58" i="48"/>
  <c r="P58" i="47"/>
  <c r="E62" i="48"/>
  <c r="H62" i="47"/>
  <c r="J65" i="48"/>
  <c r="R65" i="47"/>
  <c r="F69" i="48"/>
  <c r="J69" i="47"/>
  <c r="H23" i="50"/>
  <c r="N23" i="49"/>
  <c r="E28" i="50"/>
  <c r="H28" i="49"/>
  <c r="I32" i="50"/>
  <c r="P32" i="49"/>
  <c r="I45" i="50"/>
  <c r="P45" i="49"/>
  <c r="C55" i="50"/>
  <c r="D55" i="49"/>
  <c r="C69" i="50"/>
  <c r="D69" i="49"/>
  <c r="E33" i="36"/>
  <c r="F33" i="36"/>
  <c r="D33" i="36"/>
  <c r="E34" i="36"/>
  <c r="D34" i="36"/>
  <c r="F34" i="36"/>
  <c r="E35" i="36"/>
  <c r="F35" i="36"/>
  <c r="D35" i="36"/>
  <c r="E36" i="36"/>
  <c r="D36" i="36"/>
  <c r="F36" i="36"/>
  <c r="E37" i="36"/>
  <c r="F37" i="36"/>
  <c r="D37" i="36"/>
  <c r="E38" i="36"/>
  <c r="D38" i="36"/>
  <c r="F38" i="36"/>
  <c r="E39" i="36"/>
  <c r="F39" i="36"/>
  <c r="D39" i="36"/>
  <c r="E40" i="36"/>
  <c r="D40" i="36"/>
  <c r="F40" i="36"/>
  <c r="E41" i="36"/>
  <c r="F41" i="36"/>
  <c r="D41" i="36"/>
  <c r="E42" i="36"/>
  <c r="D42" i="36"/>
  <c r="F42" i="36"/>
  <c r="E43" i="36"/>
  <c r="F43" i="36"/>
  <c r="D43" i="36"/>
  <c r="E44" i="36"/>
  <c r="D44" i="36"/>
  <c r="F44" i="36"/>
  <c r="F45" i="36"/>
  <c r="E45" i="36"/>
  <c r="E85" i="36"/>
  <c r="D85" i="36"/>
  <c r="F85" i="36"/>
  <c r="E86" i="36"/>
  <c r="D86" i="36"/>
  <c r="E90" i="36"/>
  <c r="D90" i="36"/>
  <c r="E94" i="36"/>
  <c r="D94" i="36"/>
  <c r="D98" i="36"/>
  <c r="D100" i="36"/>
  <c r="D102" i="36"/>
  <c r="D104" i="36"/>
  <c r="D106" i="36"/>
  <c r="D108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J20" i="40"/>
  <c r="F20" i="41"/>
  <c r="D21" i="40"/>
  <c r="C21" i="41"/>
  <c r="L21" i="40"/>
  <c r="G21" i="41"/>
  <c r="F22" i="40"/>
  <c r="D22" i="41"/>
  <c r="N22" i="40"/>
  <c r="H22" i="41"/>
  <c r="H23" i="40"/>
  <c r="E23" i="41"/>
  <c r="P23" i="40"/>
  <c r="I23" i="41"/>
  <c r="J24" i="40"/>
  <c r="F24" i="41"/>
  <c r="D25" i="40"/>
  <c r="C25" i="41"/>
  <c r="L25" i="40"/>
  <c r="G25" i="41"/>
  <c r="F26" i="40"/>
  <c r="D26" i="41"/>
  <c r="N26" i="40"/>
  <c r="H26" i="41"/>
  <c r="H27" i="40"/>
  <c r="E27" i="41"/>
  <c r="P27" i="40"/>
  <c r="I27" i="41"/>
  <c r="J28" i="40"/>
  <c r="F28" i="41"/>
  <c r="D29" i="40"/>
  <c r="C29" i="41"/>
  <c r="L29" i="40"/>
  <c r="G29" i="41"/>
  <c r="F30" i="40"/>
  <c r="D30" i="41"/>
  <c r="N30" i="40"/>
  <c r="H30" i="41"/>
  <c r="H31" i="40"/>
  <c r="E31" i="41"/>
  <c r="P31" i="40"/>
  <c r="I31" i="41"/>
  <c r="J32" i="40"/>
  <c r="F32" i="41"/>
  <c r="D33" i="40"/>
  <c r="C33" i="41"/>
  <c r="L33" i="40"/>
  <c r="G33" i="41"/>
  <c r="F34" i="40"/>
  <c r="D34" i="41"/>
  <c r="N34" i="40"/>
  <c r="H34" i="41"/>
  <c r="H35" i="40"/>
  <c r="E35" i="41"/>
  <c r="P35" i="40"/>
  <c r="I35" i="41"/>
  <c r="J36" i="40"/>
  <c r="F36" i="41"/>
  <c r="D37" i="40"/>
  <c r="C37" i="41"/>
  <c r="L37" i="40"/>
  <c r="G37" i="41"/>
  <c r="F38" i="40"/>
  <c r="D38" i="41"/>
  <c r="N38" i="40"/>
  <c r="H38" i="41"/>
  <c r="H39" i="40"/>
  <c r="E39" i="41"/>
  <c r="P39" i="40"/>
  <c r="I39" i="41"/>
  <c r="J40" i="40"/>
  <c r="F40" i="41"/>
  <c r="D41" i="40"/>
  <c r="C41" i="41"/>
  <c r="L41" i="40"/>
  <c r="G41" i="41"/>
  <c r="F42" i="40"/>
  <c r="D42" i="41"/>
  <c r="N42" i="40"/>
  <c r="H42" i="41"/>
  <c r="H43" i="40"/>
  <c r="E43" i="41"/>
  <c r="P43" i="40"/>
  <c r="I43" i="41"/>
  <c r="J44" i="40"/>
  <c r="F44" i="41"/>
  <c r="D45" i="40"/>
  <c r="C45" i="41"/>
  <c r="L45" i="40"/>
  <c r="G45" i="41"/>
  <c r="F46" i="40"/>
  <c r="D46" i="41"/>
  <c r="N46" i="40"/>
  <c r="H46" i="41"/>
  <c r="H47" i="40"/>
  <c r="E47" i="41"/>
  <c r="P47" i="40"/>
  <c r="I47" i="41"/>
  <c r="I48" i="41"/>
  <c r="P48" i="40"/>
  <c r="C50" i="41"/>
  <c r="D50" i="40"/>
  <c r="D51" i="41"/>
  <c r="F51" i="40"/>
  <c r="E52" i="41"/>
  <c r="H52" i="40"/>
  <c r="F53" i="41"/>
  <c r="J53" i="40"/>
  <c r="G54" i="41"/>
  <c r="L54" i="40"/>
  <c r="H55" i="41"/>
  <c r="N55" i="40"/>
  <c r="I56" i="41"/>
  <c r="P56" i="40"/>
  <c r="C58" i="41"/>
  <c r="D58" i="40"/>
  <c r="D59" i="41"/>
  <c r="F59" i="40"/>
  <c r="E60" i="41"/>
  <c r="H60" i="40"/>
  <c r="F61" i="41"/>
  <c r="J61" i="40"/>
  <c r="G62" i="41"/>
  <c r="L62" i="40"/>
  <c r="H63" i="41"/>
  <c r="N63" i="40"/>
  <c r="I64" i="41"/>
  <c r="P64" i="40"/>
  <c r="C66" i="41"/>
  <c r="D66" i="40"/>
  <c r="D67" i="41"/>
  <c r="F67" i="40"/>
  <c r="E68" i="41"/>
  <c r="H68" i="40"/>
  <c r="F69" i="41"/>
  <c r="J69" i="40"/>
  <c r="G70" i="41"/>
  <c r="L70" i="40"/>
  <c r="H71" i="41"/>
  <c r="N71" i="40"/>
  <c r="I72" i="41"/>
  <c r="P72" i="40"/>
  <c r="C74" i="41"/>
  <c r="D74" i="40"/>
  <c r="D75" i="41"/>
  <c r="F75" i="40"/>
  <c r="E76" i="41"/>
  <c r="H76" i="40"/>
  <c r="F77" i="41"/>
  <c r="J77" i="40"/>
  <c r="G78" i="41"/>
  <c r="L78" i="40"/>
  <c r="H79" i="41"/>
  <c r="N79" i="40"/>
  <c r="I80" i="41"/>
  <c r="P80" i="40"/>
  <c r="C82" i="41"/>
  <c r="D82" i="40"/>
  <c r="D83" i="41"/>
  <c r="F83" i="40"/>
  <c r="E84" i="41"/>
  <c r="H84" i="40"/>
  <c r="F85" i="41"/>
  <c r="J85" i="40"/>
  <c r="G86" i="41"/>
  <c r="L86" i="40"/>
  <c r="H87" i="41"/>
  <c r="N87" i="40"/>
  <c r="I88" i="41"/>
  <c r="P88" i="40"/>
  <c r="C90" i="41"/>
  <c r="D90" i="40"/>
  <c r="D91" i="41"/>
  <c r="F91" i="40"/>
  <c r="E92" i="41"/>
  <c r="H92" i="40"/>
  <c r="F93" i="41"/>
  <c r="J93" i="40"/>
  <c r="G94" i="41"/>
  <c r="L94" i="40"/>
  <c r="H95" i="41"/>
  <c r="N95" i="40"/>
  <c r="I96" i="41"/>
  <c r="P96" i="40"/>
  <c r="D8" i="43"/>
  <c r="F39" i="45"/>
  <c r="D39" i="45"/>
  <c r="E39" i="45"/>
  <c r="D89" i="45"/>
  <c r="E89" i="45"/>
  <c r="C24" i="48"/>
  <c r="D24" i="47"/>
  <c r="H27" i="48"/>
  <c r="N27" i="47"/>
  <c r="D31" i="48"/>
  <c r="F31" i="47"/>
  <c r="I34" i="48"/>
  <c r="P34" i="47"/>
  <c r="E38" i="48"/>
  <c r="H38" i="47"/>
  <c r="J41" i="48"/>
  <c r="R41" i="47"/>
  <c r="F45" i="48"/>
  <c r="J45" i="47"/>
  <c r="K48" i="48"/>
  <c r="T48" i="47"/>
  <c r="G52" i="48"/>
  <c r="L52" i="47"/>
  <c r="C56" i="48"/>
  <c r="D56" i="47"/>
  <c r="H59" i="48"/>
  <c r="N59" i="47"/>
  <c r="D63" i="48"/>
  <c r="F63" i="47"/>
  <c r="I66" i="48"/>
  <c r="P66" i="47"/>
  <c r="E70" i="48"/>
  <c r="H70" i="47"/>
  <c r="E20" i="50"/>
  <c r="H20" i="49"/>
  <c r="I24" i="50"/>
  <c r="P24" i="49"/>
  <c r="F29" i="50"/>
  <c r="J29" i="49"/>
  <c r="C34" i="50"/>
  <c r="D34" i="49"/>
  <c r="C39" i="50"/>
  <c r="D39" i="49"/>
  <c r="D48" i="50"/>
  <c r="F48" i="49"/>
  <c r="E57" i="50"/>
  <c r="H57" i="49"/>
  <c r="K17" i="59"/>
  <c r="T17" i="58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C9" i="41"/>
  <c r="D9" i="40"/>
  <c r="E9" i="41"/>
  <c r="H9" i="40"/>
  <c r="G9" i="41"/>
  <c r="L9" i="40"/>
  <c r="I9" i="41"/>
  <c r="P9" i="40"/>
  <c r="D10" i="41"/>
  <c r="F10" i="40"/>
  <c r="F10" i="41"/>
  <c r="J10" i="40"/>
  <c r="H10" i="41"/>
  <c r="N10" i="40"/>
  <c r="C11" i="41"/>
  <c r="D11" i="40"/>
  <c r="E11" i="41"/>
  <c r="H11" i="40"/>
  <c r="G11" i="41"/>
  <c r="L11" i="40"/>
  <c r="I11" i="41"/>
  <c r="P11" i="40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H16" i="41"/>
  <c r="N16" i="40"/>
  <c r="C17" i="41"/>
  <c r="D17" i="40"/>
  <c r="E17" i="41"/>
  <c r="H17" i="40"/>
  <c r="G17" i="41"/>
  <c r="L17" i="40"/>
  <c r="I17" i="41"/>
  <c r="P17" i="40"/>
  <c r="D18" i="41"/>
  <c r="F18" i="40"/>
  <c r="F18" i="41"/>
  <c r="J18" i="40"/>
  <c r="H18" i="41"/>
  <c r="N18" i="40"/>
  <c r="G7" i="42"/>
  <c r="F7" i="42"/>
  <c r="D9" i="42"/>
  <c r="D10" i="43"/>
  <c r="G12" i="43"/>
  <c r="F12" i="43"/>
  <c r="G13" i="43"/>
  <c r="F13" i="43"/>
  <c r="F14" i="43"/>
  <c r="G14" i="43"/>
  <c r="D7" i="45"/>
  <c r="F7" i="45"/>
  <c r="E7" i="45"/>
  <c r="D9" i="45"/>
  <c r="F9" i="45"/>
  <c r="E9" i="45"/>
  <c r="D11" i="45"/>
  <c r="F11" i="45"/>
  <c r="E11" i="45"/>
  <c r="D13" i="45"/>
  <c r="F13" i="45"/>
  <c r="E13" i="45"/>
  <c r="D15" i="45"/>
  <c r="F15" i="45"/>
  <c r="E15" i="45"/>
  <c r="D17" i="45"/>
  <c r="F17" i="45"/>
  <c r="E17" i="45"/>
  <c r="D60" i="45"/>
  <c r="F60" i="45"/>
  <c r="E60" i="45"/>
  <c r="D62" i="45"/>
  <c r="F62" i="45"/>
  <c r="E62" i="45"/>
  <c r="D64" i="45"/>
  <c r="F64" i="45"/>
  <c r="E64" i="45"/>
  <c r="D66" i="45"/>
  <c r="F66" i="45"/>
  <c r="E66" i="45"/>
  <c r="D68" i="45"/>
  <c r="F68" i="45"/>
  <c r="E68" i="45"/>
  <c r="D70" i="45"/>
  <c r="F70" i="45"/>
  <c r="E70" i="45"/>
  <c r="D87" i="45"/>
  <c r="E87" i="45"/>
  <c r="D95" i="45"/>
  <c r="E95" i="45"/>
  <c r="H21" i="48"/>
  <c r="N21" i="47"/>
  <c r="G22" i="48"/>
  <c r="L22" i="47"/>
  <c r="F23" i="48"/>
  <c r="J23" i="47"/>
  <c r="E24" i="48"/>
  <c r="H24" i="47"/>
  <c r="D25" i="48"/>
  <c r="F25" i="47"/>
  <c r="C26" i="48"/>
  <c r="D26" i="47"/>
  <c r="K26" i="48"/>
  <c r="T26" i="47"/>
  <c r="J27" i="48"/>
  <c r="R27" i="47"/>
  <c r="I28" i="48"/>
  <c r="P28" i="47"/>
  <c r="H29" i="48"/>
  <c r="N29" i="47"/>
  <c r="G30" i="48"/>
  <c r="L30" i="47"/>
  <c r="F31" i="48"/>
  <c r="J31" i="47"/>
  <c r="E32" i="48"/>
  <c r="H32" i="47"/>
  <c r="D33" i="48"/>
  <c r="F33" i="47"/>
  <c r="C34" i="48"/>
  <c r="D34" i="47"/>
  <c r="K34" i="48"/>
  <c r="T34" i="47"/>
  <c r="J35" i="48"/>
  <c r="R35" i="47"/>
  <c r="I36" i="48"/>
  <c r="P36" i="47"/>
  <c r="H37" i="48"/>
  <c r="N37" i="47"/>
  <c r="G38" i="48"/>
  <c r="L38" i="47"/>
  <c r="F39" i="48"/>
  <c r="J39" i="47"/>
  <c r="E40" i="48"/>
  <c r="H40" i="47"/>
  <c r="D41" i="48"/>
  <c r="F41" i="47"/>
  <c r="C42" i="48"/>
  <c r="D42" i="47"/>
  <c r="K42" i="48"/>
  <c r="T42" i="47"/>
  <c r="J43" i="48"/>
  <c r="R43" i="47"/>
  <c r="I44" i="48"/>
  <c r="P44" i="47"/>
  <c r="H45" i="48"/>
  <c r="N45" i="47"/>
  <c r="G46" i="48"/>
  <c r="L46" i="47"/>
  <c r="F47" i="48"/>
  <c r="J47" i="47"/>
  <c r="E48" i="48"/>
  <c r="H48" i="47"/>
  <c r="D49" i="48"/>
  <c r="F49" i="47"/>
  <c r="C50" i="48"/>
  <c r="D50" i="47"/>
  <c r="K50" i="48"/>
  <c r="T50" i="47"/>
  <c r="J51" i="48"/>
  <c r="R51" i="47"/>
  <c r="I52" i="48"/>
  <c r="P52" i="47"/>
  <c r="H53" i="48"/>
  <c r="N53" i="47"/>
  <c r="G54" i="48"/>
  <c r="L54" i="47"/>
  <c r="F55" i="48"/>
  <c r="J55" i="47"/>
  <c r="E56" i="48"/>
  <c r="H56" i="47"/>
  <c r="D57" i="48"/>
  <c r="F57" i="47"/>
  <c r="C58" i="48"/>
  <c r="D58" i="47"/>
  <c r="K58" i="48"/>
  <c r="T58" i="47"/>
  <c r="J59" i="48"/>
  <c r="R59" i="47"/>
  <c r="I60" i="48"/>
  <c r="P60" i="47"/>
  <c r="H61" i="48"/>
  <c r="N61" i="47"/>
  <c r="G62" i="48"/>
  <c r="L62" i="47"/>
  <c r="F63" i="48"/>
  <c r="J63" i="47"/>
  <c r="E64" i="48"/>
  <c r="H64" i="47"/>
  <c r="D65" i="48"/>
  <c r="F65" i="47"/>
  <c r="C66" i="48"/>
  <c r="D66" i="47"/>
  <c r="K66" i="48"/>
  <c r="T66" i="47"/>
  <c r="J67" i="48"/>
  <c r="R67" i="47"/>
  <c r="I68" i="48"/>
  <c r="P68" i="47"/>
  <c r="H69" i="48"/>
  <c r="N69" i="47"/>
  <c r="G70" i="48"/>
  <c r="L70" i="47"/>
  <c r="F71" i="48"/>
  <c r="J71" i="47"/>
  <c r="G20" i="50"/>
  <c r="L20" i="49"/>
  <c r="H21" i="50"/>
  <c r="N21" i="49"/>
  <c r="I22" i="50"/>
  <c r="P22" i="49"/>
  <c r="C24" i="50"/>
  <c r="D24" i="49"/>
  <c r="D25" i="50"/>
  <c r="F25" i="49"/>
  <c r="E26" i="50"/>
  <c r="H26" i="49"/>
  <c r="F27" i="50"/>
  <c r="J27" i="49"/>
  <c r="G28" i="50"/>
  <c r="L28" i="49"/>
  <c r="H29" i="50"/>
  <c r="N29" i="49"/>
  <c r="I30" i="50"/>
  <c r="P30" i="49"/>
  <c r="C32" i="50"/>
  <c r="D32" i="49"/>
  <c r="D33" i="50"/>
  <c r="F33" i="49"/>
  <c r="E34" i="50"/>
  <c r="H34" i="49"/>
  <c r="F35" i="50"/>
  <c r="J35" i="49"/>
  <c r="G36" i="50"/>
  <c r="L36" i="49"/>
  <c r="I37" i="50"/>
  <c r="P37" i="49"/>
  <c r="G39" i="50"/>
  <c r="L39" i="49"/>
  <c r="I41" i="50"/>
  <c r="P41" i="49"/>
  <c r="D44" i="50"/>
  <c r="F44" i="49"/>
  <c r="F46" i="50"/>
  <c r="J46" i="49"/>
  <c r="H48" i="50"/>
  <c r="N48" i="49"/>
  <c r="C51" i="50"/>
  <c r="D51" i="49"/>
  <c r="E53" i="50"/>
  <c r="H53" i="49"/>
  <c r="G55" i="50"/>
  <c r="L55" i="49"/>
  <c r="I57" i="50"/>
  <c r="P57" i="49"/>
  <c r="C61" i="50"/>
  <c r="D61" i="49"/>
  <c r="G65" i="50"/>
  <c r="L65" i="49"/>
  <c r="D70" i="50"/>
  <c r="F70" i="49"/>
  <c r="E16" i="54"/>
  <c r="G60" i="59"/>
  <c r="L60" i="58"/>
  <c r="G79" i="59"/>
  <c r="L79" i="58"/>
  <c r="F48" i="40"/>
  <c r="D48" i="41"/>
  <c r="J48" i="40"/>
  <c r="F48" i="41"/>
  <c r="N48" i="40"/>
  <c r="H48" i="41"/>
  <c r="D49" i="40"/>
  <c r="C49" i="41"/>
  <c r="H49" i="40"/>
  <c r="E49" i="41"/>
  <c r="L49" i="40"/>
  <c r="G49" i="41"/>
  <c r="P49" i="40"/>
  <c r="I49" i="41"/>
  <c r="F50" i="40"/>
  <c r="D50" i="41"/>
  <c r="J50" i="40"/>
  <c r="F50" i="41"/>
  <c r="N50" i="40"/>
  <c r="H50" i="41"/>
  <c r="D51" i="40"/>
  <c r="C51" i="41"/>
  <c r="H51" i="40"/>
  <c r="E51" i="41"/>
  <c r="L51" i="40"/>
  <c r="G51" i="41"/>
  <c r="P51" i="40"/>
  <c r="I51" i="41"/>
  <c r="F52" i="40"/>
  <c r="D52" i="41"/>
  <c r="J52" i="40"/>
  <c r="F52" i="41"/>
  <c r="N52" i="40"/>
  <c r="H52" i="41"/>
  <c r="D53" i="40"/>
  <c r="C53" i="41"/>
  <c r="H53" i="40"/>
  <c r="E53" i="41"/>
  <c r="L53" i="40"/>
  <c r="G53" i="41"/>
  <c r="P53" i="40"/>
  <c r="I53" i="41"/>
  <c r="F54" i="40"/>
  <c r="D54" i="41"/>
  <c r="J54" i="40"/>
  <c r="F54" i="41"/>
  <c r="N54" i="40"/>
  <c r="H54" i="41"/>
  <c r="D55" i="40"/>
  <c r="C55" i="41"/>
  <c r="H55" i="40"/>
  <c r="E55" i="41"/>
  <c r="L55" i="40"/>
  <c r="G55" i="41"/>
  <c r="P55" i="40"/>
  <c r="I55" i="41"/>
  <c r="F56" i="40"/>
  <c r="D56" i="41"/>
  <c r="J56" i="40"/>
  <c r="F56" i="41"/>
  <c r="N56" i="40"/>
  <c r="H56" i="41"/>
  <c r="D57" i="40"/>
  <c r="C57" i="41"/>
  <c r="H57" i="40"/>
  <c r="E57" i="41"/>
  <c r="L57" i="40"/>
  <c r="G57" i="41"/>
  <c r="P57" i="40"/>
  <c r="I57" i="41"/>
  <c r="F58" i="40"/>
  <c r="D58" i="41"/>
  <c r="J58" i="40"/>
  <c r="F58" i="41"/>
  <c r="N58" i="40"/>
  <c r="H58" i="41"/>
  <c r="D59" i="40"/>
  <c r="C59" i="41"/>
  <c r="H59" i="40"/>
  <c r="E59" i="41"/>
  <c r="L59" i="40"/>
  <c r="G59" i="41"/>
  <c r="P59" i="40"/>
  <c r="I59" i="41"/>
  <c r="F60" i="40"/>
  <c r="D60" i="41"/>
  <c r="J60" i="40"/>
  <c r="F60" i="41"/>
  <c r="N60" i="40"/>
  <c r="H60" i="41"/>
  <c r="D61" i="40"/>
  <c r="C61" i="41"/>
  <c r="H61" i="40"/>
  <c r="E61" i="41"/>
  <c r="L61" i="40"/>
  <c r="G61" i="41"/>
  <c r="P61" i="40"/>
  <c r="I61" i="41"/>
  <c r="F62" i="40"/>
  <c r="D62" i="41"/>
  <c r="J62" i="40"/>
  <c r="F62" i="41"/>
  <c r="N62" i="40"/>
  <c r="H62" i="41"/>
  <c r="D63" i="40"/>
  <c r="C63" i="41"/>
  <c r="H63" i="40"/>
  <c r="E63" i="41"/>
  <c r="L63" i="40"/>
  <c r="G63" i="41"/>
  <c r="P63" i="40"/>
  <c r="I63" i="41"/>
  <c r="F64" i="40"/>
  <c r="D64" i="41"/>
  <c r="J64" i="40"/>
  <c r="F64" i="41"/>
  <c r="N64" i="40"/>
  <c r="H64" i="41"/>
  <c r="D65" i="40"/>
  <c r="C65" i="41"/>
  <c r="H65" i="40"/>
  <c r="E65" i="41"/>
  <c r="L65" i="40"/>
  <c r="G65" i="41"/>
  <c r="P65" i="40"/>
  <c r="I65" i="41"/>
  <c r="F66" i="40"/>
  <c r="D66" i="41"/>
  <c r="J66" i="40"/>
  <c r="F66" i="41"/>
  <c r="N66" i="40"/>
  <c r="H66" i="41"/>
  <c r="D67" i="40"/>
  <c r="C67" i="41"/>
  <c r="H67" i="40"/>
  <c r="E67" i="41"/>
  <c r="L67" i="40"/>
  <c r="G67" i="41"/>
  <c r="P67" i="40"/>
  <c r="I67" i="41"/>
  <c r="F68" i="40"/>
  <c r="D68" i="41"/>
  <c r="J68" i="40"/>
  <c r="F68" i="41"/>
  <c r="N68" i="40"/>
  <c r="H68" i="41"/>
  <c r="D69" i="40"/>
  <c r="C69" i="41"/>
  <c r="H69" i="40"/>
  <c r="E69" i="41"/>
  <c r="L69" i="40"/>
  <c r="G69" i="41"/>
  <c r="P69" i="40"/>
  <c r="I69" i="41"/>
  <c r="F70" i="40"/>
  <c r="D70" i="41"/>
  <c r="J70" i="40"/>
  <c r="F70" i="41"/>
  <c r="N70" i="40"/>
  <c r="H70" i="41"/>
  <c r="D71" i="40"/>
  <c r="C71" i="41"/>
  <c r="H71" i="40"/>
  <c r="E71" i="41"/>
  <c r="L71" i="40"/>
  <c r="G71" i="41"/>
  <c r="P71" i="40"/>
  <c r="I71" i="41"/>
  <c r="F72" i="40"/>
  <c r="D72" i="41"/>
  <c r="J72" i="40"/>
  <c r="F72" i="41"/>
  <c r="N72" i="40"/>
  <c r="H72" i="41"/>
  <c r="D73" i="40"/>
  <c r="C73" i="41"/>
  <c r="H73" i="40"/>
  <c r="E73" i="41"/>
  <c r="L73" i="40"/>
  <c r="G73" i="41"/>
  <c r="P73" i="40"/>
  <c r="I73" i="41"/>
  <c r="F74" i="40"/>
  <c r="D74" i="41"/>
  <c r="J74" i="40"/>
  <c r="F74" i="41"/>
  <c r="N74" i="40"/>
  <c r="H74" i="41"/>
  <c r="D75" i="40"/>
  <c r="C75" i="41"/>
  <c r="H75" i="40"/>
  <c r="E75" i="41"/>
  <c r="L75" i="40"/>
  <c r="G75" i="41"/>
  <c r="P75" i="40"/>
  <c r="I75" i="41"/>
  <c r="F76" i="40"/>
  <c r="D76" i="41"/>
  <c r="J76" i="40"/>
  <c r="F76" i="41"/>
  <c r="N76" i="40"/>
  <c r="H76" i="41"/>
  <c r="D77" i="40"/>
  <c r="C77" i="41"/>
  <c r="H77" i="40"/>
  <c r="E77" i="41"/>
  <c r="L77" i="40"/>
  <c r="G77" i="41"/>
  <c r="P77" i="40"/>
  <c r="I77" i="41"/>
  <c r="F78" i="40"/>
  <c r="D78" i="41"/>
  <c r="J78" i="40"/>
  <c r="F78" i="41"/>
  <c r="N78" i="40"/>
  <c r="H78" i="41"/>
  <c r="D79" i="40"/>
  <c r="C79" i="41"/>
  <c r="H79" i="40"/>
  <c r="E79" i="41"/>
  <c r="L79" i="40"/>
  <c r="G79" i="41"/>
  <c r="P79" i="40"/>
  <c r="I79" i="41"/>
  <c r="F80" i="40"/>
  <c r="D80" i="41"/>
  <c r="J80" i="40"/>
  <c r="F80" i="41"/>
  <c r="N80" i="40"/>
  <c r="H80" i="41"/>
  <c r="D81" i="40"/>
  <c r="C81" i="41"/>
  <c r="H81" i="40"/>
  <c r="E81" i="41"/>
  <c r="L81" i="40"/>
  <c r="G81" i="41"/>
  <c r="P81" i="40"/>
  <c r="I81" i="41"/>
  <c r="F82" i="40"/>
  <c r="D82" i="41"/>
  <c r="J82" i="40"/>
  <c r="F82" i="41"/>
  <c r="N82" i="40"/>
  <c r="H82" i="41"/>
  <c r="D83" i="40"/>
  <c r="C83" i="41"/>
  <c r="H83" i="40"/>
  <c r="E83" i="41"/>
  <c r="L83" i="40"/>
  <c r="G83" i="41"/>
  <c r="P83" i="40"/>
  <c r="I83" i="41"/>
  <c r="F84" i="40"/>
  <c r="D84" i="41"/>
  <c r="J84" i="40"/>
  <c r="F84" i="41"/>
  <c r="N84" i="40"/>
  <c r="H84" i="41"/>
  <c r="D85" i="40"/>
  <c r="C85" i="41"/>
  <c r="H85" i="40"/>
  <c r="E85" i="41"/>
  <c r="L85" i="40"/>
  <c r="G85" i="41"/>
  <c r="P85" i="40"/>
  <c r="I85" i="41"/>
  <c r="F86" i="40"/>
  <c r="D86" i="41"/>
  <c r="J86" i="40"/>
  <c r="F86" i="41"/>
  <c r="N86" i="40"/>
  <c r="H86" i="41"/>
  <c r="D87" i="40"/>
  <c r="C87" i="41"/>
  <c r="H87" i="40"/>
  <c r="E87" i="41"/>
  <c r="L87" i="40"/>
  <c r="G87" i="41"/>
  <c r="P87" i="40"/>
  <c r="I87" i="41"/>
  <c r="F88" i="40"/>
  <c r="D88" i="41"/>
  <c r="J88" i="40"/>
  <c r="F88" i="41"/>
  <c r="N88" i="40"/>
  <c r="H88" i="41"/>
  <c r="D89" i="40"/>
  <c r="C89" i="41"/>
  <c r="H89" i="40"/>
  <c r="E89" i="41"/>
  <c r="L89" i="40"/>
  <c r="G89" i="41"/>
  <c r="P89" i="40"/>
  <c r="I89" i="41"/>
  <c r="F90" i="40"/>
  <c r="D90" i="41"/>
  <c r="J90" i="40"/>
  <c r="F90" i="41"/>
  <c r="N90" i="40"/>
  <c r="H90" i="41"/>
  <c r="D91" i="40"/>
  <c r="C91" i="41"/>
  <c r="H91" i="40"/>
  <c r="E91" i="41"/>
  <c r="L91" i="40"/>
  <c r="G91" i="41"/>
  <c r="P91" i="40"/>
  <c r="I91" i="41"/>
  <c r="F92" i="40"/>
  <c r="D92" i="41"/>
  <c r="J92" i="40"/>
  <c r="F92" i="41"/>
  <c r="N92" i="40"/>
  <c r="H92" i="41"/>
  <c r="D93" i="40"/>
  <c r="C93" i="41"/>
  <c r="H93" i="40"/>
  <c r="E93" i="41"/>
  <c r="L93" i="40"/>
  <c r="G93" i="41"/>
  <c r="P93" i="40"/>
  <c r="I93" i="41"/>
  <c r="F94" i="40"/>
  <c r="D94" i="41"/>
  <c r="J94" i="40"/>
  <c r="F94" i="41"/>
  <c r="N94" i="40"/>
  <c r="H94" i="41"/>
  <c r="D95" i="40"/>
  <c r="C95" i="41"/>
  <c r="H95" i="40"/>
  <c r="E95" i="41"/>
  <c r="L95" i="40"/>
  <c r="G95" i="41"/>
  <c r="P95" i="40"/>
  <c r="I95" i="41"/>
  <c r="F96" i="40"/>
  <c r="D96" i="41"/>
  <c r="J96" i="40"/>
  <c r="F96" i="41"/>
  <c r="N96" i="40"/>
  <c r="H96" i="41"/>
  <c r="D97" i="40"/>
  <c r="C97" i="41"/>
  <c r="H97" i="40"/>
  <c r="E97" i="41"/>
  <c r="L97" i="40"/>
  <c r="G97" i="41"/>
  <c r="P97" i="40"/>
  <c r="I97" i="41"/>
  <c r="F8" i="42"/>
  <c r="G8" i="42"/>
  <c r="F8" i="43"/>
  <c r="G8" i="43"/>
  <c r="D11" i="43"/>
  <c r="F34" i="45"/>
  <c r="D34" i="45"/>
  <c r="E34" i="45"/>
  <c r="F36" i="45"/>
  <c r="D36" i="45"/>
  <c r="E36" i="45"/>
  <c r="F38" i="45"/>
  <c r="D38" i="45"/>
  <c r="E38" i="45"/>
  <c r="F40" i="45"/>
  <c r="D40" i="45"/>
  <c r="E40" i="45"/>
  <c r="F42" i="45"/>
  <c r="D42" i="45"/>
  <c r="E42" i="45"/>
  <c r="F44" i="45"/>
  <c r="D44" i="45"/>
  <c r="E44" i="45"/>
  <c r="D85" i="45"/>
  <c r="E85" i="45"/>
  <c r="D93" i="45"/>
  <c r="E93" i="45"/>
  <c r="J21" i="48"/>
  <c r="R21" i="47"/>
  <c r="I22" i="48"/>
  <c r="P22" i="47"/>
  <c r="H23" i="48"/>
  <c r="N23" i="47"/>
  <c r="G24" i="48"/>
  <c r="L24" i="47"/>
  <c r="F25" i="48"/>
  <c r="J25" i="47"/>
  <c r="E26" i="48"/>
  <c r="H26" i="47"/>
  <c r="D27" i="48"/>
  <c r="F27" i="47"/>
  <c r="C28" i="48"/>
  <c r="D28" i="47"/>
  <c r="K28" i="48"/>
  <c r="T28" i="47"/>
  <c r="J29" i="48"/>
  <c r="R29" i="47"/>
  <c r="I30" i="48"/>
  <c r="P30" i="47"/>
  <c r="H31" i="48"/>
  <c r="N31" i="47"/>
  <c r="G32" i="48"/>
  <c r="L32" i="47"/>
  <c r="F33" i="48"/>
  <c r="J33" i="47"/>
  <c r="E34" i="48"/>
  <c r="H34" i="47"/>
  <c r="D35" i="48"/>
  <c r="F35" i="47"/>
  <c r="C36" i="48"/>
  <c r="D36" i="47"/>
  <c r="K36" i="48"/>
  <c r="T36" i="47"/>
  <c r="J37" i="48"/>
  <c r="R37" i="47"/>
  <c r="I38" i="48"/>
  <c r="P38" i="47"/>
  <c r="H39" i="48"/>
  <c r="N39" i="47"/>
  <c r="G40" i="48"/>
  <c r="L40" i="47"/>
  <c r="F41" i="48"/>
  <c r="J41" i="47"/>
  <c r="E42" i="48"/>
  <c r="H42" i="47"/>
  <c r="D43" i="48"/>
  <c r="F43" i="47"/>
  <c r="C44" i="48"/>
  <c r="D44" i="47"/>
  <c r="K44" i="48"/>
  <c r="T44" i="47"/>
  <c r="J45" i="48"/>
  <c r="R45" i="47"/>
  <c r="I46" i="48"/>
  <c r="P46" i="47"/>
  <c r="H47" i="48"/>
  <c r="N47" i="47"/>
  <c r="G48" i="48"/>
  <c r="L48" i="47"/>
  <c r="F49" i="48"/>
  <c r="J49" i="47"/>
  <c r="E50" i="48"/>
  <c r="H50" i="47"/>
  <c r="D51" i="48"/>
  <c r="F51" i="47"/>
  <c r="C52" i="48"/>
  <c r="D52" i="47"/>
  <c r="K52" i="48"/>
  <c r="T52" i="47"/>
  <c r="J53" i="48"/>
  <c r="R53" i="47"/>
  <c r="I54" i="48"/>
  <c r="P54" i="47"/>
  <c r="H55" i="48"/>
  <c r="N55" i="47"/>
  <c r="G56" i="48"/>
  <c r="L56" i="47"/>
  <c r="F57" i="48"/>
  <c r="J57" i="47"/>
  <c r="E58" i="48"/>
  <c r="H58" i="47"/>
  <c r="D59" i="48"/>
  <c r="F59" i="47"/>
  <c r="C60" i="48"/>
  <c r="D60" i="47"/>
  <c r="K60" i="48"/>
  <c r="T60" i="47"/>
  <c r="J61" i="48"/>
  <c r="R61" i="47"/>
  <c r="I62" i="48"/>
  <c r="P62" i="47"/>
  <c r="H63" i="48"/>
  <c r="N63" i="47"/>
  <c r="G64" i="48"/>
  <c r="L64" i="47"/>
  <c r="F65" i="48"/>
  <c r="J65" i="47"/>
  <c r="E66" i="48"/>
  <c r="H66" i="47"/>
  <c r="D67" i="48"/>
  <c r="F67" i="47"/>
  <c r="C68" i="48"/>
  <c r="D68" i="47"/>
  <c r="K68" i="48"/>
  <c r="T68" i="47"/>
  <c r="J69" i="48"/>
  <c r="R69" i="47"/>
  <c r="I70" i="48"/>
  <c r="P70" i="47"/>
  <c r="H71" i="48"/>
  <c r="N71" i="47"/>
  <c r="I20" i="50"/>
  <c r="P20" i="49"/>
  <c r="C22" i="50"/>
  <c r="D22" i="49"/>
  <c r="D23" i="50"/>
  <c r="F23" i="49"/>
  <c r="E24" i="50"/>
  <c r="H24" i="49"/>
  <c r="F25" i="50"/>
  <c r="J25" i="49"/>
  <c r="G26" i="50"/>
  <c r="L26" i="49"/>
  <c r="H27" i="50"/>
  <c r="N27" i="49"/>
  <c r="I28" i="50"/>
  <c r="P28" i="49"/>
  <c r="C30" i="50"/>
  <c r="D30" i="49"/>
  <c r="D31" i="50"/>
  <c r="F31" i="49"/>
  <c r="E32" i="50"/>
  <c r="H32" i="49"/>
  <c r="F33" i="50"/>
  <c r="J33" i="49"/>
  <c r="G34" i="50"/>
  <c r="L34" i="49"/>
  <c r="H35" i="50"/>
  <c r="N35" i="49"/>
  <c r="I36" i="50"/>
  <c r="P36" i="49"/>
  <c r="E38" i="50"/>
  <c r="H38" i="49"/>
  <c r="D40" i="50"/>
  <c r="F40" i="49"/>
  <c r="F42" i="50"/>
  <c r="J42" i="49"/>
  <c r="H44" i="50"/>
  <c r="N44" i="49"/>
  <c r="C47" i="50"/>
  <c r="D47" i="49"/>
  <c r="E49" i="50"/>
  <c r="H49" i="49"/>
  <c r="G51" i="50"/>
  <c r="L51" i="49"/>
  <c r="I53" i="50"/>
  <c r="P53" i="49"/>
  <c r="D56" i="50"/>
  <c r="F56" i="49"/>
  <c r="F58" i="50"/>
  <c r="J58" i="49"/>
  <c r="D62" i="50"/>
  <c r="F62" i="49"/>
  <c r="H66" i="50"/>
  <c r="N66" i="49"/>
  <c r="E33" i="56"/>
  <c r="D33" i="56"/>
  <c r="F33" i="56"/>
  <c r="J10" i="59"/>
  <c r="R10" i="58"/>
  <c r="E65" i="59"/>
  <c r="H65" i="58"/>
  <c r="E85" i="59"/>
  <c r="H85" i="58"/>
  <c r="D7" i="41"/>
  <c r="F7" i="40"/>
  <c r="F7" i="41"/>
  <c r="J7" i="40"/>
  <c r="H7" i="41"/>
  <c r="N7" i="40"/>
  <c r="C8" i="41"/>
  <c r="D8" i="40"/>
  <c r="H8" i="40"/>
  <c r="E8" i="41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L10" i="40"/>
  <c r="G10" i="41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P12" i="40"/>
  <c r="I12" i="41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F15" i="40"/>
  <c r="D15" i="41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J17" i="40"/>
  <c r="F17" i="41"/>
  <c r="H17" i="41"/>
  <c r="N17" i="40"/>
  <c r="C18" i="41"/>
  <c r="D18" i="40"/>
  <c r="E18" i="41"/>
  <c r="H18" i="40"/>
  <c r="G18" i="41"/>
  <c r="L18" i="40"/>
  <c r="I18" i="41"/>
  <c r="P18" i="40"/>
  <c r="D7" i="42"/>
  <c r="G9" i="42"/>
  <c r="F9" i="42"/>
  <c r="G10" i="43"/>
  <c r="F10" i="43"/>
  <c r="D12" i="43"/>
  <c r="D14" i="43"/>
  <c r="D8" i="45"/>
  <c r="F8" i="45"/>
  <c r="E8" i="45"/>
  <c r="D10" i="45"/>
  <c r="F10" i="45"/>
  <c r="E10" i="45"/>
  <c r="D12" i="45"/>
  <c r="F12" i="45"/>
  <c r="E12" i="45"/>
  <c r="D14" i="45"/>
  <c r="F14" i="45"/>
  <c r="E14" i="45"/>
  <c r="D16" i="45"/>
  <c r="F16" i="45"/>
  <c r="E16" i="45"/>
  <c r="D18" i="45"/>
  <c r="F18" i="45"/>
  <c r="E18" i="45"/>
  <c r="D59" i="45"/>
  <c r="F59" i="45"/>
  <c r="E59" i="45"/>
  <c r="D61" i="45"/>
  <c r="F61" i="45"/>
  <c r="E61" i="45"/>
  <c r="D63" i="45"/>
  <c r="F63" i="45"/>
  <c r="E63" i="45"/>
  <c r="D65" i="45"/>
  <c r="F65" i="45"/>
  <c r="E65" i="45"/>
  <c r="D67" i="45"/>
  <c r="F67" i="45"/>
  <c r="E67" i="45"/>
  <c r="D69" i="45"/>
  <c r="F69" i="45"/>
  <c r="E69" i="45"/>
  <c r="E71" i="45"/>
  <c r="F71" i="45"/>
  <c r="D91" i="45"/>
  <c r="E91" i="45"/>
  <c r="D21" i="48"/>
  <c r="F21" i="47"/>
  <c r="C22" i="48"/>
  <c r="D22" i="47"/>
  <c r="K22" i="48"/>
  <c r="T22" i="47"/>
  <c r="J23" i="48"/>
  <c r="R23" i="47"/>
  <c r="I24" i="48"/>
  <c r="P24" i="47"/>
  <c r="H25" i="48"/>
  <c r="N25" i="47"/>
  <c r="G26" i="48"/>
  <c r="L26" i="47"/>
  <c r="F27" i="48"/>
  <c r="J27" i="47"/>
  <c r="E28" i="48"/>
  <c r="H28" i="47"/>
  <c r="D29" i="48"/>
  <c r="F29" i="47"/>
  <c r="C30" i="48"/>
  <c r="D30" i="47"/>
  <c r="K30" i="48"/>
  <c r="T30" i="47"/>
  <c r="J31" i="48"/>
  <c r="R31" i="47"/>
  <c r="I32" i="48"/>
  <c r="P32" i="47"/>
  <c r="H33" i="48"/>
  <c r="N33" i="47"/>
  <c r="G34" i="48"/>
  <c r="L34" i="47"/>
  <c r="F35" i="48"/>
  <c r="J35" i="47"/>
  <c r="E36" i="48"/>
  <c r="H36" i="47"/>
  <c r="D37" i="48"/>
  <c r="F37" i="47"/>
  <c r="C38" i="48"/>
  <c r="D38" i="47"/>
  <c r="K38" i="48"/>
  <c r="T38" i="47"/>
  <c r="J39" i="48"/>
  <c r="R39" i="47"/>
  <c r="I40" i="48"/>
  <c r="P40" i="47"/>
  <c r="H41" i="48"/>
  <c r="N41" i="47"/>
  <c r="G42" i="48"/>
  <c r="L42" i="47"/>
  <c r="F43" i="48"/>
  <c r="J43" i="47"/>
  <c r="E44" i="48"/>
  <c r="H44" i="47"/>
  <c r="D45" i="48"/>
  <c r="F45" i="47"/>
  <c r="C46" i="48"/>
  <c r="D46" i="47"/>
  <c r="K46" i="48"/>
  <c r="T46" i="47"/>
  <c r="J47" i="48"/>
  <c r="R47" i="47"/>
  <c r="I48" i="48"/>
  <c r="P48" i="47"/>
  <c r="H49" i="48"/>
  <c r="N49" i="47"/>
  <c r="G50" i="48"/>
  <c r="L50" i="47"/>
  <c r="F51" i="48"/>
  <c r="J51" i="47"/>
  <c r="E52" i="48"/>
  <c r="H52" i="47"/>
  <c r="D53" i="48"/>
  <c r="F53" i="47"/>
  <c r="C54" i="48"/>
  <c r="D54" i="47"/>
  <c r="K54" i="48"/>
  <c r="T54" i="47"/>
  <c r="J55" i="48"/>
  <c r="R55" i="47"/>
  <c r="I56" i="48"/>
  <c r="P56" i="47"/>
  <c r="H57" i="48"/>
  <c r="N57" i="47"/>
  <c r="G58" i="48"/>
  <c r="L58" i="47"/>
  <c r="F59" i="48"/>
  <c r="J59" i="47"/>
  <c r="E60" i="48"/>
  <c r="H60" i="47"/>
  <c r="D61" i="48"/>
  <c r="F61" i="47"/>
  <c r="C62" i="48"/>
  <c r="D62" i="47"/>
  <c r="K62" i="48"/>
  <c r="T62" i="47"/>
  <c r="J63" i="48"/>
  <c r="R63" i="47"/>
  <c r="I64" i="48"/>
  <c r="P64" i="47"/>
  <c r="H65" i="48"/>
  <c r="N65" i="47"/>
  <c r="G66" i="48"/>
  <c r="L66" i="47"/>
  <c r="F67" i="48"/>
  <c r="J67" i="47"/>
  <c r="E68" i="48"/>
  <c r="H68" i="47"/>
  <c r="D69" i="48"/>
  <c r="F69" i="47"/>
  <c r="C70" i="48"/>
  <c r="D70" i="47"/>
  <c r="K70" i="48"/>
  <c r="T70" i="47"/>
  <c r="J71" i="48"/>
  <c r="R71" i="47"/>
  <c r="C20" i="50"/>
  <c r="D20" i="49"/>
  <c r="F21" i="49"/>
  <c r="D21" i="50"/>
  <c r="E22" i="50"/>
  <c r="H22" i="49"/>
  <c r="J23" i="49"/>
  <c r="F23" i="50"/>
  <c r="G24" i="50"/>
  <c r="L24" i="49"/>
  <c r="N25" i="49"/>
  <c r="H25" i="50"/>
  <c r="I26" i="50"/>
  <c r="P26" i="49"/>
  <c r="D28" i="49"/>
  <c r="C28" i="50"/>
  <c r="D29" i="50"/>
  <c r="F29" i="49"/>
  <c r="H30" i="49"/>
  <c r="E30" i="50"/>
  <c r="F31" i="50"/>
  <c r="J31" i="49"/>
  <c r="L32" i="49"/>
  <c r="G32" i="50"/>
  <c r="H33" i="50"/>
  <c r="N33" i="49"/>
  <c r="P34" i="49"/>
  <c r="I34" i="50"/>
  <c r="C36" i="50"/>
  <c r="D36" i="49"/>
  <c r="F37" i="49"/>
  <c r="D37" i="50"/>
  <c r="H40" i="50"/>
  <c r="N40" i="49"/>
  <c r="C43" i="50"/>
  <c r="D43" i="49"/>
  <c r="E45" i="50"/>
  <c r="H45" i="49"/>
  <c r="G47" i="50"/>
  <c r="L47" i="49"/>
  <c r="I49" i="50"/>
  <c r="P49" i="49"/>
  <c r="D52" i="50"/>
  <c r="F52" i="49"/>
  <c r="F54" i="50"/>
  <c r="J54" i="49"/>
  <c r="H56" i="50"/>
  <c r="N56" i="49"/>
  <c r="C59" i="50"/>
  <c r="D59" i="49"/>
  <c r="E63" i="50"/>
  <c r="H63" i="49"/>
  <c r="I67" i="50"/>
  <c r="P67" i="49"/>
  <c r="E41" i="56"/>
  <c r="D41" i="56"/>
  <c r="F41" i="56"/>
  <c r="F14" i="59"/>
  <c r="J14" i="58"/>
  <c r="D16" i="43"/>
  <c r="E20" i="45"/>
  <c r="D20" i="45"/>
  <c r="F20" i="45"/>
  <c r="E21" i="45"/>
  <c r="F21" i="45"/>
  <c r="D21" i="45"/>
  <c r="E22" i="45"/>
  <c r="D22" i="45"/>
  <c r="F22" i="45"/>
  <c r="E23" i="45"/>
  <c r="F23" i="45"/>
  <c r="D23" i="45"/>
  <c r="E24" i="45"/>
  <c r="D24" i="45"/>
  <c r="F24" i="45"/>
  <c r="E25" i="45"/>
  <c r="F25" i="45"/>
  <c r="D25" i="45"/>
  <c r="E26" i="45"/>
  <c r="D26" i="45"/>
  <c r="F26" i="45"/>
  <c r="E27" i="45"/>
  <c r="F27" i="45"/>
  <c r="D27" i="45"/>
  <c r="E28" i="45"/>
  <c r="D28" i="45"/>
  <c r="F28" i="45"/>
  <c r="E29" i="45"/>
  <c r="F29" i="45"/>
  <c r="D29" i="45"/>
  <c r="E30" i="45"/>
  <c r="D30" i="45"/>
  <c r="F30" i="45"/>
  <c r="E31" i="45"/>
  <c r="F31" i="45"/>
  <c r="D31" i="45"/>
  <c r="F32" i="45"/>
  <c r="E32" i="45"/>
  <c r="E72" i="45"/>
  <c r="F72" i="45"/>
  <c r="D72" i="45"/>
  <c r="E73" i="45"/>
  <c r="D73" i="45"/>
  <c r="F73" i="45"/>
  <c r="E74" i="45"/>
  <c r="F74" i="45"/>
  <c r="D74" i="45"/>
  <c r="E75" i="45"/>
  <c r="D75" i="45"/>
  <c r="F75" i="45"/>
  <c r="E76" i="45"/>
  <c r="F76" i="45"/>
  <c r="D76" i="45"/>
  <c r="E77" i="45"/>
  <c r="D77" i="45"/>
  <c r="F77" i="45"/>
  <c r="E78" i="45"/>
  <c r="F78" i="45"/>
  <c r="D78" i="45"/>
  <c r="E79" i="45"/>
  <c r="D79" i="45"/>
  <c r="F79" i="45"/>
  <c r="E80" i="45"/>
  <c r="F80" i="45"/>
  <c r="D80" i="45"/>
  <c r="E81" i="45"/>
  <c r="D81" i="45"/>
  <c r="F81" i="45"/>
  <c r="E82" i="45"/>
  <c r="F82" i="45"/>
  <c r="D82" i="45"/>
  <c r="E83" i="45"/>
  <c r="D83" i="45"/>
  <c r="F83" i="45"/>
  <c r="F84" i="45"/>
  <c r="E84" i="45"/>
  <c r="E88" i="45"/>
  <c r="D88" i="45"/>
  <c r="E92" i="45"/>
  <c r="D92" i="45"/>
  <c r="E96" i="45"/>
  <c r="D96" i="45"/>
  <c r="D99" i="45"/>
  <c r="D101" i="45"/>
  <c r="D103" i="45"/>
  <c r="D105" i="45"/>
  <c r="D107" i="45"/>
  <c r="F8" i="47"/>
  <c r="D8" i="48"/>
  <c r="F8" i="48"/>
  <c r="J8" i="47"/>
  <c r="N8" i="47"/>
  <c r="H8" i="48"/>
  <c r="J8" i="48"/>
  <c r="R8" i="47"/>
  <c r="D9" i="47"/>
  <c r="C9" i="48"/>
  <c r="E9" i="48"/>
  <c r="H9" i="47"/>
  <c r="L9" i="47"/>
  <c r="G9" i="48"/>
  <c r="I9" i="48"/>
  <c r="P9" i="47"/>
  <c r="T9" i="47"/>
  <c r="K9" i="48"/>
  <c r="D10" i="48"/>
  <c r="F10" i="47"/>
  <c r="J10" i="47"/>
  <c r="F10" i="48"/>
  <c r="H10" i="48"/>
  <c r="N10" i="47"/>
  <c r="R10" i="47"/>
  <c r="J10" i="48"/>
  <c r="C11" i="48"/>
  <c r="D11" i="47"/>
  <c r="H11" i="47"/>
  <c r="E11" i="48"/>
  <c r="G11" i="48"/>
  <c r="L11" i="47"/>
  <c r="P11" i="47"/>
  <c r="I11" i="48"/>
  <c r="K11" i="48"/>
  <c r="T11" i="47"/>
  <c r="F12" i="47"/>
  <c r="D12" i="48"/>
  <c r="F12" i="48"/>
  <c r="J12" i="47"/>
  <c r="N12" i="47"/>
  <c r="H12" i="48"/>
  <c r="J12" i="48"/>
  <c r="R12" i="47"/>
  <c r="D13" i="47"/>
  <c r="C13" i="48"/>
  <c r="E13" i="48"/>
  <c r="H13" i="47"/>
  <c r="L13" i="47"/>
  <c r="G13" i="48"/>
  <c r="I13" i="48"/>
  <c r="P13" i="47"/>
  <c r="T13" i="47"/>
  <c r="K13" i="48"/>
  <c r="D14" i="48"/>
  <c r="F14" i="47"/>
  <c r="J14" i="47"/>
  <c r="F14" i="48"/>
  <c r="H14" i="48"/>
  <c r="N14" i="47"/>
  <c r="R14" i="47"/>
  <c r="J14" i="48"/>
  <c r="C15" i="48"/>
  <c r="D15" i="47"/>
  <c r="H15" i="47"/>
  <c r="E15" i="48"/>
  <c r="G15" i="48"/>
  <c r="L15" i="47"/>
  <c r="P15" i="47"/>
  <c r="I15" i="48"/>
  <c r="K15" i="48"/>
  <c r="T15" i="47"/>
  <c r="F16" i="47"/>
  <c r="D16" i="48"/>
  <c r="F16" i="48"/>
  <c r="J16" i="47"/>
  <c r="N16" i="47"/>
  <c r="H16" i="48"/>
  <c r="J16" i="48"/>
  <c r="R16" i="47"/>
  <c r="D17" i="47"/>
  <c r="C17" i="48"/>
  <c r="E17" i="48"/>
  <c r="H17" i="47"/>
  <c r="L17" i="47"/>
  <c r="G17" i="48"/>
  <c r="I17" i="48"/>
  <c r="P17" i="47"/>
  <c r="T17" i="47"/>
  <c r="K17" i="48"/>
  <c r="D18" i="48"/>
  <c r="F18" i="47"/>
  <c r="J18" i="47"/>
  <c r="F18" i="48"/>
  <c r="H18" i="48"/>
  <c r="N18" i="47"/>
  <c r="R18" i="47"/>
  <c r="J18" i="48"/>
  <c r="C19" i="48"/>
  <c r="D19" i="47"/>
  <c r="H19" i="47"/>
  <c r="E19" i="48"/>
  <c r="G19" i="48"/>
  <c r="L19" i="47"/>
  <c r="P19" i="47"/>
  <c r="I19" i="48"/>
  <c r="K19" i="48"/>
  <c r="T19" i="47"/>
  <c r="C7" i="50"/>
  <c r="D7" i="49"/>
  <c r="E7" i="50"/>
  <c r="H7" i="49"/>
  <c r="L7" i="49"/>
  <c r="G7" i="50"/>
  <c r="I7" i="50"/>
  <c r="P7" i="49"/>
  <c r="F8" i="49"/>
  <c r="D8" i="50"/>
  <c r="F8" i="50"/>
  <c r="J8" i="49"/>
  <c r="H8" i="50"/>
  <c r="N8" i="49"/>
  <c r="C9" i="50"/>
  <c r="D9" i="49"/>
  <c r="E9" i="50"/>
  <c r="H9" i="49"/>
  <c r="G9" i="50"/>
  <c r="L9" i="49"/>
  <c r="P9" i="49"/>
  <c r="I9" i="50"/>
  <c r="D10" i="50"/>
  <c r="F10" i="49"/>
  <c r="J10" i="49"/>
  <c r="F10" i="50"/>
  <c r="H10" i="50"/>
  <c r="N10" i="49"/>
  <c r="C11" i="50"/>
  <c r="D11" i="49"/>
  <c r="E11" i="50"/>
  <c r="H11" i="49"/>
  <c r="G11" i="50"/>
  <c r="L11" i="49"/>
  <c r="I11" i="50"/>
  <c r="P11" i="49"/>
  <c r="F12" i="49"/>
  <c r="D12" i="50"/>
  <c r="F12" i="50"/>
  <c r="J12" i="49"/>
  <c r="N12" i="49"/>
  <c r="H12" i="50"/>
  <c r="C13" i="50"/>
  <c r="D13" i="49"/>
  <c r="E13" i="50"/>
  <c r="H13" i="49"/>
  <c r="G13" i="50"/>
  <c r="L13" i="49"/>
  <c r="I13" i="50"/>
  <c r="P13" i="49"/>
  <c r="D14" i="50"/>
  <c r="F14" i="49"/>
  <c r="J14" i="49"/>
  <c r="F14" i="50"/>
  <c r="H14" i="50"/>
  <c r="N14" i="49"/>
  <c r="D15" i="49"/>
  <c r="C15" i="50"/>
  <c r="E15" i="50"/>
  <c r="H15" i="49"/>
  <c r="G15" i="50"/>
  <c r="L15" i="49"/>
  <c r="I15" i="50"/>
  <c r="P15" i="49"/>
  <c r="D16" i="50"/>
  <c r="F16" i="49"/>
  <c r="F16" i="50"/>
  <c r="J16" i="49"/>
  <c r="N16" i="49"/>
  <c r="H16" i="50"/>
  <c r="C17" i="50"/>
  <c r="D17" i="49"/>
  <c r="H17" i="49"/>
  <c r="E17" i="50"/>
  <c r="G17" i="50"/>
  <c r="L17" i="49"/>
  <c r="I17" i="50"/>
  <c r="P17" i="49"/>
  <c r="D18" i="50"/>
  <c r="F18" i="49"/>
  <c r="F18" i="50"/>
  <c r="J18" i="49"/>
  <c r="H18" i="50"/>
  <c r="N18" i="49"/>
  <c r="G37" i="50"/>
  <c r="L37" i="49"/>
  <c r="C38" i="50"/>
  <c r="D38" i="49"/>
  <c r="H38" i="50"/>
  <c r="N38" i="49"/>
  <c r="F39" i="49"/>
  <c r="D39" i="50"/>
  <c r="N39" i="49"/>
  <c r="H39" i="50"/>
  <c r="H40" i="49"/>
  <c r="E40" i="50"/>
  <c r="P40" i="49"/>
  <c r="I40" i="50"/>
  <c r="J41" i="49"/>
  <c r="F41" i="50"/>
  <c r="D42" i="49"/>
  <c r="C42" i="50"/>
  <c r="L42" i="49"/>
  <c r="G42" i="50"/>
  <c r="F43" i="49"/>
  <c r="D43" i="50"/>
  <c r="N43" i="49"/>
  <c r="H43" i="50"/>
  <c r="H44" i="49"/>
  <c r="E44" i="50"/>
  <c r="P44" i="49"/>
  <c r="I44" i="50"/>
  <c r="J45" i="49"/>
  <c r="F45" i="50"/>
  <c r="D46" i="49"/>
  <c r="C46" i="50"/>
  <c r="L46" i="49"/>
  <c r="G46" i="50"/>
  <c r="F47" i="49"/>
  <c r="D47" i="50"/>
  <c r="N47" i="49"/>
  <c r="H47" i="50"/>
  <c r="H48" i="49"/>
  <c r="E48" i="50"/>
  <c r="P48" i="49"/>
  <c r="I48" i="50"/>
  <c r="J49" i="49"/>
  <c r="F49" i="50"/>
  <c r="D50" i="49"/>
  <c r="C50" i="50"/>
  <c r="L50" i="49"/>
  <c r="G50" i="50"/>
  <c r="F51" i="49"/>
  <c r="D51" i="50"/>
  <c r="N51" i="49"/>
  <c r="H51" i="50"/>
  <c r="H52" i="49"/>
  <c r="E52" i="50"/>
  <c r="P52" i="49"/>
  <c r="I52" i="50"/>
  <c r="J53" i="49"/>
  <c r="F53" i="50"/>
  <c r="D54" i="49"/>
  <c r="C54" i="50"/>
  <c r="L54" i="49"/>
  <c r="G54" i="50"/>
  <c r="F55" i="49"/>
  <c r="D55" i="50"/>
  <c r="N55" i="49"/>
  <c r="H55" i="50"/>
  <c r="H56" i="49"/>
  <c r="E56" i="50"/>
  <c r="P56" i="49"/>
  <c r="I56" i="50"/>
  <c r="J57" i="49"/>
  <c r="F57" i="50"/>
  <c r="D58" i="49"/>
  <c r="C58" i="50"/>
  <c r="L58" i="49"/>
  <c r="G58" i="50"/>
  <c r="F59" i="49"/>
  <c r="D59" i="50"/>
  <c r="D60" i="50"/>
  <c r="F60" i="49"/>
  <c r="E61" i="50"/>
  <c r="H61" i="49"/>
  <c r="F62" i="50"/>
  <c r="J62" i="49"/>
  <c r="G63" i="50"/>
  <c r="L63" i="49"/>
  <c r="H64" i="50"/>
  <c r="N64" i="49"/>
  <c r="I65" i="50"/>
  <c r="P65" i="49"/>
  <c r="C67" i="50"/>
  <c r="D67" i="49"/>
  <c r="D68" i="50"/>
  <c r="F68" i="49"/>
  <c r="E69" i="50"/>
  <c r="H69" i="49"/>
  <c r="F70" i="50"/>
  <c r="J70" i="49"/>
  <c r="E14" i="52"/>
  <c r="E35" i="56"/>
  <c r="D35" i="56"/>
  <c r="F35" i="56"/>
  <c r="E43" i="56"/>
  <c r="D43" i="56"/>
  <c r="F43" i="56"/>
  <c r="D8" i="59"/>
  <c r="F8" i="58"/>
  <c r="I11" i="59"/>
  <c r="P11" i="58"/>
  <c r="E15" i="59"/>
  <c r="H15" i="58"/>
  <c r="J18" i="59"/>
  <c r="R18" i="58"/>
  <c r="K56" i="59"/>
  <c r="T56" i="58"/>
  <c r="I61" i="59"/>
  <c r="P61" i="58"/>
  <c r="D71" i="59"/>
  <c r="F71" i="58"/>
  <c r="K75" i="59"/>
  <c r="T75" i="58"/>
  <c r="C87" i="59"/>
  <c r="D87" i="58"/>
  <c r="D21" i="47"/>
  <c r="C21" i="48"/>
  <c r="H21" i="47"/>
  <c r="E21" i="48"/>
  <c r="L21" i="47"/>
  <c r="G21" i="48"/>
  <c r="P21" i="47"/>
  <c r="I21" i="48"/>
  <c r="T21" i="47"/>
  <c r="K21" i="48"/>
  <c r="F22" i="47"/>
  <c r="D22" i="48"/>
  <c r="J22" i="47"/>
  <c r="F22" i="48"/>
  <c r="N22" i="47"/>
  <c r="H22" i="48"/>
  <c r="R22" i="47"/>
  <c r="J22" i="48"/>
  <c r="D23" i="47"/>
  <c r="C23" i="48"/>
  <c r="H23" i="47"/>
  <c r="E23" i="48"/>
  <c r="L23" i="47"/>
  <c r="G23" i="48"/>
  <c r="P23" i="47"/>
  <c r="I23" i="48"/>
  <c r="T23" i="47"/>
  <c r="K23" i="48"/>
  <c r="F24" i="47"/>
  <c r="D24" i="48"/>
  <c r="J24" i="47"/>
  <c r="F24" i="48"/>
  <c r="N24" i="47"/>
  <c r="H24" i="48"/>
  <c r="R24" i="47"/>
  <c r="J24" i="48"/>
  <c r="D25" i="47"/>
  <c r="C25" i="48"/>
  <c r="H25" i="47"/>
  <c r="E25" i="48"/>
  <c r="L25" i="47"/>
  <c r="G25" i="48"/>
  <c r="P25" i="47"/>
  <c r="I25" i="48"/>
  <c r="T25" i="47"/>
  <c r="K25" i="48"/>
  <c r="F26" i="47"/>
  <c r="D26" i="48"/>
  <c r="J26" i="47"/>
  <c r="F26" i="48"/>
  <c r="N26" i="47"/>
  <c r="H26" i="48"/>
  <c r="R26" i="47"/>
  <c r="J26" i="48"/>
  <c r="D27" i="47"/>
  <c r="C27" i="48"/>
  <c r="H27" i="47"/>
  <c r="E27" i="48"/>
  <c r="L27" i="47"/>
  <c r="G27" i="48"/>
  <c r="P27" i="47"/>
  <c r="I27" i="48"/>
  <c r="T27" i="47"/>
  <c r="K27" i="48"/>
  <c r="F28" i="47"/>
  <c r="D28" i="48"/>
  <c r="J28" i="47"/>
  <c r="F28" i="48"/>
  <c r="N28" i="47"/>
  <c r="H28" i="48"/>
  <c r="R28" i="47"/>
  <c r="J28" i="48"/>
  <c r="D29" i="47"/>
  <c r="C29" i="48"/>
  <c r="H29" i="47"/>
  <c r="E29" i="48"/>
  <c r="L29" i="47"/>
  <c r="G29" i="48"/>
  <c r="P29" i="47"/>
  <c r="I29" i="48"/>
  <c r="T29" i="47"/>
  <c r="K29" i="48"/>
  <c r="F30" i="47"/>
  <c r="D30" i="48"/>
  <c r="J30" i="47"/>
  <c r="F30" i="48"/>
  <c r="N30" i="47"/>
  <c r="H30" i="48"/>
  <c r="R30" i="47"/>
  <c r="J30" i="48"/>
  <c r="D31" i="47"/>
  <c r="C31" i="48"/>
  <c r="H31" i="47"/>
  <c r="E31" i="48"/>
  <c r="L31" i="47"/>
  <c r="G31" i="48"/>
  <c r="P31" i="47"/>
  <c r="I31" i="48"/>
  <c r="T31" i="47"/>
  <c r="K31" i="48"/>
  <c r="F32" i="47"/>
  <c r="D32" i="48"/>
  <c r="J32" i="47"/>
  <c r="F32" i="48"/>
  <c r="N32" i="47"/>
  <c r="H32" i="48"/>
  <c r="R32" i="47"/>
  <c r="J32" i="48"/>
  <c r="D33" i="47"/>
  <c r="C33" i="48"/>
  <c r="H33" i="47"/>
  <c r="E33" i="48"/>
  <c r="L33" i="47"/>
  <c r="G33" i="48"/>
  <c r="P33" i="47"/>
  <c r="I33" i="48"/>
  <c r="T33" i="47"/>
  <c r="K33" i="48"/>
  <c r="F34" i="47"/>
  <c r="D34" i="48"/>
  <c r="J34" i="47"/>
  <c r="F34" i="48"/>
  <c r="N34" i="47"/>
  <c r="H34" i="48"/>
  <c r="R34" i="47"/>
  <c r="J34" i="48"/>
  <c r="D35" i="47"/>
  <c r="C35" i="48"/>
  <c r="H35" i="47"/>
  <c r="E35" i="48"/>
  <c r="L35" i="47"/>
  <c r="G35" i="48"/>
  <c r="P35" i="47"/>
  <c r="I35" i="48"/>
  <c r="T35" i="47"/>
  <c r="K35" i="48"/>
  <c r="F36" i="47"/>
  <c r="D36" i="48"/>
  <c r="J36" i="47"/>
  <c r="F36" i="48"/>
  <c r="N36" i="47"/>
  <c r="H36" i="48"/>
  <c r="R36" i="47"/>
  <c r="J36" i="48"/>
  <c r="D37" i="47"/>
  <c r="C37" i="48"/>
  <c r="H37" i="47"/>
  <c r="E37" i="48"/>
  <c r="L37" i="47"/>
  <c r="G37" i="48"/>
  <c r="P37" i="47"/>
  <c r="I37" i="48"/>
  <c r="T37" i="47"/>
  <c r="K37" i="48"/>
  <c r="F38" i="47"/>
  <c r="D38" i="48"/>
  <c r="J38" i="47"/>
  <c r="F38" i="48"/>
  <c r="N38" i="47"/>
  <c r="H38" i="48"/>
  <c r="R38" i="47"/>
  <c r="J38" i="48"/>
  <c r="D39" i="47"/>
  <c r="C39" i="48"/>
  <c r="H39" i="47"/>
  <c r="E39" i="48"/>
  <c r="L39" i="47"/>
  <c r="G39" i="48"/>
  <c r="P39" i="47"/>
  <c r="I39" i="48"/>
  <c r="T39" i="47"/>
  <c r="K39" i="48"/>
  <c r="F40" i="47"/>
  <c r="D40" i="48"/>
  <c r="J40" i="47"/>
  <c r="F40" i="48"/>
  <c r="N40" i="47"/>
  <c r="H40" i="48"/>
  <c r="R40" i="47"/>
  <c r="J40" i="48"/>
  <c r="D41" i="47"/>
  <c r="C41" i="48"/>
  <c r="H41" i="47"/>
  <c r="E41" i="48"/>
  <c r="L41" i="47"/>
  <c r="G41" i="48"/>
  <c r="P41" i="47"/>
  <c r="I41" i="48"/>
  <c r="T41" i="47"/>
  <c r="K41" i="48"/>
  <c r="F42" i="47"/>
  <c r="D42" i="48"/>
  <c r="J42" i="47"/>
  <c r="F42" i="48"/>
  <c r="N42" i="47"/>
  <c r="H42" i="48"/>
  <c r="R42" i="47"/>
  <c r="J42" i="48"/>
  <c r="D43" i="47"/>
  <c r="C43" i="48"/>
  <c r="H43" i="47"/>
  <c r="E43" i="48"/>
  <c r="L43" i="47"/>
  <c r="G43" i="48"/>
  <c r="P43" i="47"/>
  <c r="I43" i="48"/>
  <c r="T43" i="47"/>
  <c r="K43" i="48"/>
  <c r="F44" i="47"/>
  <c r="D44" i="48"/>
  <c r="J44" i="47"/>
  <c r="F44" i="48"/>
  <c r="N44" i="47"/>
  <c r="H44" i="48"/>
  <c r="R44" i="47"/>
  <c r="J44" i="48"/>
  <c r="D45" i="47"/>
  <c r="C45" i="48"/>
  <c r="H45" i="47"/>
  <c r="E45" i="48"/>
  <c r="L45" i="47"/>
  <c r="G45" i="48"/>
  <c r="P45" i="47"/>
  <c r="I45" i="48"/>
  <c r="T45" i="47"/>
  <c r="K45" i="48"/>
  <c r="F46" i="47"/>
  <c r="D46" i="48"/>
  <c r="J46" i="47"/>
  <c r="F46" i="48"/>
  <c r="N46" i="47"/>
  <c r="H46" i="48"/>
  <c r="R46" i="47"/>
  <c r="J46" i="48"/>
  <c r="D47" i="47"/>
  <c r="C47" i="48"/>
  <c r="H47" i="47"/>
  <c r="E47" i="48"/>
  <c r="L47" i="47"/>
  <c r="G47" i="48"/>
  <c r="P47" i="47"/>
  <c r="I47" i="48"/>
  <c r="T47" i="47"/>
  <c r="K47" i="48"/>
  <c r="F48" i="47"/>
  <c r="D48" i="48"/>
  <c r="J48" i="47"/>
  <c r="F48" i="48"/>
  <c r="N48" i="47"/>
  <c r="H48" i="48"/>
  <c r="R48" i="47"/>
  <c r="J48" i="48"/>
  <c r="D49" i="47"/>
  <c r="C49" i="48"/>
  <c r="H49" i="47"/>
  <c r="E49" i="48"/>
  <c r="L49" i="47"/>
  <c r="G49" i="48"/>
  <c r="P49" i="47"/>
  <c r="I49" i="48"/>
  <c r="T49" i="47"/>
  <c r="K49" i="48"/>
  <c r="F50" i="47"/>
  <c r="D50" i="48"/>
  <c r="J50" i="47"/>
  <c r="F50" i="48"/>
  <c r="N50" i="47"/>
  <c r="H50" i="48"/>
  <c r="R50" i="47"/>
  <c r="J50" i="48"/>
  <c r="D51" i="47"/>
  <c r="C51" i="48"/>
  <c r="H51" i="47"/>
  <c r="E51" i="48"/>
  <c r="L51" i="47"/>
  <c r="G51" i="48"/>
  <c r="P51" i="47"/>
  <c r="I51" i="48"/>
  <c r="T51" i="47"/>
  <c r="K51" i="48"/>
  <c r="F52" i="47"/>
  <c r="D52" i="48"/>
  <c r="J52" i="47"/>
  <c r="F52" i="48"/>
  <c r="N52" i="47"/>
  <c r="H52" i="48"/>
  <c r="R52" i="47"/>
  <c r="J52" i="48"/>
  <c r="D53" i="47"/>
  <c r="C53" i="48"/>
  <c r="H53" i="47"/>
  <c r="E53" i="48"/>
  <c r="L53" i="47"/>
  <c r="G53" i="48"/>
  <c r="P53" i="47"/>
  <c r="I53" i="48"/>
  <c r="T53" i="47"/>
  <c r="K53" i="48"/>
  <c r="F54" i="47"/>
  <c r="D54" i="48"/>
  <c r="J54" i="47"/>
  <c r="F54" i="48"/>
  <c r="N54" i="47"/>
  <c r="H54" i="48"/>
  <c r="R54" i="47"/>
  <c r="J54" i="48"/>
  <c r="D55" i="47"/>
  <c r="C55" i="48"/>
  <c r="H55" i="47"/>
  <c r="E55" i="48"/>
  <c r="L55" i="47"/>
  <c r="G55" i="48"/>
  <c r="P55" i="47"/>
  <c r="I55" i="48"/>
  <c r="T55" i="47"/>
  <c r="K55" i="48"/>
  <c r="F56" i="47"/>
  <c r="D56" i="48"/>
  <c r="J56" i="47"/>
  <c r="F56" i="48"/>
  <c r="N56" i="47"/>
  <c r="H56" i="48"/>
  <c r="R56" i="47"/>
  <c r="J56" i="48"/>
  <c r="D57" i="47"/>
  <c r="C57" i="48"/>
  <c r="H57" i="47"/>
  <c r="E57" i="48"/>
  <c r="L57" i="47"/>
  <c r="G57" i="48"/>
  <c r="P57" i="47"/>
  <c r="I57" i="48"/>
  <c r="T57" i="47"/>
  <c r="K57" i="48"/>
  <c r="F58" i="47"/>
  <c r="D58" i="48"/>
  <c r="J58" i="47"/>
  <c r="F58" i="48"/>
  <c r="N58" i="47"/>
  <c r="H58" i="48"/>
  <c r="R58" i="47"/>
  <c r="J58" i="48"/>
  <c r="D59" i="47"/>
  <c r="C59" i="48"/>
  <c r="H59" i="47"/>
  <c r="E59" i="48"/>
  <c r="L59" i="47"/>
  <c r="G59" i="48"/>
  <c r="P59" i="47"/>
  <c r="I59" i="48"/>
  <c r="T59" i="47"/>
  <c r="K59" i="48"/>
  <c r="F60" i="47"/>
  <c r="D60" i="48"/>
  <c r="J60" i="47"/>
  <c r="F60" i="48"/>
  <c r="N60" i="47"/>
  <c r="H60" i="48"/>
  <c r="R60" i="47"/>
  <c r="J60" i="48"/>
  <c r="D61" i="47"/>
  <c r="C61" i="48"/>
  <c r="H61" i="47"/>
  <c r="E61" i="48"/>
  <c r="L61" i="47"/>
  <c r="G61" i="48"/>
  <c r="P61" i="47"/>
  <c r="I61" i="48"/>
  <c r="T61" i="47"/>
  <c r="K61" i="48"/>
  <c r="F62" i="47"/>
  <c r="D62" i="48"/>
  <c r="J62" i="47"/>
  <c r="F62" i="48"/>
  <c r="N62" i="47"/>
  <c r="H62" i="48"/>
  <c r="R62" i="47"/>
  <c r="J62" i="48"/>
  <c r="D63" i="47"/>
  <c r="C63" i="48"/>
  <c r="H63" i="47"/>
  <c r="E63" i="48"/>
  <c r="L63" i="47"/>
  <c r="G63" i="48"/>
  <c r="P63" i="47"/>
  <c r="I63" i="48"/>
  <c r="T63" i="47"/>
  <c r="K63" i="48"/>
  <c r="F64" i="47"/>
  <c r="D64" i="48"/>
  <c r="J64" i="47"/>
  <c r="F64" i="48"/>
  <c r="N64" i="47"/>
  <c r="H64" i="48"/>
  <c r="R64" i="47"/>
  <c r="J64" i="48"/>
  <c r="D65" i="47"/>
  <c r="C65" i="48"/>
  <c r="H65" i="47"/>
  <c r="E65" i="48"/>
  <c r="L65" i="47"/>
  <c r="G65" i="48"/>
  <c r="P65" i="47"/>
  <c r="I65" i="48"/>
  <c r="T65" i="47"/>
  <c r="K65" i="48"/>
  <c r="F66" i="47"/>
  <c r="D66" i="48"/>
  <c r="J66" i="47"/>
  <c r="F66" i="48"/>
  <c r="N66" i="47"/>
  <c r="H66" i="48"/>
  <c r="R66" i="47"/>
  <c r="J66" i="48"/>
  <c r="D67" i="47"/>
  <c r="C67" i="48"/>
  <c r="H67" i="47"/>
  <c r="E67" i="48"/>
  <c r="L67" i="47"/>
  <c r="G67" i="48"/>
  <c r="P67" i="47"/>
  <c r="I67" i="48"/>
  <c r="T67" i="47"/>
  <c r="K67" i="48"/>
  <c r="F68" i="47"/>
  <c r="D68" i="48"/>
  <c r="J68" i="47"/>
  <c r="F68" i="48"/>
  <c r="N68" i="47"/>
  <c r="H68" i="48"/>
  <c r="R68" i="47"/>
  <c r="J68" i="48"/>
  <c r="D69" i="47"/>
  <c r="C69" i="48"/>
  <c r="H69" i="47"/>
  <c r="E69" i="48"/>
  <c r="L69" i="47"/>
  <c r="G69" i="48"/>
  <c r="P69" i="47"/>
  <c r="I69" i="48"/>
  <c r="T69" i="47"/>
  <c r="K69" i="48"/>
  <c r="F70" i="47"/>
  <c r="D70" i="48"/>
  <c r="J70" i="47"/>
  <c r="F70" i="48"/>
  <c r="N70" i="47"/>
  <c r="H70" i="48"/>
  <c r="R70" i="47"/>
  <c r="J70" i="48"/>
  <c r="D71" i="47"/>
  <c r="C71" i="48"/>
  <c r="H71" i="47"/>
  <c r="E71" i="48"/>
  <c r="L71" i="47"/>
  <c r="G71" i="48"/>
  <c r="P71" i="47"/>
  <c r="I71" i="48"/>
  <c r="T71" i="47"/>
  <c r="K71" i="48"/>
  <c r="D20" i="50"/>
  <c r="F20" i="49"/>
  <c r="F20" i="50"/>
  <c r="J20" i="49"/>
  <c r="H20" i="50"/>
  <c r="N20" i="49"/>
  <c r="C21" i="50"/>
  <c r="D21" i="49"/>
  <c r="E21" i="50"/>
  <c r="H21" i="49"/>
  <c r="G21" i="50"/>
  <c r="L21" i="49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I23" i="50"/>
  <c r="P23" i="49"/>
  <c r="D24" i="50"/>
  <c r="F24" i="49"/>
  <c r="F24" i="50"/>
  <c r="J24" i="49"/>
  <c r="H24" i="50"/>
  <c r="N24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N37" i="49"/>
  <c r="H37" i="50"/>
  <c r="F38" i="50"/>
  <c r="J38" i="49"/>
  <c r="I38" i="50"/>
  <c r="P38" i="49"/>
  <c r="E39" i="50"/>
  <c r="H39" i="49"/>
  <c r="I39" i="50"/>
  <c r="P39" i="49"/>
  <c r="F40" i="50"/>
  <c r="J40" i="49"/>
  <c r="C41" i="50"/>
  <c r="D41" i="49"/>
  <c r="G41" i="50"/>
  <c r="L41" i="49"/>
  <c r="D42" i="50"/>
  <c r="F42" i="49"/>
  <c r="H42" i="50"/>
  <c r="N42" i="49"/>
  <c r="E43" i="50"/>
  <c r="H43" i="49"/>
  <c r="I43" i="50"/>
  <c r="P43" i="49"/>
  <c r="F44" i="50"/>
  <c r="J44" i="49"/>
  <c r="C45" i="50"/>
  <c r="D45" i="49"/>
  <c r="G45" i="50"/>
  <c r="L45" i="49"/>
  <c r="D46" i="50"/>
  <c r="F46" i="49"/>
  <c r="H46" i="50"/>
  <c r="N46" i="49"/>
  <c r="E47" i="50"/>
  <c r="H47" i="49"/>
  <c r="I47" i="50"/>
  <c r="P47" i="49"/>
  <c r="F48" i="50"/>
  <c r="J48" i="49"/>
  <c r="C49" i="50"/>
  <c r="D49" i="49"/>
  <c r="G49" i="50"/>
  <c r="L49" i="49"/>
  <c r="D50" i="50"/>
  <c r="F50" i="49"/>
  <c r="H50" i="50"/>
  <c r="N50" i="49"/>
  <c r="E51" i="50"/>
  <c r="H51" i="49"/>
  <c r="I51" i="50"/>
  <c r="P51" i="49"/>
  <c r="F52" i="50"/>
  <c r="J52" i="49"/>
  <c r="C53" i="50"/>
  <c r="D53" i="49"/>
  <c r="G53" i="50"/>
  <c r="L53" i="49"/>
  <c r="D54" i="50"/>
  <c r="F54" i="49"/>
  <c r="H54" i="50"/>
  <c r="N54" i="49"/>
  <c r="E55" i="50"/>
  <c r="H55" i="49"/>
  <c r="I55" i="50"/>
  <c r="P55" i="49"/>
  <c r="F56" i="50"/>
  <c r="J56" i="49"/>
  <c r="C57" i="50"/>
  <c r="D57" i="49"/>
  <c r="G57" i="50"/>
  <c r="L57" i="49"/>
  <c r="D58" i="50"/>
  <c r="F58" i="49"/>
  <c r="H58" i="50"/>
  <c r="N58" i="49"/>
  <c r="E59" i="50"/>
  <c r="H59" i="49"/>
  <c r="F60" i="50"/>
  <c r="J60" i="49"/>
  <c r="G61" i="50"/>
  <c r="L61" i="49"/>
  <c r="H62" i="50"/>
  <c r="N62" i="49"/>
  <c r="I63" i="50"/>
  <c r="P63" i="49"/>
  <c r="C65" i="50"/>
  <c r="D65" i="49"/>
  <c r="D66" i="50"/>
  <c r="F66" i="49"/>
  <c r="E67" i="50"/>
  <c r="H67" i="49"/>
  <c r="F68" i="50"/>
  <c r="J68" i="49"/>
  <c r="G69" i="50"/>
  <c r="L69" i="49"/>
  <c r="H70" i="50"/>
  <c r="N70" i="49"/>
  <c r="E37" i="56"/>
  <c r="D37" i="56"/>
  <c r="F37" i="56"/>
  <c r="F45" i="56"/>
  <c r="E45" i="56"/>
  <c r="C9" i="59"/>
  <c r="D9" i="58"/>
  <c r="H12" i="59"/>
  <c r="N12" i="58"/>
  <c r="D16" i="59"/>
  <c r="F16" i="58"/>
  <c r="I19" i="59"/>
  <c r="P19" i="58"/>
  <c r="D58" i="59"/>
  <c r="F58" i="58"/>
  <c r="H67" i="59"/>
  <c r="N67" i="58"/>
  <c r="F72" i="59"/>
  <c r="J72" i="58"/>
  <c r="R81" i="58"/>
  <c r="J81" i="59"/>
  <c r="D13" i="43"/>
  <c r="G16" i="43"/>
  <c r="F16" i="43"/>
  <c r="E46" i="45"/>
  <c r="F46" i="45"/>
  <c r="D46" i="45"/>
  <c r="E47" i="45"/>
  <c r="F47" i="45"/>
  <c r="D47" i="45"/>
  <c r="E48" i="45"/>
  <c r="F48" i="45"/>
  <c r="D48" i="45"/>
  <c r="E49" i="45"/>
  <c r="F49" i="45"/>
  <c r="D49" i="45"/>
  <c r="E50" i="45"/>
  <c r="F50" i="45"/>
  <c r="D50" i="45"/>
  <c r="E51" i="45"/>
  <c r="F51" i="45"/>
  <c r="D51" i="45"/>
  <c r="E52" i="45"/>
  <c r="F52" i="45"/>
  <c r="D52" i="45"/>
  <c r="E53" i="45"/>
  <c r="F53" i="45"/>
  <c r="D53" i="45"/>
  <c r="E54" i="45"/>
  <c r="F54" i="45"/>
  <c r="D54" i="45"/>
  <c r="E55" i="45"/>
  <c r="F55" i="45"/>
  <c r="D55" i="45"/>
  <c r="E56" i="45"/>
  <c r="F56" i="45"/>
  <c r="D56" i="45"/>
  <c r="E57" i="45"/>
  <c r="F57" i="45"/>
  <c r="D57" i="45"/>
  <c r="F58" i="45"/>
  <c r="E58" i="45"/>
  <c r="E86" i="45"/>
  <c r="D86" i="45"/>
  <c r="E90" i="45"/>
  <c r="D90" i="45"/>
  <c r="E94" i="45"/>
  <c r="D94" i="45"/>
  <c r="D98" i="45"/>
  <c r="D100" i="45"/>
  <c r="D102" i="45"/>
  <c r="D104" i="45"/>
  <c r="D106" i="45"/>
  <c r="D108" i="45"/>
  <c r="D8" i="47"/>
  <c r="C8" i="48"/>
  <c r="E8" i="48"/>
  <c r="H8" i="47"/>
  <c r="G8" i="48"/>
  <c r="L8" i="47"/>
  <c r="I8" i="48"/>
  <c r="P8" i="47"/>
  <c r="T8" i="47"/>
  <c r="K8" i="48"/>
  <c r="D9" i="48"/>
  <c r="F9" i="47"/>
  <c r="F9" i="48"/>
  <c r="J9" i="47"/>
  <c r="H9" i="48"/>
  <c r="N9" i="47"/>
  <c r="R9" i="47"/>
  <c r="J9" i="48"/>
  <c r="C10" i="48"/>
  <c r="D10" i="47"/>
  <c r="E10" i="48"/>
  <c r="H10" i="47"/>
  <c r="G10" i="48"/>
  <c r="L10" i="47"/>
  <c r="P10" i="47"/>
  <c r="I10" i="48"/>
  <c r="K10" i="48"/>
  <c r="T10" i="47"/>
  <c r="D11" i="48"/>
  <c r="F11" i="47"/>
  <c r="F11" i="48"/>
  <c r="J11" i="47"/>
  <c r="N11" i="47"/>
  <c r="H11" i="48"/>
  <c r="J11" i="48"/>
  <c r="R11" i="47"/>
  <c r="C12" i="48"/>
  <c r="D12" i="47"/>
  <c r="E12" i="48"/>
  <c r="H12" i="47"/>
  <c r="L12" i="47"/>
  <c r="G12" i="48"/>
  <c r="I12" i="48"/>
  <c r="P12" i="47"/>
  <c r="K12" i="48"/>
  <c r="T12" i="47"/>
  <c r="D13" i="48"/>
  <c r="F13" i="47"/>
  <c r="J13" i="47"/>
  <c r="F13" i="48"/>
  <c r="H13" i="48"/>
  <c r="N13" i="47"/>
  <c r="J13" i="48"/>
  <c r="R13" i="47"/>
  <c r="C14" i="48"/>
  <c r="D14" i="47"/>
  <c r="H14" i="47"/>
  <c r="E14" i="48"/>
  <c r="G14" i="48"/>
  <c r="L14" i="47"/>
  <c r="I14" i="48"/>
  <c r="P14" i="47"/>
  <c r="K14" i="48"/>
  <c r="T14" i="47"/>
  <c r="F15" i="47"/>
  <c r="D15" i="48"/>
  <c r="F15" i="48"/>
  <c r="J15" i="47"/>
  <c r="H15" i="48"/>
  <c r="N15" i="47"/>
  <c r="J15" i="48"/>
  <c r="R15" i="47"/>
  <c r="D16" i="47"/>
  <c r="C16" i="48"/>
  <c r="E16" i="48"/>
  <c r="H16" i="47"/>
  <c r="G16" i="48"/>
  <c r="L16" i="47"/>
  <c r="I16" i="48"/>
  <c r="P16" i="47"/>
  <c r="T16" i="47"/>
  <c r="K16" i="48"/>
  <c r="D17" i="48"/>
  <c r="F17" i="47"/>
  <c r="F17" i="48"/>
  <c r="J17" i="47"/>
  <c r="H17" i="48"/>
  <c r="N17" i="47"/>
  <c r="R17" i="47"/>
  <c r="J17" i="48"/>
  <c r="C18" i="48"/>
  <c r="D18" i="47"/>
  <c r="E18" i="48"/>
  <c r="H18" i="47"/>
  <c r="G18" i="48"/>
  <c r="L18" i="47"/>
  <c r="P18" i="47"/>
  <c r="I18" i="48"/>
  <c r="K18" i="48"/>
  <c r="T18" i="47"/>
  <c r="D19" i="48"/>
  <c r="F19" i="47"/>
  <c r="F19" i="48"/>
  <c r="J19" i="47"/>
  <c r="N19" i="47"/>
  <c r="H19" i="48"/>
  <c r="J19" i="48"/>
  <c r="R19" i="47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D13" i="50"/>
  <c r="F13" i="49"/>
  <c r="F13" i="50"/>
  <c r="J13" i="49"/>
  <c r="H13" i="50"/>
  <c r="N13" i="49"/>
  <c r="C14" i="50"/>
  <c r="D14" i="49"/>
  <c r="E14" i="50"/>
  <c r="H14" i="49"/>
  <c r="G14" i="50"/>
  <c r="L14" i="49"/>
  <c r="I14" i="50"/>
  <c r="P14" i="49"/>
  <c r="D15" i="50"/>
  <c r="F15" i="49"/>
  <c r="F15" i="50"/>
  <c r="J15" i="49"/>
  <c r="H15" i="50"/>
  <c r="N15" i="49"/>
  <c r="C16" i="50"/>
  <c r="D16" i="49"/>
  <c r="E16" i="50"/>
  <c r="H16" i="49"/>
  <c r="G16" i="50"/>
  <c r="L16" i="49"/>
  <c r="I16" i="50"/>
  <c r="P16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F37" i="50"/>
  <c r="J37" i="49"/>
  <c r="D38" i="50"/>
  <c r="F38" i="49"/>
  <c r="G38" i="50"/>
  <c r="L38" i="49"/>
  <c r="J39" i="49"/>
  <c r="F39" i="50"/>
  <c r="D40" i="49"/>
  <c r="C40" i="50"/>
  <c r="L40" i="49"/>
  <c r="G40" i="50"/>
  <c r="F41" i="49"/>
  <c r="D41" i="50"/>
  <c r="N41" i="49"/>
  <c r="H41" i="50"/>
  <c r="H42" i="49"/>
  <c r="E42" i="50"/>
  <c r="P42" i="49"/>
  <c r="I42" i="50"/>
  <c r="J43" i="49"/>
  <c r="F43" i="50"/>
  <c r="D44" i="49"/>
  <c r="C44" i="50"/>
  <c r="L44" i="49"/>
  <c r="G44" i="50"/>
  <c r="F45" i="49"/>
  <c r="D45" i="50"/>
  <c r="N45" i="49"/>
  <c r="H45" i="50"/>
  <c r="H46" i="49"/>
  <c r="E46" i="50"/>
  <c r="P46" i="49"/>
  <c r="I46" i="50"/>
  <c r="J47" i="49"/>
  <c r="F47" i="50"/>
  <c r="D48" i="49"/>
  <c r="C48" i="50"/>
  <c r="L48" i="49"/>
  <c r="G48" i="50"/>
  <c r="F49" i="49"/>
  <c r="D49" i="50"/>
  <c r="N49" i="49"/>
  <c r="H49" i="50"/>
  <c r="H50" i="49"/>
  <c r="E50" i="50"/>
  <c r="P50" i="49"/>
  <c r="I50" i="50"/>
  <c r="J51" i="49"/>
  <c r="F51" i="50"/>
  <c r="D52" i="49"/>
  <c r="C52" i="50"/>
  <c r="L52" i="49"/>
  <c r="G52" i="50"/>
  <c r="F53" i="49"/>
  <c r="D53" i="50"/>
  <c r="N53" i="49"/>
  <c r="H53" i="50"/>
  <c r="H54" i="49"/>
  <c r="E54" i="50"/>
  <c r="P54" i="49"/>
  <c r="I54" i="50"/>
  <c r="J55" i="49"/>
  <c r="F55" i="50"/>
  <c r="D56" i="49"/>
  <c r="C56" i="50"/>
  <c r="L56" i="49"/>
  <c r="G56" i="50"/>
  <c r="F57" i="49"/>
  <c r="D57" i="50"/>
  <c r="N57" i="49"/>
  <c r="H57" i="50"/>
  <c r="H58" i="49"/>
  <c r="E58" i="50"/>
  <c r="P58" i="49"/>
  <c r="I58" i="50"/>
  <c r="G59" i="50"/>
  <c r="L59" i="49"/>
  <c r="H60" i="50"/>
  <c r="N60" i="49"/>
  <c r="I61" i="50"/>
  <c r="P61" i="49"/>
  <c r="C63" i="50"/>
  <c r="D63" i="49"/>
  <c r="D64" i="50"/>
  <c r="F64" i="49"/>
  <c r="E65" i="50"/>
  <c r="H65" i="49"/>
  <c r="F66" i="50"/>
  <c r="J66" i="49"/>
  <c r="G67" i="50"/>
  <c r="L67" i="49"/>
  <c r="H68" i="50"/>
  <c r="N68" i="49"/>
  <c r="I69" i="50"/>
  <c r="P69" i="49"/>
  <c r="E9" i="51"/>
  <c r="E39" i="56"/>
  <c r="D39" i="56"/>
  <c r="F39" i="56"/>
  <c r="K9" i="59"/>
  <c r="T9" i="58"/>
  <c r="G13" i="59"/>
  <c r="L13" i="58"/>
  <c r="C17" i="59"/>
  <c r="D17" i="58"/>
  <c r="C64" i="59"/>
  <c r="D64" i="58"/>
  <c r="J68" i="59"/>
  <c r="R68" i="58"/>
  <c r="E78" i="59"/>
  <c r="H78" i="58"/>
  <c r="G83" i="59"/>
  <c r="L83" i="58"/>
  <c r="E8" i="52"/>
  <c r="E10" i="52"/>
  <c r="E10" i="54"/>
  <c r="E12" i="54"/>
  <c r="F46" i="56"/>
  <c r="E46" i="56"/>
  <c r="D46" i="56"/>
  <c r="F8" i="59"/>
  <c r="J8" i="58"/>
  <c r="E9" i="59"/>
  <c r="H9" i="58"/>
  <c r="D10" i="59"/>
  <c r="F10" i="58"/>
  <c r="C11" i="59"/>
  <c r="D11" i="58"/>
  <c r="K11" i="59"/>
  <c r="T11" i="58"/>
  <c r="J12" i="59"/>
  <c r="R12" i="58"/>
  <c r="I13" i="59"/>
  <c r="P13" i="58"/>
  <c r="H14" i="59"/>
  <c r="N14" i="58"/>
  <c r="G15" i="59"/>
  <c r="L15" i="58"/>
  <c r="F16" i="59"/>
  <c r="J16" i="58"/>
  <c r="E17" i="59"/>
  <c r="H17" i="58"/>
  <c r="D18" i="59"/>
  <c r="F18" i="58"/>
  <c r="C19" i="59"/>
  <c r="D19" i="58"/>
  <c r="K19" i="59"/>
  <c r="T19" i="58"/>
  <c r="E57" i="59"/>
  <c r="H57" i="58"/>
  <c r="H59" i="59"/>
  <c r="N59" i="58"/>
  <c r="J60" i="59"/>
  <c r="R60" i="58"/>
  <c r="D63" i="59"/>
  <c r="F63" i="58"/>
  <c r="F64" i="59"/>
  <c r="J64" i="58"/>
  <c r="I66" i="59"/>
  <c r="P66" i="58"/>
  <c r="K67" i="59"/>
  <c r="T67" i="58"/>
  <c r="E70" i="59"/>
  <c r="H70" i="58"/>
  <c r="G71" i="59"/>
  <c r="L71" i="58"/>
  <c r="J73" i="59"/>
  <c r="R73" i="58"/>
  <c r="C75" i="59"/>
  <c r="D75" i="58"/>
  <c r="F77" i="59"/>
  <c r="J77" i="58"/>
  <c r="H78" i="59"/>
  <c r="N78" i="58"/>
  <c r="K80" i="59"/>
  <c r="T80" i="58"/>
  <c r="D82" i="59"/>
  <c r="F82" i="58"/>
  <c r="K83" i="59"/>
  <c r="T83" i="58"/>
  <c r="I85" i="59"/>
  <c r="P85" i="58"/>
  <c r="G87" i="59"/>
  <c r="L87" i="58"/>
  <c r="I20" i="61"/>
  <c r="P20" i="60"/>
  <c r="J59" i="49"/>
  <c r="F59" i="50"/>
  <c r="N59" i="49"/>
  <c r="H59" i="50"/>
  <c r="D60" i="49"/>
  <c r="C60" i="50"/>
  <c r="H60" i="49"/>
  <c r="E60" i="50"/>
  <c r="L60" i="49"/>
  <c r="G60" i="50"/>
  <c r="P60" i="49"/>
  <c r="I60" i="50"/>
  <c r="F61" i="49"/>
  <c r="D61" i="50"/>
  <c r="J61" i="49"/>
  <c r="F61" i="50"/>
  <c r="N61" i="49"/>
  <c r="H61" i="50"/>
  <c r="D62" i="49"/>
  <c r="C62" i="50"/>
  <c r="H62" i="49"/>
  <c r="E62" i="50"/>
  <c r="L62" i="49"/>
  <c r="G62" i="50"/>
  <c r="P62" i="49"/>
  <c r="I62" i="50"/>
  <c r="F63" i="49"/>
  <c r="D63" i="50"/>
  <c r="J63" i="49"/>
  <c r="F63" i="50"/>
  <c r="N63" i="49"/>
  <c r="H63" i="50"/>
  <c r="D64" i="49"/>
  <c r="C64" i="50"/>
  <c r="H64" i="49"/>
  <c r="E64" i="50"/>
  <c r="L64" i="49"/>
  <c r="G64" i="50"/>
  <c r="P64" i="49"/>
  <c r="I64" i="50"/>
  <c r="F65" i="49"/>
  <c r="D65" i="50"/>
  <c r="J65" i="49"/>
  <c r="F65" i="50"/>
  <c r="N65" i="49"/>
  <c r="H65" i="50"/>
  <c r="D66" i="49"/>
  <c r="C66" i="50"/>
  <c r="H66" i="49"/>
  <c r="E66" i="50"/>
  <c r="L66" i="49"/>
  <c r="G66" i="50"/>
  <c r="P66" i="49"/>
  <c r="I66" i="50"/>
  <c r="F67" i="49"/>
  <c r="D67" i="50"/>
  <c r="J67" i="49"/>
  <c r="F67" i="50"/>
  <c r="N67" i="49"/>
  <c r="H67" i="50"/>
  <c r="D68" i="49"/>
  <c r="C68" i="50"/>
  <c r="H68" i="49"/>
  <c r="E68" i="50"/>
  <c r="L68" i="49"/>
  <c r="G68" i="50"/>
  <c r="P68" i="49"/>
  <c r="I68" i="50"/>
  <c r="F69" i="49"/>
  <c r="D69" i="50"/>
  <c r="J69" i="49"/>
  <c r="F69" i="50"/>
  <c r="N69" i="49"/>
  <c r="H69" i="50"/>
  <c r="D70" i="49"/>
  <c r="C70" i="50"/>
  <c r="H70" i="49"/>
  <c r="E70" i="50"/>
  <c r="L70" i="49"/>
  <c r="G70" i="50"/>
  <c r="P70" i="49"/>
  <c r="I70" i="50"/>
  <c r="E8" i="51"/>
  <c r="E13" i="52"/>
  <c r="E16" i="52"/>
  <c r="E14" i="54"/>
  <c r="E34" i="56"/>
  <c r="D34" i="56"/>
  <c r="F34" i="56"/>
  <c r="E36" i="56"/>
  <c r="D36" i="56"/>
  <c r="F36" i="56"/>
  <c r="E38" i="56"/>
  <c r="D38" i="56"/>
  <c r="F38" i="56"/>
  <c r="E40" i="56"/>
  <c r="D40" i="56"/>
  <c r="F40" i="56"/>
  <c r="E42" i="56"/>
  <c r="D42" i="56"/>
  <c r="F42" i="56"/>
  <c r="E44" i="56"/>
  <c r="D44" i="56"/>
  <c r="F44" i="56"/>
  <c r="H8" i="59"/>
  <c r="N8" i="58"/>
  <c r="G9" i="59"/>
  <c r="L9" i="58"/>
  <c r="F10" i="59"/>
  <c r="J10" i="58"/>
  <c r="E11" i="59"/>
  <c r="H11" i="58"/>
  <c r="D12" i="59"/>
  <c r="F12" i="58"/>
  <c r="C13" i="59"/>
  <c r="D13" i="58"/>
  <c r="K13" i="59"/>
  <c r="T13" i="58"/>
  <c r="J14" i="59"/>
  <c r="R14" i="58"/>
  <c r="I15" i="59"/>
  <c r="P15" i="58"/>
  <c r="H16" i="59"/>
  <c r="N16" i="58"/>
  <c r="G17" i="59"/>
  <c r="L17" i="58"/>
  <c r="F18" i="59"/>
  <c r="J18" i="58"/>
  <c r="E19" i="59"/>
  <c r="H19" i="58"/>
  <c r="F56" i="59"/>
  <c r="J56" i="58"/>
  <c r="I58" i="59"/>
  <c r="P58" i="58"/>
  <c r="K59" i="59"/>
  <c r="T59" i="58"/>
  <c r="E62" i="59"/>
  <c r="H62" i="58"/>
  <c r="G63" i="59"/>
  <c r="L63" i="58"/>
  <c r="J65" i="59"/>
  <c r="R65" i="58"/>
  <c r="C67" i="59"/>
  <c r="D67" i="58"/>
  <c r="J69" i="58"/>
  <c r="F69" i="59"/>
  <c r="H70" i="59"/>
  <c r="N70" i="58"/>
  <c r="K72" i="59"/>
  <c r="T72" i="58"/>
  <c r="D74" i="59"/>
  <c r="F74" i="58"/>
  <c r="L76" i="58"/>
  <c r="G76" i="59"/>
  <c r="I77" i="59"/>
  <c r="P77" i="58"/>
  <c r="C80" i="59"/>
  <c r="D80" i="58"/>
  <c r="E81" i="59"/>
  <c r="H81" i="58"/>
  <c r="H82" i="59"/>
  <c r="N82" i="58"/>
  <c r="F84" i="59"/>
  <c r="J84" i="58"/>
  <c r="D86" i="59"/>
  <c r="F86" i="58"/>
  <c r="E9" i="52"/>
  <c r="E18" i="52"/>
  <c r="E11" i="54"/>
  <c r="F47" i="56"/>
  <c r="E47" i="56"/>
  <c r="D47" i="56"/>
  <c r="J8" i="59"/>
  <c r="R8" i="58"/>
  <c r="I9" i="59"/>
  <c r="P9" i="58"/>
  <c r="H10" i="59"/>
  <c r="N10" i="58"/>
  <c r="G11" i="59"/>
  <c r="L11" i="58"/>
  <c r="F12" i="59"/>
  <c r="J12" i="58"/>
  <c r="E13" i="59"/>
  <c r="H13" i="58"/>
  <c r="D14" i="59"/>
  <c r="F14" i="58"/>
  <c r="C15" i="59"/>
  <c r="D15" i="58"/>
  <c r="K15" i="59"/>
  <c r="T15" i="58"/>
  <c r="J16" i="59"/>
  <c r="R16" i="58"/>
  <c r="I17" i="59"/>
  <c r="P17" i="58"/>
  <c r="H18" i="59"/>
  <c r="N18" i="58"/>
  <c r="G19" i="59"/>
  <c r="L19" i="58"/>
  <c r="J57" i="59"/>
  <c r="R57" i="58"/>
  <c r="C59" i="59"/>
  <c r="D59" i="58"/>
  <c r="F61" i="59"/>
  <c r="J61" i="58"/>
  <c r="H62" i="59"/>
  <c r="N62" i="58"/>
  <c r="K64" i="59"/>
  <c r="T64" i="58"/>
  <c r="D66" i="59"/>
  <c r="F66" i="58"/>
  <c r="G68" i="59"/>
  <c r="L68" i="58"/>
  <c r="I69" i="59"/>
  <c r="P69" i="58"/>
  <c r="C72" i="59"/>
  <c r="D72" i="58"/>
  <c r="E73" i="59"/>
  <c r="H73" i="58"/>
  <c r="H75" i="59"/>
  <c r="N75" i="58"/>
  <c r="J76" i="59"/>
  <c r="R76" i="58"/>
  <c r="D79" i="59"/>
  <c r="F79" i="58"/>
  <c r="F80" i="59"/>
  <c r="J80" i="58"/>
  <c r="C83" i="59"/>
  <c r="D83" i="58"/>
  <c r="J84" i="59"/>
  <c r="R84" i="58"/>
  <c r="H86" i="59"/>
  <c r="N86" i="58"/>
  <c r="I16" i="61"/>
  <c r="P16" i="60"/>
  <c r="D20" i="56"/>
  <c r="E20" i="56"/>
  <c r="F20" i="56"/>
  <c r="D21" i="56"/>
  <c r="F21" i="56"/>
  <c r="E21" i="56"/>
  <c r="D22" i="56"/>
  <c r="E22" i="56"/>
  <c r="F22" i="56"/>
  <c r="D23" i="56"/>
  <c r="F23" i="56"/>
  <c r="E23" i="56"/>
  <c r="D24" i="56"/>
  <c r="E24" i="56"/>
  <c r="F24" i="56"/>
  <c r="D25" i="56"/>
  <c r="F25" i="56"/>
  <c r="E25" i="56"/>
  <c r="D26" i="56"/>
  <c r="E26" i="56"/>
  <c r="F26" i="56"/>
  <c r="D27" i="56"/>
  <c r="F27" i="56"/>
  <c r="E27" i="56"/>
  <c r="D28" i="56"/>
  <c r="E28" i="56"/>
  <c r="F28" i="56"/>
  <c r="D29" i="56"/>
  <c r="F29" i="56"/>
  <c r="E29" i="56"/>
  <c r="D30" i="56"/>
  <c r="E30" i="56"/>
  <c r="F30" i="56"/>
  <c r="D31" i="56"/>
  <c r="F31" i="56"/>
  <c r="E31" i="56"/>
  <c r="E32" i="56"/>
  <c r="F32" i="56"/>
  <c r="C21" i="59"/>
  <c r="D21" i="58"/>
  <c r="H21" i="58"/>
  <c r="E21" i="59"/>
  <c r="G21" i="59"/>
  <c r="L21" i="58"/>
  <c r="P21" i="58"/>
  <c r="I21" i="59"/>
  <c r="K21" i="59"/>
  <c r="T21" i="58"/>
  <c r="D22" i="59"/>
  <c r="F22" i="58"/>
  <c r="F22" i="59"/>
  <c r="J22" i="58"/>
  <c r="H22" i="59"/>
  <c r="N22" i="58"/>
  <c r="J22" i="59"/>
  <c r="R22" i="58"/>
  <c r="D23" i="58"/>
  <c r="C23" i="59"/>
  <c r="E23" i="59"/>
  <c r="H23" i="58"/>
  <c r="L23" i="58"/>
  <c r="G23" i="59"/>
  <c r="I23" i="59"/>
  <c r="P23" i="58"/>
  <c r="K23" i="59"/>
  <c r="T23" i="58"/>
  <c r="D24" i="59"/>
  <c r="F24" i="58"/>
  <c r="F24" i="59"/>
  <c r="J24" i="58"/>
  <c r="H24" i="59"/>
  <c r="N24" i="58"/>
  <c r="R24" i="58"/>
  <c r="J24" i="59"/>
  <c r="C25" i="59"/>
  <c r="D25" i="58"/>
  <c r="H25" i="58"/>
  <c r="E25" i="59"/>
  <c r="G25" i="59"/>
  <c r="L25" i="58"/>
  <c r="I25" i="59"/>
  <c r="P25" i="58"/>
  <c r="K25" i="59"/>
  <c r="T25" i="58"/>
  <c r="D26" i="59"/>
  <c r="F26" i="58"/>
  <c r="F26" i="59"/>
  <c r="J26" i="58"/>
  <c r="N26" i="58"/>
  <c r="H26" i="59"/>
  <c r="J26" i="59"/>
  <c r="R26" i="58"/>
  <c r="D27" i="58"/>
  <c r="C27" i="59"/>
  <c r="E27" i="59"/>
  <c r="H27" i="58"/>
  <c r="G27" i="59"/>
  <c r="L27" i="58"/>
  <c r="I27" i="59"/>
  <c r="P27" i="58"/>
  <c r="K27" i="59"/>
  <c r="T27" i="58"/>
  <c r="D28" i="59"/>
  <c r="F28" i="58"/>
  <c r="J28" i="58"/>
  <c r="F28" i="59"/>
  <c r="H28" i="59"/>
  <c r="N28" i="58"/>
  <c r="R28" i="58"/>
  <c r="J28" i="59"/>
  <c r="C29" i="59"/>
  <c r="D29" i="58"/>
  <c r="E29" i="59"/>
  <c r="H29" i="58"/>
  <c r="G29" i="59"/>
  <c r="L29" i="58"/>
  <c r="I29" i="59"/>
  <c r="P29" i="58"/>
  <c r="K29" i="59"/>
  <c r="T29" i="58"/>
  <c r="F30" i="58"/>
  <c r="D30" i="59"/>
  <c r="F30" i="59"/>
  <c r="J30" i="58"/>
  <c r="N30" i="58"/>
  <c r="H30" i="59"/>
  <c r="J30" i="59"/>
  <c r="R30" i="58"/>
  <c r="C31" i="59"/>
  <c r="D31" i="58"/>
  <c r="E31" i="59"/>
  <c r="H31" i="58"/>
  <c r="G31" i="59"/>
  <c r="L31" i="58"/>
  <c r="I31" i="59"/>
  <c r="P31" i="58"/>
  <c r="T31" i="58"/>
  <c r="K31" i="59"/>
  <c r="D32" i="59"/>
  <c r="F32" i="58"/>
  <c r="J32" i="58"/>
  <c r="F32" i="59"/>
  <c r="H32" i="59"/>
  <c r="N32" i="58"/>
  <c r="J32" i="59"/>
  <c r="R32" i="58"/>
  <c r="C33" i="59"/>
  <c r="D33" i="58"/>
  <c r="E33" i="59"/>
  <c r="H33" i="58"/>
  <c r="G33" i="59"/>
  <c r="L33" i="58"/>
  <c r="P33" i="58"/>
  <c r="I33" i="59"/>
  <c r="K33" i="59"/>
  <c r="T33" i="58"/>
  <c r="F34" i="58"/>
  <c r="D34" i="59"/>
  <c r="F34" i="59"/>
  <c r="J34" i="58"/>
  <c r="H34" i="59"/>
  <c r="N34" i="58"/>
  <c r="J34" i="59"/>
  <c r="R34" i="58"/>
  <c r="C35" i="59"/>
  <c r="D35" i="58"/>
  <c r="E35" i="59"/>
  <c r="H35" i="58"/>
  <c r="L35" i="58"/>
  <c r="G35" i="59"/>
  <c r="I35" i="59"/>
  <c r="P35" i="58"/>
  <c r="T35" i="58"/>
  <c r="K35" i="59"/>
  <c r="D36" i="59"/>
  <c r="F36" i="58"/>
  <c r="F36" i="59"/>
  <c r="J36" i="58"/>
  <c r="H36" i="59"/>
  <c r="N36" i="58"/>
  <c r="J36" i="59"/>
  <c r="R36" i="58"/>
  <c r="C37" i="59"/>
  <c r="D37" i="58"/>
  <c r="H37" i="58"/>
  <c r="E37" i="59"/>
  <c r="G37" i="59"/>
  <c r="L37" i="58"/>
  <c r="I37" i="59"/>
  <c r="P37" i="58"/>
  <c r="T37" i="58"/>
  <c r="K37" i="59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N40" i="58"/>
  <c r="H40" i="59"/>
  <c r="J40" i="59"/>
  <c r="R40" i="58"/>
  <c r="C41" i="59"/>
  <c r="D41" i="58"/>
  <c r="E41" i="59"/>
  <c r="H41" i="58"/>
  <c r="L41" i="58"/>
  <c r="G41" i="59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F44" i="58"/>
  <c r="D44" i="59"/>
  <c r="F44" i="59"/>
  <c r="J44" i="58"/>
  <c r="H44" i="59"/>
  <c r="N44" i="58"/>
  <c r="J44" i="59"/>
  <c r="R44" i="58"/>
  <c r="D45" i="58"/>
  <c r="C45" i="59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P47" i="58"/>
  <c r="I47" i="59"/>
  <c r="K47" i="59"/>
  <c r="T47" i="58"/>
  <c r="D48" i="59"/>
  <c r="F48" i="58"/>
  <c r="F48" i="59"/>
  <c r="J48" i="58"/>
  <c r="N48" i="58"/>
  <c r="H48" i="59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H51" i="58"/>
  <c r="E51" i="59"/>
  <c r="G51" i="59"/>
  <c r="L51" i="58"/>
  <c r="I51" i="59"/>
  <c r="P51" i="58"/>
  <c r="K51" i="59"/>
  <c r="T51" i="58"/>
  <c r="F52" i="58"/>
  <c r="D52" i="59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R54" i="58"/>
  <c r="J54" i="59"/>
  <c r="C55" i="59"/>
  <c r="D55" i="58"/>
  <c r="E55" i="59"/>
  <c r="H55" i="58"/>
  <c r="G55" i="59"/>
  <c r="L55" i="58"/>
  <c r="P55" i="58"/>
  <c r="I55" i="59"/>
  <c r="K55" i="59"/>
  <c r="T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E60" i="59"/>
  <c r="H60" i="58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C70" i="59"/>
  <c r="D70" i="58"/>
  <c r="F70" i="59"/>
  <c r="J70" i="58"/>
  <c r="K70" i="59"/>
  <c r="T70" i="58"/>
  <c r="E71" i="59"/>
  <c r="H71" i="58"/>
  <c r="J71" i="59"/>
  <c r="R71" i="58"/>
  <c r="D72" i="59"/>
  <c r="F72" i="58"/>
  <c r="I72" i="59"/>
  <c r="P72" i="58"/>
  <c r="C73" i="59"/>
  <c r="D73" i="58"/>
  <c r="H73" i="59"/>
  <c r="N73" i="58"/>
  <c r="K73" i="59"/>
  <c r="T73" i="58"/>
  <c r="G74" i="59"/>
  <c r="L74" i="58"/>
  <c r="J74" i="59"/>
  <c r="R74" i="58"/>
  <c r="F75" i="59"/>
  <c r="J75" i="58"/>
  <c r="I75" i="59"/>
  <c r="P75" i="58"/>
  <c r="E76" i="59"/>
  <c r="H76" i="58"/>
  <c r="H76" i="59"/>
  <c r="N76" i="58"/>
  <c r="D77" i="59"/>
  <c r="F77" i="58"/>
  <c r="G77" i="59"/>
  <c r="L77" i="58"/>
  <c r="C78" i="59"/>
  <c r="D78" i="58"/>
  <c r="F78" i="59"/>
  <c r="J78" i="58"/>
  <c r="K78" i="59"/>
  <c r="T78" i="58"/>
  <c r="E79" i="59"/>
  <c r="H79" i="58"/>
  <c r="J79" i="59"/>
  <c r="R79" i="58"/>
  <c r="D80" i="59"/>
  <c r="F80" i="58"/>
  <c r="I80" i="59"/>
  <c r="P80" i="58"/>
  <c r="C81" i="59"/>
  <c r="D81" i="58"/>
  <c r="H81" i="59"/>
  <c r="N81" i="58"/>
  <c r="K81" i="59"/>
  <c r="T81" i="58"/>
  <c r="E12" i="61"/>
  <c r="H12" i="60"/>
  <c r="C23" i="61"/>
  <c r="D23" i="60"/>
  <c r="E78" i="61"/>
  <c r="H78" i="60"/>
  <c r="E7" i="51"/>
  <c r="E12" i="52"/>
  <c r="E17" i="52"/>
  <c r="E8" i="54"/>
  <c r="E13" i="54"/>
  <c r="E7" i="56"/>
  <c r="D7" i="56"/>
  <c r="F7" i="56"/>
  <c r="F8" i="56"/>
  <c r="E8" i="56"/>
  <c r="D8" i="56"/>
  <c r="F9" i="56"/>
  <c r="E9" i="56"/>
  <c r="D9" i="56"/>
  <c r="D10" i="56"/>
  <c r="F10" i="56"/>
  <c r="E10" i="56"/>
  <c r="E11" i="56"/>
  <c r="D11" i="56"/>
  <c r="F11" i="56"/>
  <c r="F12" i="56"/>
  <c r="E12" i="56"/>
  <c r="D12" i="56"/>
  <c r="F13" i="56"/>
  <c r="E13" i="56"/>
  <c r="D13" i="56"/>
  <c r="D14" i="56"/>
  <c r="F14" i="56"/>
  <c r="E14" i="56"/>
  <c r="E15" i="56"/>
  <c r="D15" i="56"/>
  <c r="F15" i="56"/>
  <c r="F16" i="56"/>
  <c r="E16" i="56"/>
  <c r="D16" i="56"/>
  <c r="F17" i="56"/>
  <c r="E17" i="56"/>
  <c r="D17" i="56"/>
  <c r="F18" i="56"/>
  <c r="E18" i="56"/>
  <c r="D18" i="56"/>
  <c r="D59" i="56"/>
  <c r="F59" i="56"/>
  <c r="E59" i="56"/>
  <c r="D60" i="56"/>
  <c r="F60" i="56"/>
  <c r="E60" i="56"/>
  <c r="D61" i="56"/>
  <c r="F61" i="56"/>
  <c r="E61" i="56"/>
  <c r="D62" i="56"/>
  <c r="F62" i="56"/>
  <c r="E62" i="56"/>
  <c r="D63" i="56"/>
  <c r="F63" i="56"/>
  <c r="E63" i="56"/>
  <c r="D64" i="56"/>
  <c r="F64" i="56"/>
  <c r="E64" i="56"/>
  <c r="D65" i="56"/>
  <c r="F65" i="56"/>
  <c r="E65" i="56"/>
  <c r="D66" i="56"/>
  <c r="F66" i="56"/>
  <c r="E66" i="56"/>
  <c r="D67" i="56"/>
  <c r="F67" i="56"/>
  <c r="E67" i="56"/>
  <c r="D68" i="56"/>
  <c r="F68" i="56"/>
  <c r="E68" i="56"/>
  <c r="D69" i="56"/>
  <c r="F69" i="56"/>
  <c r="E69" i="56"/>
  <c r="D70" i="56"/>
  <c r="F70" i="56"/>
  <c r="E70" i="56"/>
  <c r="D8" i="58"/>
  <c r="C8" i="59"/>
  <c r="E8" i="59"/>
  <c r="H8" i="58"/>
  <c r="G8" i="59"/>
  <c r="L8" i="58"/>
  <c r="I8" i="59"/>
  <c r="P8" i="58"/>
  <c r="T8" i="58"/>
  <c r="K8" i="59"/>
  <c r="D9" i="59"/>
  <c r="F9" i="58"/>
  <c r="J9" i="58"/>
  <c r="F9" i="59"/>
  <c r="H9" i="59"/>
  <c r="N9" i="58"/>
  <c r="R9" i="58"/>
  <c r="J9" i="59"/>
  <c r="C10" i="59"/>
  <c r="D10" i="58"/>
  <c r="E10" i="59"/>
  <c r="H10" i="58"/>
  <c r="G10" i="59"/>
  <c r="L10" i="58"/>
  <c r="P10" i="58"/>
  <c r="I10" i="59"/>
  <c r="K10" i="59"/>
  <c r="T10" i="58"/>
  <c r="F11" i="58"/>
  <c r="D11" i="59"/>
  <c r="F11" i="59"/>
  <c r="J11" i="58"/>
  <c r="N11" i="58"/>
  <c r="H11" i="59"/>
  <c r="J11" i="59"/>
  <c r="R11" i="58"/>
  <c r="C12" i="59"/>
  <c r="D12" i="58"/>
  <c r="E12" i="59"/>
  <c r="H12" i="58"/>
  <c r="L12" i="58"/>
  <c r="G12" i="59"/>
  <c r="I12" i="59"/>
  <c r="P12" i="58"/>
  <c r="T12" i="58"/>
  <c r="K12" i="59"/>
  <c r="D13" i="59"/>
  <c r="F13" i="58"/>
  <c r="J13" i="58"/>
  <c r="F13" i="59"/>
  <c r="H13" i="59"/>
  <c r="N13" i="58"/>
  <c r="J13" i="59"/>
  <c r="R13" i="58"/>
  <c r="C14" i="59"/>
  <c r="D14" i="58"/>
  <c r="H14" i="58"/>
  <c r="E14" i="59"/>
  <c r="G14" i="59"/>
  <c r="L14" i="58"/>
  <c r="P14" i="58"/>
  <c r="I14" i="59"/>
  <c r="K14" i="59"/>
  <c r="T14" i="58"/>
  <c r="F15" i="58"/>
  <c r="D15" i="59"/>
  <c r="F15" i="59"/>
  <c r="J15" i="58"/>
  <c r="H15" i="59"/>
  <c r="N15" i="58"/>
  <c r="J15" i="59"/>
  <c r="R15" i="58"/>
  <c r="D16" i="58"/>
  <c r="C16" i="59"/>
  <c r="E16" i="59"/>
  <c r="H16" i="58"/>
  <c r="L16" i="58"/>
  <c r="G16" i="59"/>
  <c r="I16" i="59"/>
  <c r="P16" i="58"/>
  <c r="T16" i="58"/>
  <c r="K16" i="59"/>
  <c r="D17" i="59"/>
  <c r="F17" i="58"/>
  <c r="F17" i="59"/>
  <c r="J17" i="58"/>
  <c r="H17" i="59"/>
  <c r="N17" i="58"/>
  <c r="R17" i="58"/>
  <c r="J17" i="59"/>
  <c r="C18" i="59"/>
  <c r="D18" i="58"/>
  <c r="H18" i="58"/>
  <c r="E18" i="59"/>
  <c r="G18" i="59"/>
  <c r="L18" i="58"/>
  <c r="P18" i="58"/>
  <c r="I18" i="59"/>
  <c r="K18" i="59"/>
  <c r="T18" i="58"/>
  <c r="D19" i="59"/>
  <c r="F19" i="58"/>
  <c r="F19" i="59"/>
  <c r="J19" i="58"/>
  <c r="N19" i="58"/>
  <c r="H19" i="59"/>
  <c r="J19" i="59"/>
  <c r="R19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D70" i="59"/>
  <c r="F70" i="58"/>
  <c r="I70" i="59"/>
  <c r="P70" i="58"/>
  <c r="C71" i="59"/>
  <c r="D71" i="58"/>
  <c r="H71" i="59"/>
  <c r="N71" i="58"/>
  <c r="K71" i="59"/>
  <c r="T71" i="58"/>
  <c r="G72" i="59"/>
  <c r="L72" i="58"/>
  <c r="J72" i="59"/>
  <c r="R72" i="58"/>
  <c r="F73" i="59"/>
  <c r="J73" i="58"/>
  <c r="I73" i="59"/>
  <c r="P73" i="58"/>
  <c r="E74" i="59"/>
  <c r="H74" i="58"/>
  <c r="H74" i="59"/>
  <c r="N74" i="58"/>
  <c r="D75" i="59"/>
  <c r="F75" i="58"/>
  <c r="G75" i="59"/>
  <c r="L75" i="58"/>
  <c r="C76" i="59"/>
  <c r="D76" i="58"/>
  <c r="F76" i="59"/>
  <c r="J76" i="58"/>
  <c r="K76" i="59"/>
  <c r="T76" i="58"/>
  <c r="E77" i="59"/>
  <c r="H77" i="58"/>
  <c r="J77" i="59"/>
  <c r="R77" i="58"/>
  <c r="D78" i="59"/>
  <c r="F78" i="58"/>
  <c r="I78" i="59"/>
  <c r="P78" i="58"/>
  <c r="C79" i="59"/>
  <c r="D79" i="58"/>
  <c r="H79" i="59"/>
  <c r="N79" i="58"/>
  <c r="K79" i="59"/>
  <c r="T79" i="58"/>
  <c r="G80" i="59"/>
  <c r="L80" i="58"/>
  <c r="J80" i="59"/>
  <c r="R80" i="58"/>
  <c r="F81" i="59"/>
  <c r="J81" i="58"/>
  <c r="I81" i="59"/>
  <c r="P81" i="58"/>
  <c r="F82" i="59"/>
  <c r="J82" i="58"/>
  <c r="J82" i="59"/>
  <c r="R82" i="58"/>
  <c r="E83" i="59"/>
  <c r="H83" i="58"/>
  <c r="I83" i="59"/>
  <c r="P83" i="58"/>
  <c r="D84" i="59"/>
  <c r="F84" i="58"/>
  <c r="H84" i="59"/>
  <c r="N84" i="58"/>
  <c r="C85" i="59"/>
  <c r="D85" i="58"/>
  <c r="G85" i="59"/>
  <c r="L85" i="58"/>
  <c r="T85" i="58"/>
  <c r="K85" i="59"/>
  <c r="F86" i="59"/>
  <c r="J86" i="58"/>
  <c r="J86" i="59"/>
  <c r="R86" i="58"/>
  <c r="E87" i="59"/>
  <c r="H87" i="58"/>
  <c r="H7" i="61"/>
  <c r="N7" i="60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H56" i="59"/>
  <c r="N56" i="58"/>
  <c r="D57" i="59"/>
  <c r="F57" i="58"/>
  <c r="G57" i="59"/>
  <c r="L57" i="58"/>
  <c r="C58" i="59"/>
  <c r="D58" i="58"/>
  <c r="F58" i="59"/>
  <c r="J58" i="58"/>
  <c r="K58" i="59"/>
  <c r="T58" i="58"/>
  <c r="E59" i="59"/>
  <c r="H59" i="58"/>
  <c r="J59" i="59"/>
  <c r="R59" i="58"/>
  <c r="F60" i="58"/>
  <c r="D60" i="59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H67" i="58"/>
  <c r="E67" i="59"/>
  <c r="J67" i="59"/>
  <c r="R67" i="58"/>
  <c r="D68" i="59"/>
  <c r="F68" i="58"/>
  <c r="I68" i="59"/>
  <c r="P68" i="58"/>
  <c r="C69" i="59"/>
  <c r="D69" i="58"/>
  <c r="H69" i="59"/>
  <c r="N69" i="58"/>
  <c r="K69" i="59"/>
  <c r="T69" i="58"/>
  <c r="G70" i="59"/>
  <c r="L70" i="58"/>
  <c r="J70" i="59"/>
  <c r="R70" i="58"/>
  <c r="F71" i="59"/>
  <c r="J71" i="58"/>
  <c r="I71" i="59"/>
  <c r="P71" i="58"/>
  <c r="H72" i="58"/>
  <c r="E72" i="59"/>
  <c r="H72" i="59"/>
  <c r="N72" i="58"/>
  <c r="D73" i="59"/>
  <c r="F73" i="58"/>
  <c r="G73" i="59"/>
  <c r="L73" i="58"/>
  <c r="D74" i="58"/>
  <c r="C74" i="59"/>
  <c r="F74" i="59"/>
  <c r="J74" i="58"/>
  <c r="K74" i="59"/>
  <c r="T74" i="58"/>
  <c r="E75" i="59"/>
  <c r="H75" i="58"/>
  <c r="J75" i="59"/>
  <c r="R75" i="58"/>
  <c r="D76" i="59"/>
  <c r="F76" i="58"/>
  <c r="I76" i="59"/>
  <c r="P76" i="58"/>
  <c r="C77" i="59"/>
  <c r="D77" i="58"/>
  <c r="H77" i="59"/>
  <c r="N77" i="58"/>
  <c r="K77" i="59"/>
  <c r="T77" i="58"/>
  <c r="G78" i="59"/>
  <c r="L78" i="58"/>
  <c r="J78" i="59"/>
  <c r="R78" i="58"/>
  <c r="J79" i="58"/>
  <c r="F79" i="59"/>
  <c r="I79" i="59"/>
  <c r="P79" i="58"/>
  <c r="E80" i="59"/>
  <c r="H80" i="58"/>
  <c r="H80" i="59"/>
  <c r="N80" i="58"/>
  <c r="F81" i="58"/>
  <c r="D81" i="59"/>
  <c r="G81" i="59"/>
  <c r="L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N83" i="58"/>
  <c r="H83" i="59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L86" i="58"/>
  <c r="G86" i="59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H88" i="58"/>
  <c r="E88" i="59"/>
  <c r="G88" i="59"/>
  <c r="L88" i="58"/>
  <c r="I88" i="59"/>
  <c r="P88" i="58"/>
  <c r="T88" i="58"/>
  <c r="K88" i="59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P90" i="58"/>
  <c r="I90" i="59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N93" i="58"/>
  <c r="H93" i="59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J95" i="58"/>
  <c r="F95" i="59"/>
  <c r="H95" i="59"/>
  <c r="N95" i="58"/>
  <c r="J95" i="59"/>
  <c r="R95" i="58"/>
  <c r="D96" i="58"/>
  <c r="C96" i="59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R97" i="58"/>
  <c r="J97" i="59"/>
  <c r="C98" i="59"/>
  <c r="D98" i="58"/>
  <c r="E98" i="59"/>
  <c r="H98" i="58"/>
  <c r="G98" i="59"/>
  <c r="L98" i="58"/>
  <c r="I98" i="59"/>
  <c r="P98" i="58"/>
  <c r="K98" i="59"/>
  <c r="T98" i="58"/>
  <c r="D11" i="61"/>
  <c r="F11" i="60"/>
  <c r="H15" i="61"/>
  <c r="N15" i="60"/>
  <c r="E21" i="61"/>
  <c r="H21" i="60"/>
  <c r="G23" i="61"/>
  <c r="L23" i="60"/>
  <c r="G73" i="61"/>
  <c r="L73" i="60"/>
  <c r="F80" i="61"/>
  <c r="J80" i="60"/>
  <c r="C10" i="61"/>
  <c r="D10" i="60"/>
  <c r="G14" i="61"/>
  <c r="L14" i="60"/>
  <c r="D20" i="61"/>
  <c r="F20" i="60"/>
  <c r="I21" i="61"/>
  <c r="P21" i="60"/>
  <c r="D24" i="61"/>
  <c r="F24" i="60"/>
  <c r="D75" i="61"/>
  <c r="F75" i="60"/>
  <c r="F82" i="61"/>
  <c r="J82" i="60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I8" i="61"/>
  <c r="P8" i="60"/>
  <c r="F13" i="61"/>
  <c r="J13" i="60"/>
  <c r="C18" i="61"/>
  <c r="D18" i="60"/>
  <c r="F22" i="61"/>
  <c r="J22" i="60"/>
  <c r="G70" i="61"/>
  <c r="L70" i="60"/>
  <c r="F84" i="61"/>
  <c r="J84" i="60"/>
  <c r="F7" i="61"/>
  <c r="J7" i="60"/>
  <c r="G8" i="61"/>
  <c r="L8" i="60"/>
  <c r="H9" i="61"/>
  <c r="N9" i="60"/>
  <c r="I10" i="61"/>
  <c r="P10" i="60"/>
  <c r="C12" i="61"/>
  <c r="D12" i="60"/>
  <c r="D13" i="61"/>
  <c r="F13" i="60"/>
  <c r="E14" i="61"/>
  <c r="H14" i="60"/>
  <c r="F15" i="61"/>
  <c r="J15" i="60"/>
  <c r="G16" i="61"/>
  <c r="L16" i="60"/>
  <c r="H17" i="61"/>
  <c r="N17" i="60"/>
  <c r="I18" i="61"/>
  <c r="P18" i="60"/>
  <c r="G20" i="61"/>
  <c r="L20" i="60"/>
  <c r="C21" i="61"/>
  <c r="D21" i="60"/>
  <c r="F72" i="61"/>
  <c r="J72" i="60"/>
  <c r="C74" i="61"/>
  <c r="D74" i="60"/>
  <c r="C77" i="61"/>
  <c r="D77" i="60"/>
  <c r="I78" i="61"/>
  <c r="P78" i="60"/>
  <c r="I80" i="61"/>
  <c r="P80" i="60"/>
  <c r="I82" i="61"/>
  <c r="P82" i="60"/>
  <c r="C85" i="61"/>
  <c r="D85" i="60"/>
  <c r="C87" i="61"/>
  <c r="D87" i="60"/>
  <c r="C89" i="61"/>
  <c r="D89" i="60"/>
  <c r="C95" i="61"/>
  <c r="D95" i="60"/>
  <c r="D7" i="61"/>
  <c r="F7" i="60"/>
  <c r="E8" i="61"/>
  <c r="H8" i="60"/>
  <c r="F9" i="61"/>
  <c r="J9" i="60"/>
  <c r="G10" i="61"/>
  <c r="L10" i="60"/>
  <c r="H11" i="61"/>
  <c r="N11" i="60"/>
  <c r="I12" i="61"/>
  <c r="P12" i="60"/>
  <c r="C14" i="61"/>
  <c r="D14" i="60"/>
  <c r="D15" i="61"/>
  <c r="F15" i="60"/>
  <c r="E16" i="61"/>
  <c r="H16" i="60"/>
  <c r="F17" i="61"/>
  <c r="J17" i="60"/>
  <c r="G18" i="61"/>
  <c r="L18" i="60"/>
  <c r="E20" i="61"/>
  <c r="H20" i="60"/>
  <c r="H20" i="61"/>
  <c r="N20" i="60"/>
  <c r="G21" i="61"/>
  <c r="L21" i="60"/>
  <c r="D22" i="61"/>
  <c r="F22" i="60"/>
  <c r="H22" i="61"/>
  <c r="N22" i="60"/>
  <c r="E23" i="61"/>
  <c r="H23" i="60"/>
  <c r="I23" i="61"/>
  <c r="P23" i="60"/>
  <c r="F24" i="61"/>
  <c r="J24" i="60"/>
  <c r="E71" i="61"/>
  <c r="H71" i="60"/>
  <c r="I72" i="61"/>
  <c r="P72" i="60"/>
  <c r="I75" i="61"/>
  <c r="P75" i="60"/>
  <c r="F77" i="61"/>
  <c r="J77" i="60"/>
  <c r="F83" i="61"/>
  <c r="J83" i="60"/>
  <c r="F85" i="61"/>
  <c r="J85" i="60"/>
  <c r="F87" i="61"/>
  <c r="J87" i="60"/>
  <c r="H92" i="61"/>
  <c r="N92" i="60"/>
  <c r="C8" i="61"/>
  <c r="D8" i="60"/>
  <c r="D9" i="61"/>
  <c r="F9" i="60"/>
  <c r="E10" i="61"/>
  <c r="H10" i="60"/>
  <c r="F11" i="61"/>
  <c r="J11" i="60"/>
  <c r="G12" i="61"/>
  <c r="L12" i="60"/>
  <c r="H13" i="61"/>
  <c r="N13" i="60"/>
  <c r="I14" i="61"/>
  <c r="P14" i="60"/>
  <c r="C16" i="61"/>
  <c r="D16" i="60"/>
  <c r="D17" i="61"/>
  <c r="F17" i="60"/>
  <c r="E18" i="61"/>
  <c r="H18" i="60"/>
  <c r="C20" i="61"/>
  <c r="D20" i="60"/>
  <c r="F20" i="61"/>
  <c r="J20" i="60"/>
  <c r="D21" i="61"/>
  <c r="F21" i="60"/>
  <c r="H71" i="61"/>
  <c r="N71" i="60"/>
  <c r="H74" i="61"/>
  <c r="N74" i="60"/>
  <c r="E76" i="61"/>
  <c r="H76" i="60"/>
  <c r="I77" i="61"/>
  <c r="P77" i="60"/>
  <c r="I79" i="61"/>
  <c r="P79" i="60"/>
  <c r="C88" i="61"/>
  <c r="D88" i="60"/>
  <c r="F90" i="61"/>
  <c r="J90" i="60"/>
  <c r="F21" i="61"/>
  <c r="J21" i="60"/>
  <c r="N21" i="60"/>
  <c r="H21" i="61"/>
  <c r="C22" i="61"/>
  <c r="D22" i="60"/>
  <c r="E22" i="61"/>
  <c r="H22" i="60"/>
  <c r="G22" i="61"/>
  <c r="L22" i="60"/>
  <c r="P22" i="60"/>
  <c r="I22" i="61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H26" i="60"/>
  <c r="E26" i="61"/>
  <c r="G26" i="61"/>
  <c r="L26" i="60"/>
  <c r="I26" i="61"/>
  <c r="P26" i="60"/>
  <c r="D27" i="61"/>
  <c r="F27" i="60"/>
  <c r="J27" i="60"/>
  <c r="F27" i="61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P30" i="60"/>
  <c r="I30" i="61"/>
  <c r="D31" i="61"/>
  <c r="F31" i="60"/>
  <c r="F31" i="61"/>
  <c r="J31" i="60"/>
  <c r="H31" i="61"/>
  <c r="N31" i="60"/>
  <c r="D32" i="60"/>
  <c r="C32" i="61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D36" i="60"/>
  <c r="C36" i="61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H38" i="60"/>
  <c r="E38" i="61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G40" i="61"/>
  <c r="L40" i="60"/>
  <c r="I40" i="61"/>
  <c r="P40" i="60"/>
  <c r="D41" i="61"/>
  <c r="F41" i="60"/>
  <c r="F41" i="61"/>
  <c r="J41" i="60"/>
  <c r="H41" i="61"/>
  <c r="N41" i="60"/>
  <c r="C42" i="61"/>
  <c r="D42" i="60"/>
  <c r="E42" i="61"/>
  <c r="H42" i="60"/>
  <c r="G42" i="61"/>
  <c r="L42" i="60"/>
  <c r="I42" i="61"/>
  <c r="P42" i="60"/>
  <c r="D43" i="61"/>
  <c r="F43" i="60"/>
  <c r="F43" i="61"/>
  <c r="J43" i="60"/>
  <c r="H43" i="61"/>
  <c r="N43" i="60"/>
  <c r="C44" i="61"/>
  <c r="D44" i="60"/>
  <c r="E44" i="61"/>
  <c r="H44" i="60"/>
  <c r="G44" i="61"/>
  <c r="L44" i="60"/>
  <c r="I44" i="61"/>
  <c r="P44" i="60"/>
  <c r="F45" i="60"/>
  <c r="D45" i="61"/>
  <c r="F45" i="61"/>
  <c r="J45" i="60"/>
  <c r="H45" i="61"/>
  <c r="N45" i="60"/>
  <c r="C46" i="61"/>
  <c r="D46" i="60"/>
  <c r="E46" i="61"/>
  <c r="H46" i="60"/>
  <c r="G46" i="61"/>
  <c r="L46" i="60"/>
  <c r="I46" i="61"/>
  <c r="P46" i="60"/>
  <c r="D47" i="61"/>
  <c r="F47" i="60"/>
  <c r="J47" i="60"/>
  <c r="F47" i="61"/>
  <c r="H47" i="61"/>
  <c r="N47" i="60"/>
  <c r="C48" i="61"/>
  <c r="D48" i="60"/>
  <c r="E48" i="61"/>
  <c r="H48" i="60"/>
  <c r="G48" i="61"/>
  <c r="L48" i="60"/>
  <c r="I48" i="61"/>
  <c r="P48" i="60"/>
  <c r="D49" i="61"/>
  <c r="F49" i="60"/>
  <c r="F49" i="61"/>
  <c r="J49" i="60"/>
  <c r="H49" i="61"/>
  <c r="N49" i="60"/>
  <c r="C50" i="61"/>
  <c r="D50" i="60"/>
  <c r="E50" i="61"/>
  <c r="H50" i="60"/>
  <c r="G50" i="61"/>
  <c r="L50" i="60"/>
  <c r="I50" i="61"/>
  <c r="P50" i="60"/>
  <c r="D51" i="61"/>
  <c r="F51" i="60"/>
  <c r="F51" i="61"/>
  <c r="J51" i="60"/>
  <c r="H51" i="61"/>
  <c r="N51" i="60"/>
  <c r="C52" i="61"/>
  <c r="D52" i="60"/>
  <c r="E52" i="61"/>
  <c r="H52" i="60"/>
  <c r="G52" i="61"/>
  <c r="L52" i="60"/>
  <c r="I52" i="61"/>
  <c r="P52" i="60"/>
  <c r="D53" i="61"/>
  <c r="F53" i="60"/>
  <c r="F53" i="61"/>
  <c r="J53" i="60"/>
  <c r="H53" i="61"/>
  <c r="N53" i="60"/>
  <c r="C54" i="61"/>
  <c r="D54" i="60"/>
  <c r="H54" i="60"/>
  <c r="E54" i="61"/>
  <c r="G54" i="61"/>
  <c r="L54" i="60"/>
  <c r="I54" i="61"/>
  <c r="P54" i="60"/>
  <c r="D55" i="61"/>
  <c r="F55" i="60"/>
  <c r="F55" i="61"/>
  <c r="J55" i="60"/>
  <c r="H55" i="61"/>
  <c r="N55" i="60"/>
  <c r="C56" i="61"/>
  <c r="D56" i="60"/>
  <c r="E56" i="61"/>
  <c r="H56" i="60"/>
  <c r="L56" i="60"/>
  <c r="G56" i="61"/>
  <c r="I56" i="61"/>
  <c r="P56" i="60"/>
  <c r="D57" i="61"/>
  <c r="F57" i="60"/>
  <c r="F57" i="61"/>
  <c r="J57" i="60"/>
  <c r="H57" i="61"/>
  <c r="N57" i="60"/>
  <c r="C58" i="61"/>
  <c r="D58" i="60"/>
  <c r="E58" i="61"/>
  <c r="H58" i="60"/>
  <c r="G58" i="61"/>
  <c r="L58" i="60"/>
  <c r="I58" i="61"/>
  <c r="P58" i="60"/>
  <c r="D59" i="61"/>
  <c r="F59" i="60"/>
  <c r="F59" i="61"/>
  <c r="J59" i="60"/>
  <c r="H59" i="61"/>
  <c r="N59" i="60"/>
  <c r="C60" i="61"/>
  <c r="D60" i="60"/>
  <c r="E60" i="61"/>
  <c r="H60" i="60"/>
  <c r="G60" i="61"/>
  <c r="L60" i="60"/>
  <c r="I60" i="61"/>
  <c r="P60" i="60"/>
  <c r="D61" i="61"/>
  <c r="F61" i="60"/>
  <c r="F61" i="61"/>
  <c r="J61" i="60"/>
  <c r="H61" i="61"/>
  <c r="N61" i="60"/>
  <c r="C62" i="61"/>
  <c r="D62" i="60"/>
  <c r="E62" i="61"/>
  <c r="H62" i="60"/>
  <c r="G62" i="61"/>
  <c r="L62" i="60"/>
  <c r="I62" i="61"/>
  <c r="P62" i="60"/>
  <c r="D63" i="61"/>
  <c r="F63" i="60"/>
  <c r="J63" i="60"/>
  <c r="F63" i="61"/>
  <c r="H63" i="61"/>
  <c r="N63" i="60"/>
  <c r="C64" i="61"/>
  <c r="D64" i="60"/>
  <c r="E64" i="61"/>
  <c r="H64" i="60"/>
  <c r="G64" i="61"/>
  <c r="L64" i="60"/>
  <c r="I64" i="61"/>
  <c r="P64" i="60"/>
  <c r="D65" i="61"/>
  <c r="F65" i="60"/>
  <c r="F65" i="61"/>
  <c r="J65" i="60"/>
  <c r="N65" i="60"/>
  <c r="H65" i="61"/>
  <c r="C66" i="61"/>
  <c r="D66" i="60"/>
  <c r="E66" i="61"/>
  <c r="H66" i="60"/>
  <c r="G66" i="61"/>
  <c r="L66" i="60"/>
  <c r="I66" i="61"/>
  <c r="P66" i="60"/>
  <c r="D67" i="61"/>
  <c r="F67" i="60"/>
  <c r="F67" i="61"/>
  <c r="J67" i="60"/>
  <c r="H67" i="61"/>
  <c r="N67" i="60"/>
  <c r="C68" i="61"/>
  <c r="D68" i="60"/>
  <c r="E68" i="61"/>
  <c r="H68" i="60"/>
  <c r="G68" i="61"/>
  <c r="L68" i="60"/>
  <c r="I68" i="61"/>
  <c r="P68" i="60"/>
  <c r="D69" i="61"/>
  <c r="F69" i="60"/>
  <c r="F69" i="61"/>
  <c r="J69" i="60"/>
  <c r="H69" i="61"/>
  <c r="N69" i="60"/>
  <c r="C70" i="61"/>
  <c r="D70" i="60"/>
  <c r="E70" i="61"/>
  <c r="H70" i="60"/>
  <c r="C71" i="61"/>
  <c r="D71" i="60"/>
  <c r="F71" i="61"/>
  <c r="J71" i="60"/>
  <c r="D72" i="61"/>
  <c r="F72" i="60"/>
  <c r="G72" i="61"/>
  <c r="L72" i="60"/>
  <c r="E73" i="61"/>
  <c r="H73" i="60"/>
  <c r="H73" i="61"/>
  <c r="N73" i="60"/>
  <c r="F74" i="61"/>
  <c r="J74" i="60"/>
  <c r="I74" i="61"/>
  <c r="P74" i="60"/>
  <c r="G75" i="61"/>
  <c r="L75" i="60"/>
  <c r="C76" i="61"/>
  <c r="D76" i="60"/>
  <c r="H76" i="61"/>
  <c r="N76" i="60"/>
  <c r="D77" i="61"/>
  <c r="F77" i="60"/>
  <c r="C79" i="61"/>
  <c r="D79" i="60"/>
  <c r="F79" i="61"/>
  <c r="J79" i="60"/>
  <c r="C80" i="61"/>
  <c r="D80" i="60"/>
  <c r="C81" i="61"/>
  <c r="D81" i="60"/>
  <c r="G81" i="61"/>
  <c r="L81" i="60"/>
  <c r="C82" i="61"/>
  <c r="D82" i="60"/>
  <c r="G83" i="61"/>
  <c r="L83" i="60"/>
  <c r="C84" i="61"/>
  <c r="D84" i="60"/>
  <c r="G84" i="61"/>
  <c r="L84" i="60"/>
  <c r="L85" i="60"/>
  <c r="G85" i="61"/>
  <c r="D86" i="61"/>
  <c r="F86" i="60"/>
  <c r="G86" i="61"/>
  <c r="L86" i="60"/>
  <c r="D88" i="61"/>
  <c r="F88" i="60"/>
  <c r="G88" i="61"/>
  <c r="L88" i="60"/>
  <c r="D89" i="61"/>
  <c r="F89" i="60"/>
  <c r="I89" i="61"/>
  <c r="P89" i="60"/>
  <c r="D92" i="61"/>
  <c r="F92" i="60"/>
  <c r="F94" i="61"/>
  <c r="J94" i="60"/>
  <c r="C7" i="61"/>
  <c r="D7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D10" i="61"/>
  <c r="F10" i="60"/>
  <c r="F10" i="61"/>
  <c r="J10" i="60"/>
  <c r="H10" i="61"/>
  <c r="N10" i="60"/>
  <c r="C11" i="61"/>
  <c r="D11" i="60"/>
  <c r="E11" i="61"/>
  <c r="H11" i="60"/>
  <c r="G11" i="61"/>
  <c r="L11" i="60"/>
  <c r="I11" i="61"/>
  <c r="P11" i="60"/>
  <c r="F12" i="60"/>
  <c r="D12" i="61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C15" i="61"/>
  <c r="D15" i="60"/>
  <c r="E15" i="61"/>
  <c r="H15" i="60"/>
  <c r="G15" i="61"/>
  <c r="L15" i="60"/>
  <c r="I15" i="61"/>
  <c r="P15" i="60"/>
  <c r="D16" i="61"/>
  <c r="F16" i="60"/>
  <c r="F16" i="61"/>
  <c r="J16" i="60"/>
  <c r="H16" i="61"/>
  <c r="N16" i="60"/>
  <c r="C17" i="61"/>
  <c r="D17" i="60"/>
  <c r="E17" i="61"/>
  <c r="H17" i="60"/>
  <c r="G17" i="61"/>
  <c r="L17" i="60"/>
  <c r="I17" i="61"/>
  <c r="P17" i="60"/>
  <c r="D18" i="61"/>
  <c r="F18" i="60"/>
  <c r="J18" i="60"/>
  <c r="F18" i="61"/>
  <c r="H18" i="61"/>
  <c r="N18" i="60"/>
  <c r="H70" i="61"/>
  <c r="N70" i="60"/>
  <c r="D71" i="61"/>
  <c r="F71" i="60"/>
  <c r="I71" i="61"/>
  <c r="P71" i="60"/>
  <c r="E72" i="61"/>
  <c r="H72" i="60"/>
  <c r="C73" i="61"/>
  <c r="D73" i="60"/>
  <c r="F73" i="61"/>
  <c r="J73" i="60"/>
  <c r="D74" i="61"/>
  <c r="F74" i="60"/>
  <c r="G74" i="61"/>
  <c r="L74" i="60"/>
  <c r="E75" i="61"/>
  <c r="H75" i="60"/>
  <c r="H75" i="61"/>
  <c r="N75" i="60"/>
  <c r="F76" i="61"/>
  <c r="J76" i="60"/>
  <c r="I76" i="61"/>
  <c r="P76" i="60"/>
  <c r="G77" i="61"/>
  <c r="L77" i="60"/>
  <c r="D78" i="61"/>
  <c r="F78" i="60"/>
  <c r="G78" i="61"/>
  <c r="L78" i="60"/>
  <c r="D80" i="61"/>
  <c r="F80" i="60"/>
  <c r="G80" i="61"/>
  <c r="L80" i="60"/>
  <c r="D81" i="61"/>
  <c r="F81" i="60"/>
  <c r="D82" i="61"/>
  <c r="F82" i="60"/>
  <c r="H82" i="61"/>
  <c r="N82" i="60"/>
  <c r="D83" i="61"/>
  <c r="F83" i="60"/>
  <c r="H84" i="61"/>
  <c r="N84" i="60"/>
  <c r="D85" i="61"/>
  <c r="F85" i="60"/>
  <c r="H85" i="61"/>
  <c r="N85" i="60"/>
  <c r="H86" i="61"/>
  <c r="N86" i="60"/>
  <c r="E87" i="61"/>
  <c r="H87" i="60"/>
  <c r="H87" i="61"/>
  <c r="N87" i="60"/>
  <c r="E89" i="61"/>
  <c r="H89" i="60"/>
  <c r="G91" i="61"/>
  <c r="L91" i="60"/>
  <c r="I93" i="61"/>
  <c r="P93" i="60"/>
  <c r="D96" i="61"/>
  <c r="F96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H40" i="61"/>
  <c r="N40" i="60"/>
  <c r="C41" i="61"/>
  <c r="D41" i="60"/>
  <c r="E41" i="61"/>
  <c r="H41" i="60"/>
  <c r="G41" i="61"/>
  <c r="L41" i="60"/>
  <c r="I41" i="61"/>
  <c r="P41" i="60"/>
  <c r="D42" i="61"/>
  <c r="F42" i="60"/>
  <c r="F42" i="61"/>
  <c r="J42" i="60"/>
  <c r="H42" i="61"/>
  <c r="N42" i="60"/>
  <c r="C43" i="61"/>
  <c r="D43" i="60"/>
  <c r="E43" i="61"/>
  <c r="H43" i="60"/>
  <c r="G43" i="61"/>
  <c r="L43" i="60"/>
  <c r="I43" i="61"/>
  <c r="P43" i="60"/>
  <c r="D44" i="61"/>
  <c r="F44" i="60"/>
  <c r="F44" i="61"/>
  <c r="J44" i="60"/>
  <c r="H44" i="61"/>
  <c r="N44" i="60"/>
  <c r="C45" i="61"/>
  <c r="D45" i="60"/>
  <c r="E45" i="61"/>
  <c r="H45" i="60"/>
  <c r="G45" i="61"/>
  <c r="L45" i="60"/>
  <c r="I45" i="61"/>
  <c r="P45" i="60"/>
  <c r="D46" i="61"/>
  <c r="F46" i="60"/>
  <c r="F46" i="61"/>
  <c r="J46" i="60"/>
  <c r="H46" i="61"/>
  <c r="N46" i="60"/>
  <c r="C47" i="61"/>
  <c r="D47" i="60"/>
  <c r="E47" i="61"/>
  <c r="H47" i="60"/>
  <c r="G47" i="61"/>
  <c r="L47" i="60"/>
  <c r="I47" i="61"/>
  <c r="P47" i="60"/>
  <c r="D48" i="61"/>
  <c r="F48" i="60"/>
  <c r="F48" i="61"/>
  <c r="J48" i="60"/>
  <c r="H48" i="61"/>
  <c r="N48" i="60"/>
  <c r="C49" i="61"/>
  <c r="D49" i="60"/>
  <c r="E49" i="61"/>
  <c r="H49" i="60"/>
  <c r="G49" i="61"/>
  <c r="L49" i="60"/>
  <c r="I49" i="61"/>
  <c r="P49" i="60"/>
  <c r="D50" i="61"/>
  <c r="F50" i="60"/>
  <c r="F50" i="61"/>
  <c r="J50" i="60"/>
  <c r="H50" i="61"/>
  <c r="N50" i="60"/>
  <c r="C51" i="61"/>
  <c r="D51" i="60"/>
  <c r="E51" i="61"/>
  <c r="H51" i="60"/>
  <c r="G51" i="61"/>
  <c r="L51" i="60"/>
  <c r="I51" i="61"/>
  <c r="P51" i="60"/>
  <c r="D52" i="61"/>
  <c r="F52" i="60"/>
  <c r="F52" i="61"/>
  <c r="J52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D56" i="61"/>
  <c r="F56" i="60"/>
  <c r="F56" i="61"/>
  <c r="J56" i="60"/>
  <c r="H56" i="61"/>
  <c r="N5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I61" i="61"/>
  <c r="P61" i="60"/>
  <c r="D62" i="61"/>
  <c r="F62" i="60"/>
  <c r="F62" i="61"/>
  <c r="J62" i="60"/>
  <c r="H62" i="61"/>
  <c r="N62" i="60"/>
  <c r="C63" i="61"/>
  <c r="D63" i="60"/>
  <c r="E63" i="61"/>
  <c r="H63" i="60"/>
  <c r="G63" i="61"/>
  <c r="L63" i="60"/>
  <c r="I63" i="61"/>
  <c r="P63" i="60"/>
  <c r="D64" i="61"/>
  <c r="F64" i="60"/>
  <c r="F64" i="61"/>
  <c r="J64" i="60"/>
  <c r="H64" i="61"/>
  <c r="N64" i="60"/>
  <c r="C65" i="61"/>
  <c r="D65" i="60"/>
  <c r="E65" i="61"/>
  <c r="H65" i="60"/>
  <c r="G65" i="61"/>
  <c r="L65" i="60"/>
  <c r="I65" i="61"/>
  <c r="P65" i="60"/>
  <c r="D66" i="61"/>
  <c r="F66" i="60"/>
  <c r="F66" i="61"/>
  <c r="J66" i="60"/>
  <c r="H66" i="61"/>
  <c r="N66" i="60"/>
  <c r="C67" i="61"/>
  <c r="D67" i="60"/>
  <c r="E67" i="61"/>
  <c r="H67" i="60"/>
  <c r="G67" i="61"/>
  <c r="L67" i="60"/>
  <c r="I67" i="61"/>
  <c r="P67" i="60"/>
  <c r="D68" i="61"/>
  <c r="F68" i="60"/>
  <c r="F68" i="61"/>
  <c r="J68" i="60"/>
  <c r="H68" i="61"/>
  <c r="N68" i="60"/>
  <c r="C69" i="61"/>
  <c r="D69" i="60"/>
  <c r="E69" i="61"/>
  <c r="H69" i="60"/>
  <c r="G69" i="61"/>
  <c r="L69" i="60"/>
  <c r="I69" i="61"/>
  <c r="P69" i="60"/>
  <c r="D70" i="61"/>
  <c r="F70" i="60"/>
  <c r="F70" i="61"/>
  <c r="J70" i="60"/>
  <c r="I70" i="61"/>
  <c r="P70" i="60"/>
  <c r="G71" i="61"/>
  <c r="L71" i="60"/>
  <c r="C72" i="61"/>
  <c r="D72" i="60"/>
  <c r="H72" i="61"/>
  <c r="N72" i="60"/>
  <c r="D73" i="61"/>
  <c r="F73" i="60"/>
  <c r="I73" i="61"/>
  <c r="P73" i="60"/>
  <c r="E74" i="61"/>
  <c r="H74" i="60"/>
  <c r="C75" i="61"/>
  <c r="D75" i="60"/>
  <c r="F75" i="61"/>
  <c r="J75" i="60"/>
  <c r="D76" i="61"/>
  <c r="F76" i="60"/>
  <c r="G76" i="61"/>
  <c r="L76" i="60"/>
  <c r="E77" i="61"/>
  <c r="H77" i="60"/>
  <c r="H77" i="61"/>
  <c r="N77" i="60"/>
  <c r="H78" i="61"/>
  <c r="N78" i="60"/>
  <c r="E79" i="61"/>
  <c r="H79" i="60"/>
  <c r="H79" i="61"/>
  <c r="N79" i="60"/>
  <c r="E81" i="61"/>
  <c r="H81" i="60"/>
  <c r="H81" i="61"/>
  <c r="N81" i="60"/>
  <c r="E82" i="61"/>
  <c r="H82" i="60"/>
  <c r="E83" i="61"/>
  <c r="H83" i="60"/>
  <c r="I83" i="61"/>
  <c r="P83" i="60"/>
  <c r="E84" i="61"/>
  <c r="H84" i="60"/>
  <c r="I85" i="61"/>
  <c r="P85" i="60"/>
  <c r="E86" i="61"/>
  <c r="H86" i="60"/>
  <c r="I86" i="61"/>
  <c r="P86" i="60"/>
  <c r="I87" i="61"/>
  <c r="P87" i="60"/>
  <c r="F88" i="61"/>
  <c r="J88" i="60"/>
  <c r="I88" i="61"/>
  <c r="P88" i="60"/>
  <c r="C91" i="61"/>
  <c r="D91" i="60"/>
  <c r="E93" i="61"/>
  <c r="H93" i="60"/>
  <c r="G95" i="61"/>
  <c r="L95" i="60"/>
  <c r="C78" i="61"/>
  <c r="D78" i="60"/>
  <c r="F78" i="61"/>
  <c r="J78" i="60"/>
  <c r="D79" i="61"/>
  <c r="F79" i="60"/>
  <c r="G79" i="61"/>
  <c r="L79" i="60"/>
  <c r="E80" i="61"/>
  <c r="H80" i="60"/>
  <c r="H80" i="61"/>
  <c r="N80" i="60"/>
  <c r="F81" i="61"/>
  <c r="J81" i="60"/>
  <c r="I81" i="61"/>
  <c r="P81" i="60"/>
  <c r="G82" i="61"/>
  <c r="L82" i="60"/>
  <c r="C83" i="61"/>
  <c r="D83" i="60"/>
  <c r="H83" i="61"/>
  <c r="N83" i="60"/>
  <c r="D84" i="61"/>
  <c r="F84" i="60"/>
  <c r="I84" i="61"/>
  <c r="P84" i="60"/>
  <c r="E85" i="61"/>
  <c r="H85" i="60"/>
  <c r="C86" i="61"/>
  <c r="D86" i="60"/>
  <c r="F86" i="61"/>
  <c r="J86" i="60"/>
  <c r="D87" i="61"/>
  <c r="F87" i="60"/>
  <c r="G87" i="61"/>
  <c r="L87" i="60"/>
  <c r="E88" i="61"/>
  <c r="H88" i="60"/>
  <c r="H88" i="61"/>
  <c r="N88" i="60"/>
  <c r="G89" i="61"/>
  <c r="L89" i="60"/>
  <c r="D90" i="61"/>
  <c r="F90" i="60"/>
  <c r="H90" i="61"/>
  <c r="N90" i="60"/>
  <c r="E91" i="61"/>
  <c r="H91" i="60"/>
  <c r="I91" i="61"/>
  <c r="P91" i="60"/>
  <c r="F92" i="61"/>
  <c r="J92" i="60"/>
  <c r="C93" i="61"/>
  <c r="D93" i="60"/>
  <c r="G93" i="61"/>
  <c r="L93" i="60"/>
  <c r="D94" i="61"/>
  <c r="F94" i="60"/>
  <c r="H94" i="61"/>
  <c r="N94" i="60"/>
  <c r="E95" i="61"/>
  <c r="H95" i="60"/>
  <c r="I95" i="61"/>
  <c r="P95" i="60"/>
  <c r="F96" i="61"/>
  <c r="J96" i="60"/>
  <c r="E14" i="63"/>
  <c r="F89" i="61"/>
  <c r="J89" i="60"/>
  <c r="H89" i="61"/>
  <c r="N89" i="60"/>
  <c r="C90" i="61"/>
  <c r="D90" i="60"/>
  <c r="E90" i="61"/>
  <c r="H90" i="60"/>
  <c r="G90" i="61"/>
  <c r="L90" i="60"/>
  <c r="I90" i="61"/>
  <c r="P90" i="60"/>
  <c r="D91" i="61"/>
  <c r="F91" i="60"/>
  <c r="F91" i="61"/>
  <c r="J91" i="60"/>
  <c r="H91" i="61"/>
  <c r="N91" i="60"/>
  <c r="C92" i="61"/>
  <c r="D92" i="60"/>
  <c r="E92" i="61"/>
  <c r="H92" i="60"/>
  <c r="G92" i="61"/>
  <c r="L92" i="60"/>
  <c r="I92" i="61"/>
  <c r="P92" i="60"/>
  <c r="D93" i="61"/>
  <c r="F93" i="60"/>
  <c r="F93" i="61"/>
  <c r="J93" i="60"/>
  <c r="H93" i="61"/>
  <c r="N93" i="60"/>
  <c r="C94" i="61"/>
  <c r="D94" i="60"/>
  <c r="E94" i="61"/>
  <c r="H94" i="60"/>
  <c r="G94" i="61"/>
  <c r="L94" i="60"/>
  <c r="I94" i="61"/>
  <c r="P94" i="60"/>
  <c r="D95" i="61"/>
  <c r="F95" i="60"/>
  <c r="F95" i="61"/>
  <c r="J95" i="60"/>
  <c r="H95" i="61"/>
  <c r="N95" i="60"/>
  <c r="C96" i="61"/>
  <c r="D96" i="60"/>
  <c r="E96" i="61"/>
  <c r="H96" i="60"/>
  <c r="G96" i="61"/>
  <c r="L96" i="60"/>
  <c r="I96" i="61"/>
  <c r="P96" i="60"/>
  <c r="D97" i="61"/>
  <c r="F97" i="60"/>
  <c r="F97" i="61"/>
  <c r="J97" i="60"/>
  <c r="H97" i="61"/>
  <c r="N97" i="60"/>
  <c r="H96" i="61"/>
  <c r="N96" i="60"/>
  <c r="C97" i="61"/>
  <c r="D97" i="60"/>
  <c r="E97" i="61"/>
  <c r="H97" i="60"/>
  <c r="G97" i="61"/>
  <c r="L97" i="60"/>
  <c r="I97" i="61"/>
  <c r="P97" i="60"/>
  <c r="E9" i="62"/>
  <c r="E9" i="63"/>
  <c r="E16" i="65"/>
  <c r="E11" i="65"/>
  <c r="E8" i="62"/>
  <c r="E8" i="63"/>
  <c r="E13" i="63"/>
  <c r="E18" i="63"/>
  <c r="E10" i="65"/>
  <c r="E14" i="65"/>
  <c r="E7" i="62"/>
  <c r="E12" i="63"/>
  <c r="E17" i="63"/>
  <c r="E8" i="65"/>
  <c r="E13" i="65"/>
  <c r="E10" i="63"/>
  <c r="E16" i="63"/>
  <c r="E12" i="65"/>
  <c r="D29" i="32" l="1"/>
  <c r="D20" i="32"/>
  <c r="F28" i="34"/>
  <c r="F28" i="33"/>
  <c r="D21" i="32"/>
  <c r="D16" i="34"/>
  <c r="D16" i="33"/>
  <c r="I29" i="32"/>
  <c r="F27" i="32"/>
  <c r="E24" i="34"/>
  <c r="E24" i="33"/>
  <c r="I21" i="32"/>
  <c r="I20" i="34"/>
  <c r="I20" i="33"/>
  <c r="F19" i="32"/>
  <c r="E17" i="32"/>
  <c r="E16" i="34"/>
  <c r="E16" i="33"/>
  <c r="I13" i="32"/>
  <c r="I12" i="34"/>
  <c r="I12" i="33"/>
  <c r="F11" i="32"/>
  <c r="E9" i="32"/>
  <c r="F22" i="34"/>
  <c r="F22" i="33"/>
  <c r="G22" i="34"/>
  <c r="G22" i="33"/>
  <c r="G22" i="32"/>
  <c r="H14" i="34"/>
  <c r="H14" i="33"/>
  <c r="I14" i="34"/>
  <c r="I14" i="33"/>
  <c r="I14" i="32"/>
  <c r="C26" i="34"/>
  <c r="C26" i="33"/>
  <c r="C26" i="32"/>
  <c r="D18" i="33"/>
  <c r="D18" i="34"/>
  <c r="E18" i="34"/>
  <c r="E18" i="33"/>
  <c r="E18" i="32"/>
  <c r="F10" i="34"/>
  <c r="F10" i="33"/>
  <c r="G10" i="34"/>
  <c r="G10" i="33"/>
  <c r="G10" i="32"/>
  <c r="F25" i="32"/>
  <c r="D28" i="32"/>
  <c r="D12" i="32"/>
  <c r="H24" i="33"/>
  <c r="H24" i="34"/>
  <c r="F17" i="32"/>
  <c r="F12" i="34"/>
  <c r="F12" i="33"/>
  <c r="I28" i="34"/>
  <c r="I28" i="33"/>
  <c r="E25" i="32"/>
  <c r="F24" i="32"/>
  <c r="F16" i="32"/>
  <c r="F29" i="32"/>
  <c r="D28" i="34"/>
  <c r="D28" i="33"/>
  <c r="F24" i="34"/>
  <c r="F24" i="33"/>
  <c r="H20" i="33"/>
  <c r="H20" i="34"/>
  <c r="D17" i="32"/>
  <c r="F13" i="32"/>
  <c r="D12" i="34"/>
  <c r="D12" i="33"/>
  <c r="G29" i="32"/>
  <c r="G28" i="34"/>
  <c r="G28" i="33"/>
  <c r="D27" i="32"/>
  <c r="C25" i="32"/>
  <c r="C24" i="34"/>
  <c r="C24" i="33"/>
  <c r="G21" i="32"/>
  <c r="G20" i="34"/>
  <c r="G20" i="33"/>
  <c r="D19" i="32"/>
  <c r="C17" i="32"/>
  <c r="C16" i="34"/>
  <c r="C16" i="33"/>
  <c r="G13" i="32"/>
  <c r="G12" i="34"/>
  <c r="G12" i="33"/>
  <c r="D11" i="32"/>
  <c r="C9" i="32"/>
  <c r="H22" i="34"/>
  <c r="H22" i="33"/>
  <c r="I22" i="34"/>
  <c r="I22" i="33"/>
  <c r="I22" i="32"/>
  <c r="C14" i="34"/>
  <c r="C14" i="33"/>
  <c r="C14" i="32"/>
  <c r="D26" i="33"/>
  <c r="D26" i="34"/>
  <c r="E26" i="34"/>
  <c r="E26" i="33"/>
  <c r="E26" i="32"/>
  <c r="F18" i="34"/>
  <c r="F18" i="33"/>
  <c r="G18" i="34"/>
  <c r="G18" i="33"/>
  <c r="G18" i="32"/>
  <c r="H10" i="34"/>
  <c r="H10" i="33"/>
  <c r="I10" i="34"/>
  <c r="I10" i="33"/>
  <c r="I10" i="32"/>
  <c r="D24" i="32"/>
  <c r="D24" i="34"/>
  <c r="D24" i="33"/>
  <c r="H16" i="33"/>
  <c r="H16" i="34"/>
  <c r="F9" i="32"/>
  <c r="I25" i="32"/>
  <c r="F23" i="32"/>
  <c r="E20" i="34"/>
  <c r="E20" i="33"/>
  <c r="I17" i="32"/>
  <c r="F15" i="32"/>
  <c r="E13" i="32"/>
  <c r="E12" i="34"/>
  <c r="E12" i="33"/>
  <c r="I9" i="32"/>
  <c r="D22" i="32"/>
  <c r="C22" i="34"/>
  <c r="C22" i="33"/>
  <c r="C22" i="32"/>
  <c r="D14" i="33"/>
  <c r="D14" i="34"/>
  <c r="E14" i="34"/>
  <c r="E14" i="33"/>
  <c r="E14" i="32"/>
  <c r="F26" i="34"/>
  <c r="F26" i="33"/>
  <c r="G26" i="34"/>
  <c r="G26" i="33"/>
  <c r="G26" i="32"/>
  <c r="H18" i="34"/>
  <c r="H18" i="33"/>
  <c r="I18" i="34"/>
  <c r="I18" i="33"/>
  <c r="I18" i="32"/>
  <c r="C10" i="34"/>
  <c r="C10" i="33"/>
  <c r="C10" i="32"/>
  <c r="D16" i="32"/>
  <c r="F20" i="34"/>
  <c r="F20" i="33"/>
  <c r="D13" i="32"/>
  <c r="E29" i="32"/>
  <c r="E28" i="34"/>
  <c r="E28" i="33"/>
  <c r="I24" i="34"/>
  <c r="I24" i="33"/>
  <c r="E21" i="32"/>
  <c r="I16" i="34"/>
  <c r="I16" i="33"/>
  <c r="F28" i="32"/>
  <c r="F20" i="32"/>
  <c r="F12" i="32"/>
  <c r="H28" i="33"/>
  <c r="H28" i="34"/>
  <c r="D25" i="32"/>
  <c r="F21" i="32"/>
  <c r="D20" i="34"/>
  <c r="D20" i="33"/>
  <c r="F16" i="34"/>
  <c r="F16" i="33"/>
  <c r="H12" i="33"/>
  <c r="H12" i="34"/>
  <c r="D9" i="32"/>
  <c r="C29" i="32"/>
  <c r="C28" i="34"/>
  <c r="C28" i="33"/>
  <c r="G25" i="32"/>
  <c r="G24" i="34"/>
  <c r="G24" i="33"/>
  <c r="D23" i="32"/>
  <c r="C21" i="32"/>
  <c r="C20" i="34"/>
  <c r="C20" i="33"/>
  <c r="G17" i="32"/>
  <c r="G16" i="34"/>
  <c r="G16" i="33"/>
  <c r="D15" i="32"/>
  <c r="C13" i="32"/>
  <c r="C12" i="34"/>
  <c r="C12" i="33"/>
  <c r="G9" i="32"/>
  <c r="D14" i="32"/>
  <c r="D22" i="33"/>
  <c r="D22" i="34"/>
  <c r="E22" i="34"/>
  <c r="E22" i="33"/>
  <c r="E22" i="32"/>
  <c r="F14" i="34"/>
  <c r="F14" i="33"/>
  <c r="G14" i="34"/>
  <c r="G14" i="33"/>
  <c r="G14" i="32"/>
  <c r="H26" i="34"/>
  <c r="H26" i="33"/>
  <c r="I26" i="34"/>
  <c r="I26" i="33"/>
  <c r="I26" i="32"/>
  <c r="C18" i="34"/>
  <c r="C18" i="33"/>
  <c r="C18" i="32"/>
  <c r="D10" i="33"/>
  <c r="D10" i="34"/>
  <c r="E10" i="34"/>
  <c r="E10" i="33"/>
  <c r="E10" i="32"/>
  <c r="I30" i="34"/>
  <c r="I30" i="33"/>
  <c r="D30" i="33"/>
  <c r="D30" i="34"/>
  <c r="G30" i="34"/>
  <c r="G30" i="33"/>
  <c r="F30" i="34"/>
  <c r="F30" i="33"/>
  <c r="E30" i="34"/>
  <c r="E30" i="33"/>
  <c r="H30" i="34"/>
  <c r="H30" i="33"/>
  <c r="C30" i="34"/>
  <c r="C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<sst xmlns="http://schemas.openxmlformats.org/spreadsheetml/2006/main" count="4106" uniqueCount="336">
  <si>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</si>
  <si>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</si>
  <si>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</si>
  <si>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</si>
  <si>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</si>
  <si>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</si>
  <si>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</si>
  <si>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</si>
  <si>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</si>
  <si>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</si>
  <si>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</si>
  <si>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</si>
  <si>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</si>
  <si>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</si>
  <si>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</si>
  <si>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</si>
  <si>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</si>
  <si>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</si>
  <si>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</si>
  <si>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</si>
  <si>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</si>
  <si>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</si>
  <si>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</si>
  <si>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</si>
  <si>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</si>
  <si>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</si>
  <si>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</si>
  <si>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</si>
  <si>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</si>
  <si>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</si>
  <si>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</si>
  <si>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</si>
  <si>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</si>
  <si>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</si>
  <si>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</si>
  <si>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</si>
  <si>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</si>
  <si>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</si>
  <si>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</si>
  <si>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</si>
  <si>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</si>
  <si>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</si>
  <si>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</si>
  <si>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</si>
  <si>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</si>
  <si>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</si>
  <si>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</si>
  <si>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</si>
  <si>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</si>
  <si>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</si>
  <si>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</si>
  <si>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</si>
  <si>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</si>
  <si>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</si>
  <si>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</si>
  <si>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</si>
  <si>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</si>
  <si>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</si>
  <si>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</si>
  <si>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</si>
  <si>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</si>
  <si>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</si>
  <si>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</si>
  <si>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</si>
  <si>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</si>
  <si>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</si>
  <si>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</si>
  <si>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</si>
  <si>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</si>
  <si>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</si>
  <si>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</si>
  <si>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</si>
  <si>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</si>
  <si>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</si>
  <si>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</si>
  <si>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</si>
  <si>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</si>
  <si>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</si>
  <si>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</si>
  <si>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</si>
  <si>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</si>
  <si>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</si>
  <si>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</si>
  <si>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</si>
  <si>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</si>
  <si>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</si>
  <si>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</si>
  <si>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</si>
  <si>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</si>
  <si>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</si>
  <si>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</si>
  <si>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</si>
  <si>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</si>
  <si>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</si>
  <si>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</si>
  <si>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</si>
  <si>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</si>
  <si>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</si>
  <si>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</si>
  <si>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</si>
  <si>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</si>
  <si>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</si>
  <si>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</si>
  <si>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</si>
  <si>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</si>
  <si>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</si>
  <si>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</si>
  <si>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</si>
  <si>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</si>
  <si>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</si>
  <si>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</si>
  <si>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</si>
  <si>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</si>
  <si>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</si>
  <si>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</si>
  <si>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</si>
  <si>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</si>
  <si>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</si>
  <si>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</si>
  <si>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</si>
  <si>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</si>
  <si>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</si>
  <si>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</si>
  <si>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</si>
  <si>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</si>
  <si>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</si>
  <si>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</si>
  <si>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</si>
  <si>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</si>
  <si>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</si>
  <si>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</si>
  <si>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</si>
  <si>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</si>
  <si>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</si>
  <si>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</si>
  <si>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</si>
  <si>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</si>
  <si>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</si>
  <si>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</si>
  <si>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</si>
  <si>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</si>
  <si>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</si>
  <si>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</si>
  <si>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</si>
  <si>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</si>
  <si>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11/10</t>
  </si>
  <si>
    <t>Var. 12/11</t>
  </si>
  <si>
    <t>Var. 13/12</t>
  </si>
  <si>
    <t>Total general</t>
  </si>
  <si>
    <t>TURISTAS  ALOJADOS EN LA ZONA SUR</t>
  </si>
  <si>
    <t>Var. 10/09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</si>
  <si>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</si>
  <si>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</si>
  <si>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</si>
  <si>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</si>
  <si>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</si>
  <si>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</si>
  <si>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</si>
  <si>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</si>
  <si>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</si>
  <si>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</si>
  <si>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</si>
  <si>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</si>
  <si>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</si>
  <si>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</si>
  <si>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</si>
  <si>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</si>
  <si>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</si>
  <si>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</si>
  <si>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</si>
  <si>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</si>
  <si>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</si>
  <si>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</si>
  <si>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</si>
  <si>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</si>
  <si>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</si>
  <si>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</si>
  <si>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</si>
  <si>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</si>
  <si>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</si>
  <si>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</si>
  <si>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</si>
  <si>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</si>
  <si>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12/11</t>
  </si>
  <si>
    <t>var. 13/12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</si>
  <si>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</si>
  <si>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</si>
  <si>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</si>
  <si>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</si>
  <si>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</si>
  <si>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</si>
  <si>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</si>
  <si>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</si>
  <si>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</si>
  <si>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</si>
  <si>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</si>
  <si>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</si>
  <si>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</si>
  <si>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</si>
  <si>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</si>
  <si>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</si>
  <si>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</si>
  <si>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</si>
  <si>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</si>
  <si>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</si>
  <si>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</si>
  <si>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</si>
  <si>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</si>
  <si>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</si>
  <si>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</si>
  <si>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</si>
  <si>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</si>
  <si>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</si>
  <si>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</si>
  <si>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</si>
  <si>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</si>
  <si>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</si>
  <si>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</si>
  <si>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</si>
  <si>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</si>
  <si>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</si>
  <si>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</si>
  <si>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</si>
  <si>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</si>
  <si>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</si>
  <si>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</si>
  <si>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</si>
  <si>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</si>
  <si>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</si>
  <si>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</si>
  <si>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</si>
  <si>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</si>
  <si>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</si>
  <si>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</si>
  <si>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</si>
  <si>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</si>
  <si>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</si>
  <si>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</si>
  <si>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</si>
  <si>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</si>
  <si>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</si>
  <si>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</si>
  <si>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</si>
  <si>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</si>
  <si>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</si>
  <si>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</si>
  <si>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</si>
  <si>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</si>
  <si>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</si>
  <si>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</si>
  <si>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</si>
  <si>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</si>
  <si>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</si>
  <si>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</si>
  <si>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</si>
  <si>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</si>
  <si>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</si>
  <si>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</si>
  <si>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</si>
  <si>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</si>
  <si>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</si>
  <si>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</si>
  <si>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</si>
  <si>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</si>
  <si>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</si>
  <si>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</si>
  <si>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</si>
  <si>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</si>
  <si>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</si>
  <si>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</si>
  <si>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</si>
  <si>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</si>
  <si>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</si>
  <si>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</si>
  <si>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</si>
  <si>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</si>
  <si>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</si>
  <si>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</si>
  <si>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</si>
  <si>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</si>
  <si>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</si>
  <si>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</si>
  <si>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</si>
  <si>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</si>
  <si>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</si>
  <si>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</si>
  <si>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</si>
  <si>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</si>
  <si>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</si>
  <si>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</si>
  <si>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</si>
  <si>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</si>
  <si>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</si>
  <si>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</si>
  <si>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</si>
  <si>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</si>
  <si>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</si>
  <si>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</si>
  <si>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</si>
  <si>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</si>
  <si>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</si>
  <si>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</si>
  <si>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</si>
  <si>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</si>
  <si>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</si>
  <si>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</si>
  <si>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</si>
  <si>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</si>
  <si>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</si>
  <si>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</si>
  <si>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</si>
  <si>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</si>
  <si>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</si>
  <si>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</si>
  <si>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</si>
  <si>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</si>
  <si>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</si>
  <si>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</si>
  <si>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</si>
  <si>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</si>
  <si>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</si>
  <si>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</si>
  <si>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</si>
  <si>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</si>
  <si>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</si>
  <si>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</si>
  <si>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</si>
  <si>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</si>
  <si>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2013</t>
  </si>
  <si>
    <t>2012</t>
  </si>
  <si>
    <t>I semestre 2012</t>
  </si>
  <si>
    <t>I semestre 2013</t>
  </si>
  <si>
    <t>II semestre 2012</t>
  </si>
  <si>
    <t>II semestre 2013</t>
  </si>
  <si>
    <t>indicar mes para plazas autorizadas</t>
  </si>
  <si>
    <t>diciembre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</si>
</sst>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 applyProtection="1">
      <alignment horizontal="left"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7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 vertical="center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0" borderId="0" xfId="2" applyFont="1" applyAlignment="1">
      <alignment vertical="center" wrapText="1"/>
    </xf>
    <xf numFmtId="49" fontId="2" fillId="15" borderId="0" xfId="2" applyNumberFormat="1" applyFont="1" applyFill="1">
      <alignment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5020941051896409"/>
          <c:w val="0.96494064388740464"/>
          <c:h val="0.536240298288894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1756060</c:v>
                </c:pt>
                <c:pt idx="1">
                  <c:v>1228992</c:v>
                </c:pt>
                <c:pt idx="2">
                  <c:v>527068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1758642</c:v>
                </c:pt>
                <c:pt idx="1">
                  <c:v>1223738</c:v>
                </c:pt>
                <c:pt idx="2">
                  <c:v>534904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37941248"/>
        <c:axId val="42588384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86695278969955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-1.4681782875650643E-3</c:v>
                </c:pt>
                <c:pt idx="1">
                  <c:v>4.2934026727943402E-3</c:v>
                </c:pt>
                <c:pt idx="2">
                  <c:v>-1.4649357641745062E-2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41760"/>
        <c:axId val="425884416"/>
      </c:barChart>
      <c:catAx>
        <c:axId val="2379412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5883840"/>
        <c:crosses val="autoZero"/>
        <c:auto val="1"/>
        <c:lblAlgn val="ctr"/>
        <c:lblOffset val="100"/>
        <c:noMultiLvlLbl val="0"/>
      </c:catAx>
      <c:valAx>
        <c:axId val="42588384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37941248"/>
        <c:crosses val="autoZero"/>
        <c:crossBetween val="between"/>
      </c:valAx>
      <c:valAx>
        <c:axId val="4258844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37941760"/>
        <c:crosses val="max"/>
        <c:crossBetween val="between"/>
      </c:valAx>
      <c:catAx>
        <c:axId val="237941760"/>
        <c:scaling>
          <c:orientation val="minMax"/>
        </c:scaling>
        <c:delete val="1"/>
        <c:axPos val="b"/>
        <c:majorTickMark val="out"/>
        <c:minorTickMark val="none"/>
        <c:tickLblPos val="none"/>
        <c:crossAx val="425884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'tablas turistas por categorías '!$B$19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overlay val="0"/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41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45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'!$M$19,'tablas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4286614173228763"/>
          <c:w val="0.84763751506150764"/>
          <c:h val="0.3977860494710888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636800"/>
        <c:axId val="447933248"/>
      </c:lineChart>
      <c:catAx>
        <c:axId val="258636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933248"/>
        <c:crosses val="autoZero"/>
        <c:auto val="1"/>
        <c:lblAlgn val="ctr"/>
        <c:lblOffset val="100"/>
        <c:noMultiLvlLbl val="0"/>
      </c:catAx>
      <c:valAx>
        <c:axId val="44793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636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45722102918953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6556916150609"/>
          <c:y val="0.33500646713109644"/>
          <c:w val="0.8597371591896209"/>
          <c:h val="0.4238338363324213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27168"/>
        <c:axId val="447937856"/>
      </c:lineChart>
      <c:catAx>
        <c:axId val="259527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937856"/>
        <c:crosses val="autoZero"/>
        <c:auto val="1"/>
        <c:lblAlgn val="ctr"/>
        <c:lblOffset val="100"/>
        <c:noMultiLvlLbl val="0"/>
      </c:catAx>
      <c:valAx>
        <c:axId val="44793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527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92"/>
          <c:y val="0.2279812717934754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5075812055285038"/>
          <c:w val="0.84763751506150764"/>
          <c:h val="0.4002230212552910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27680"/>
        <c:axId val="447713792"/>
      </c:lineChart>
      <c:catAx>
        <c:axId val="259527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713792"/>
        <c:crosses val="autoZero"/>
        <c:auto val="1"/>
        <c:lblAlgn val="ctr"/>
        <c:lblOffset val="100"/>
        <c:noMultiLvlLbl val="0"/>
      </c:catAx>
      <c:valAx>
        <c:axId val="44771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527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59661978668881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6653122986002"/>
          <c:y val="0.33157803698606925"/>
          <c:w val="0.84763751506150764"/>
          <c:h val="0.420352112146444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28192"/>
        <c:axId val="457001216"/>
      </c:lineChart>
      <c:catAx>
        <c:axId val="259528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7001216"/>
        <c:crosses val="autoZero"/>
        <c:auto val="1"/>
        <c:lblAlgn val="ctr"/>
        <c:lblOffset val="100"/>
        <c:noMultiLvlLbl val="0"/>
      </c:catAx>
      <c:valAx>
        <c:axId val="45700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52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276"/>
          <c:y val="0.231251193887300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29216"/>
        <c:axId val="447889984"/>
      </c:lineChart>
      <c:catAx>
        <c:axId val="259529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889984"/>
        <c:crosses val="autoZero"/>
        <c:auto val="1"/>
        <c:lblAlgn val="ctr"/>
        <c:lblOffset val="100"/>
        <c:noMultiLvlLbl val="0"/>
      </c:catAx>
      <c:valAx>
        <c:axId val="44788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529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1126333196788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047877635986449"/>
          <c:w val="0.84763751506150764"/>
          <c:h val="0.427729507949444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41856"/>
        <c:axId val="447895744"/>
      </c:lineChart>
      <c:catAx>
        <c:axId val="259641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895744"/>
        <c:crosses val="autoZero"/>
        <c:auto val="1"/>
        <c:lblAlgn val="ctr"/>
        <c:lblOffset val="100"/>
        <c:noMultiLvlLbl val="0"/>
      </c:catAx>
      <c:valAx>
        <c:axId val="44789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641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1735621197639735"/>
          <c:w val="0.84763751506150764"/>
          <c:h val="0.4156372794441157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41344"/>
        <c:axId val="457109440"/>
      </c:lineChart>
      <c:catAx>
        <c:axId val="259641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7109440"/>
        <c:crosses val="autoZero"/>
        <c:auto val="1"/>
        <c:lblAlgn val="ctr"/>
        <c:lblOffset val="100"/>
        <c:noMultiLvlLbl val="0"/>
      </c:catAx>
      <c:valAx>
        <c:axId val="45710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64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81976241409306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7256797526637"/>
          <c:y val="0.32763673326962023"/>
          <c:w val="0.84763751506150764"/>
          <c:h val="0.41091104941362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42368"/>
        <c:axId val="457131712"/>
      </c:lineChart>
      <c:catAx>
        <c:axId val="259642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7131712"/>
        <c:crosses val="autoZero"/>
        <c:auto val="1"/>
        <c:lblAlgn val="ctr"/>
        <c:lblOffset val="100"/>
        <c:noMultiLvlLbl val="0"/>
      </c:catAx>
      <c:valAx>
        <c:axId val="457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64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5483592007649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763673326962023"/>
          <c:w val="0.84763751506150764"/>
          <c:h val="0.411783714896909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43392"/>
        <c:axId val="457137472"/>
      </c:lineChart>
      <c:catAx>
        <c:axId val="259643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7137472"/>
        <c:crosses val="autoZero"/>
        <c:auto val="1"/>
        <c:lblAlgn val="ctr"/>
        <c:lblOffset val="100"/>
        <c:noMultiLvlLbl val="0"/>
      </c:catAx>
      <c:valAx>
        <c:axId val="45713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643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697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8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8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064256"/>
        <c:axId val="424089792"/>
      </c:lineChart>
      <c:catAx>
        <c:axId val="22806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089792"/>
        <c:crosses val="autoZero"/>
        <c:auto val="1"/>
        <c:lblAlgn val="ctr"/>
        <c:lblOffset val="100"/>
        <c:tickLblSkip val="1"/>
        <c:noMultiLvlLbl val="0"/>
      </c:catAx>
      <c:valAx>
        <c:axId val="424089792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8064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0808020755331023"/>
          <c:w val="0.84763751506150764"/>
          <c:h val="0.4428343431134508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20576"/>
        <c:axId val="457069632"/>
      </c:lineChart>
      <c:catAx>
        <c:axId val="260120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7069632"/>
        <c:crosses val="autoZero"/>
        <c:auto val="1"/>
        <c:lblAlgn val="ctr"/>
        <c:lblOffset val="100"/>
        <c:noMultiLvlLbl val="0"/>
      </c:catAx>
      <c:valAx>
        <c:axId val="45706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120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826"/>
          <c:y val="0.2438536537399683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31514864366882833"/>
          <c:w val="0.84763751506150764"/>
          <c:h val="0.4332874579789274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60288"/>
        <c:axId val="457968448"/>
      </c:lineChart>
      <c:catAx>
        <c:axId val="259660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7968448"/>
        <c:crosses val="autoZero"/>
        <c:auto val="1"/>
        <c:lblAlgn val="ctr"/>
        <c:lblOffset val="100"/>
        <c:noMultiLvlLbl val="0"/>
      </c:catAx>
      <c:valAx>
        <c:axId val="45796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660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1992960417520694"/>
          <c:w val="0.84763751506150764"/>
          <c:h val="0.431051537632944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22624"/>
        <c:axId val="457146944"/>
      </c:lineChart>
      <c:catAx>
        <c:axId val="260122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7146944"/>
        <c:crosses val="autoZero"/>
        <c:auto val="1"/>
        <c:lblAlgn val="ctr"/>
        <c:lblOffset val="100"/>
        <c:noMultiLvlLbl val="0"/>
      </c:catAx>
      <c:valAx>
        <c:axId val="45714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122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402554882951792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19"/>
          <c:y val="0.32311883428365296"/>
          <c:w val="0.84763751506150764"/>
          <c:h val="0.4315609255739633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23136"/>
        <c:axId val="457152704"/>
      </c:lineChart>
      <c:catAx>
        <c:axId val="260123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7152704"/>
        <c:crosses val="autoZero"/>
        <c:auto val="1"/>
        <c:lblAlgn val="ctr"/>
        <c:lblOffset val="100"/>
        <c:noMultiLvlLbl val="0"/>
      </c:catAx>
      <c:valAx>
        <c:axId val="45715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123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7683048239688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42880"/>
        <c:axId val="457199552"/>
      </c:lineChart>
      <c:catAx>
        <c:axId val="261242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7199552"/>
        <c:crosses val="autoZero"/>
        <c:auto val="1"/>
        <c:lblAlgn val="ctr"/>
        <c:lblOffset val="100"/>
        <c:noMultiLvlLbl val="0"/>
      </c:catAx>
      <c:valAx>
        <c:axId val="45719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242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3769253042856"/>
          <c:y val="0.29680821689196774"/>
          <c:w val="0.84763751506150764"/>
          <c:h val="0.4533002594328888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26240"/>
        <c:axId val="447825600"/>
      </c:lineChart>
      <c:catAx>
        <c:axId val="260426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825600"/>
        <c:crosses val="autoZero"/>
        <c:auto val="1"/>
        <c:lblAlgn val="ctr"/>
        <c:lblOffset val="100"/>
        <c:noMultiLvlLbl val="0"/>
      </c:catAx>
      <c:valAx>
        <c:axId val="44782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42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44928"/>
        <c:axId val="447831360"/>
      </c:lineChart>
      <c:catAx>
        <c:axId val="261244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831360"/>
        <c:crosses val="autoZero"/>
        <c:auto val="1"/>
        <c:lblAlgn val="ctr"/>
        <c:lblOffset val="100"/>
        <c:noMultiLvlLbl val="0"/>
      </c:catAx>
      <c:valAx>
        <c:axId val="44783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244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593943</c:v>
                </c:pt>
                <c:pt idx="1">
                  <c:v>288656</c:v>
                </c:pt>
                <c:pt idx="2">
                  <c:v>230053</c:v>
                </c:pt>
                <c:pt idx="3">
                  <c:v>149889</c:v>
                </c:pt>
                <c:pt idx="4">
                  <c:v>53504</c:v>
                </c:pt>
                <c:pt idx="5">
                  <c:v>34225</c:v>
                </c:pt>
                <c:pt idx="6">
                  <c:v>31755</c:v>
                </c:pt>
                <c:pt idx="7">
                  <c:v>30405</c:v>
                </c:pt>
                <c:pt idx="8">
                  <c:v>81118</c:v>
                </c:pt>
                <c:pt idx="9">
                  <c:v>70143</c:v>
                </c:pt>
                <c:pt idx="10">
                  <c:v>68253</c:v>
                </c:pt>
                <c:pt idx="11">
                  <c:v>68104</c:v>
                </c:pt>
                <c:pt idx="12">
                  <c:v>55690</c:v>
                </c:pt>
                <c:pt idx="13">
                  <c:v>39949</c:v>
                </c:pt>
                <c:pt idx="14">
                  <c:v>21266</c:v>
                </c:pt>
                <c:pt idx="15">
                  <c:v>20444</c:v>
                </c:pt>
                <c:pt idx="16">
                  <c:v>14761</c:v>
                </c:pt>
                <c:pt idx="17">
                  <c:v>40049</c:v>
                </c:pt>
                <c:pt idx="18">
                  <c:v>3572</c:v>
                </c:pt>
                <c:pt idx="19">
                  <c:v>2978</c:v>
                </c:pt>
                <c:pt idx="20">
                  <c:v>9774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53353472"/>
        <c:axId val="447706752"/>
      </c:barChart>
      <c:barChart>
        <c:barDir val="bar"/>
        <c:grouping val="clustered"/>
        <c:varyColors val="0"/>
        <c:ser>
          <c:idx val="1"/>
          <c:order val="1"/>
          <c:tx>
            <c:v>var 2012/2011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5124371850212713"/>
                  <c:y val="-8.968020318489278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816922264882179"/>
                  <c:y val="-7.4731344852307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5610651974288339"/>
                  <c:y val="-8.96813801676754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346955597492493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5059687786960521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4612394525064532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4055096418732807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6877349009059839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059673325958223"/>
                  <c:y val="-1.04631415483043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-6.337196374870098E-2</c:v>
                </c:pt>
                <c:pt idx="1">
                  <c:v>-0.1304965991722343</c:v>
                </c:pt>
                <c:pt idx="2">
                  <c:v>-7.2464177142718911E-2</c:v>
                </c:pt>
                <c:pt idx="3">
                  <c:v>2.4861028491723246E-2</c:v>
                </c:pt>
                <c:pt idx="4">
                  <c:v>6.3211652723406786E-2</c:v>
                </c:pt>
                <c:pt idx="5">
                  <c:v>1.7299289599619534E-2</c:v>
                </c:pt>
                <c:pt idx="6">
                  <c:v>0.12662314624281559</c:v>
                </c:pt>
                <c:pt idx="7">
                  <c:v>-0.10838391836016539</c:v>
                </c:pt>
                <c:pt idx="8">
                  <c:v>0.32899716565361992</c:v>
                </c:pt>
                <c:pt idx="9">
                  <c:v>-1.5357187978157417E-2</c:v>
                </c:pt>
                <c:pt idx="10">
                  <c:v>-9.6060364216788794E-3</c:v>
                </c:pt>
                <c:pt idx="11">
                  <c:v>0.22210059755594236</c:v>
                </c:pt>
                <c:pt idx="12">
                  <c:v>-3.0601587522629162E-2</c:v>
                </c:pt>
                <c:pt idx="13">
                  <c:v>-0.21979180907368709</c:v>
                </c:pt>
                <c:pt idx="14">
                  <c:v>7.8999441879344462E-2</c:v>
                </c:pt>
                <c:pt idx="15">
                  <c:v>-0.14631702021045598</c:v>
                </c:pt>
                <c:pt idx="16">
                  <c:v>2.0745453288154345E-2</c:v>
                </c:pt>
                <c:pt idx="17">
                  <c:v>-8.7763655414331926E-2</c:v>
                </c:pt>
                <c:pt idx="18">
                  <c:v>-5.7022175290390706E-2</c:v>
                </c:pt>
                <c:pt idx="19">
                  <c:v>-5.8488776478027187E-2</c:v>
                </c:pt>
                <c:pt idx="20">
                  <c:v>-0.22643450732093393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0.33772820164649769</c:v>
                </c:pt>
                <c:pt idx="1">
                  <c:v>0.16413573655127081</c:v>
                </c:pt>
                <c:pt idx="2">
                  <c:v>0.13081286583625321</c:v>
                </c:pt>
                <c:pt idx="3">
                  <c:v>8.5229967213338476E-2</c:v>
                </c:pt>
                <c:pt idx="4">
                  <c:v>3.0423474476328895E-2</c:v>
                </c:pt>
                <c:pt idx="5">
                  <c:v>1.9461038687805705E-2</c:v>
                </c:pt>
                <c:pt idx="6">
                  <c:v>1.8056545903032E-2</c:v>
                </c:pt>
                <c:pt idx="7">
                  <c:v>1.7288908146171875E-2</c:v>
                </c:pt>
                <c:pt idx="8">
                  <c:v>4.6125362637762547E-2</c:v>
                </c:pt>
                <c:pt idx="9">
                  <c:v>3.9884751984770067E-2</c:v>
                </c:pt>
                <c:pt idx="10">
                  <c:v>3.8810059125165892E-2</c:v>
                </c:pt>
                <c:pt idx="11">
                  <c:v>3.8725334661630965E-2</c:v>
                </c:pt>
                <c:pt idx="12">
                  <c:v>3.1666479021881654E-2</c:v>
                </c:pt>
                <c:pt idx="13">
                  <c:v>2.2715822776892627E-2</c:v>
                </c:pt>
                <c:pt idx="14">
                  <c:v>1.2092284842509163E-2</c:v>
                </c:pt>
                <c:pt idx="15">
                  <c:v>1.1624878741665444E-2</c:v>
                </c:pt>
                <c:pt idx="16">
                  <c:v>8.3934080955646462E-3</c:v>
                </c:pt>
                <c:pt idx="17">
                  <c:v>2.2772684832956337E-2</c:v>
                </c:pt>
                <c:pt idx="18">
                  <c:v>2.031112642595821E-3</c:v>
                </c:pt>
                <c:pt idx="19">
                  <c:v>1.693352029577367E-3</c:v>
                </c:pt>
                <c:pt idx="20">
                  <c:v>5.5576973596672885E-3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5448576"/>
        <c:axId val="447707328"/>
      </c:barChart>
      <c:catAx>
        <c:axId val="25335347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706752"/>
        <c:crosses val="autoZero"/>
        <c:auto val="1"/>
        <c:lblAlgn val="ctr"/>
        <c:lblOffset val="100"/>
        <c:noMultiLvlLbl val="0"/>
      </c:catAx>
      <c:valAx>
        <c:axId val="447706752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253353472"/>
        <c:crosses val="autoZero"/>
        <c:crossBetween val="between"/>
      </c:valAx>
      <c:valAx>
        <c:axId val="4477073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255448576"/>
        <c:crosses val="autoZero"/>
        <c:crossBetween val="between"/>
      </c:valAx>
      <c:catAx>
        <c:axId val="255448576"/>
        <c:scaling>
          <c:orientation val="maxMin"/>
        </c:scaling>
        <c:delete val="1"/>
        <c:axPos val="r"/>
        <c:majorTickMark val="out"/>
        <c:minorTickMark val="none"/>
        <c:tickLblPos val="none"/>
        <c:crossAx val="4477073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3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3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96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64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3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25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6895139030130463"/>
          <c:y val="0.10848897655579762"/>
          <c:w val="0.75724830752244532"/>
          <c:h val="0.858861050238218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53352960"/>
        <c:axId val="44772902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751053258564086"/>
                  <c:y val="-7.470192028272068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3971365894761302"/>
                  <c:y val="-5.976718574353710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096827149373861"/>
                  <c:y val="-1.046078758273750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4576255920039508"/>
                  <c:y val="-1.195567341599597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4336723131010837"/>
                  <c:y val="-8.96672563742739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206104541360375"/>
                  <c:y val="-8.96731412881911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084796757416393"/>
                  <c:y val="-8.96707873226242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0414068628875266"/>
                  <c:y val="-1.49206107457821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881920271958625"/>
                  <c:y val="-7.472075200725586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593776331464102"/>
                  <c:y val="-1.04614937724076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837696487201093"/>
                  <c:y val="-1.195614420910935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53223697591299"/>
                  <c:y val="-8.967078732262536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991428654444026"/>
                  <c:y val="-8.96672563742739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439187029665579"/>
                  <c:y val="-7.472663692117310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4424702908446401E-2"/>
                  <c:y val="-1.04618468672425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7513728680593895E-2"/>
                  <c:y val="-8.966490240870593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7804282767237118E-2"/>
                  <c:y val="-1.04616114706858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808423162971787"/>
                  <c:y val="-7.47172210589066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0111863323357643E-2"/>
                  <c:y val="-1.0461022979294276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6640613650230995E-2"/>
                  <c:y val="-8.96731412881911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498096870732481"/>
                  <c:y val="-1.195661500222262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80160966964E-2"/>
                  <c:y val="1.0463494643139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3801319115553363E-2"/>
                  <c:y val="1.04634946431394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791E-2"/>
                  <c:y val="8.968726508159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4369280"/>
        <c:axId val="447730176"/>
      </c:barChart>
      <c:catAx>
        <c:axId val="25335296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729024"/>
        <c:crosses val="autoZero"/>
        <c:auto val="1"/>
        <c:lblAlgn val="ctr"/>
        <c:lblOffset val="100"/>
        <c:noMultiLvlLbl val="0"/>
      </c:catAx>
      <c:valAx>
        <c:axId val="44772902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53352960"/>
        <c:crosses val="autoZero"/>
        <c:crossBetween val="between"/>
      </c:valAx>
      <c:valAx>
        <c:axId val="4477301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54369280"/>
        <c:crosses val="autoZero"/>
        <c:crossBetween val="between"/>
      </c:valAx>
      <c:catAx>
        <c:axId val="254369280"/>
        <c:scaling>
          <c:orientation val="maxMin"/>
        </c:scaling>
        <c:delete val="1"/>
        <c:axPos val="r"/>
        <c:majorTickMark val="out"/>
        <c:minorTickMark val="none"/>
        <c:tickLblPos val="none"/>
        <c:crossAx val="44773017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67"/>
          <c:h val="2.70297627167402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40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109135551604574"/>
          <c:w val="0.85238227365803865"/>
          <c:h val="0.61103450778330171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mensual'!$B$58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4366720"/>
        <c:axId val="447561024"/>
      </c:lineChart>
      <c:catAx>
        <c:axId val="25436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75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561024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4366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41519202277353"/>
          <c:y val="8.3226290262104347E-2"/>
          <c:w val="0.44935293236337032"/>
          <c:h val="5.555426539424507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205395932372728"/>
          <c:y val="0.13145539906103287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3"/>
          <c:w val="0.91263650546021846"/>
          <c:h val="0.308841817308055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numFmt formatCode="#,##0" sourceLinked="0"/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4973047</c:v>
                </c:pt>
                <c:pt idx="1">
                  <c:v>3217880</c:v>
                </c:pt>
                <c:pt idx="2">
                  <c:v>1755167</c:v>
                </c:pt>
                <c:pt idx="3">
                  <c:v>3927839</c:v>
                </c:pt>
                <c:pt idx="4">
                  <c:v>2390672</c:v>
                </c:pt>
                <c:pt idx="5">
                  <c:v>1537167</c:v>
                </c:pt>
                <c:pt idx="6">
                  <c:v>1756060</c:v>
                </c:pt>
                <c:pt idx="7">
                  <c:v>1228992</c:v>
                </c:pt>
                <c:pt idx="8">
                  <c:v>527068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28062208"/>
        <c:axId val="423858112"/>
      </c:barChart>
      <c:catAx>
        <c:axId val="2280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385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85811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2806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726E-3"/>
          <c:y val="0.37023802282225482"/>
          <c:w val="0.9690181158547847"/>
          <c:h val="0.481876922037111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13466792</c:v>
                </c:pt>
                <c:pt idx="1">
                  <c:v>9094368</c:v>
                </c:pt>
                <c:pt idx="2">
                  <c:v>4372424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13480451</c:v>
                </c:pt>
                <c:pt idx="1">
                  <c:v>8969688</c:v>
                </c:pt>
                <c:pt idx="2">
                  <c:v>4510763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83319296"/>
        <c:axId val="47205753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885741265344837E-3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88425419910329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-1.0132450316387783E-3</c:v>
                </c:pt>
                <c:pt idx="1">
                  <c:v>1.390014903528417E-2</c:v>
                </c:pt>
                <c:pt idx="2">
                  <c:v>-3.066864741064871E-2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805376"/>
        <c:axId val="472058112"/>
      </c:barChart>
      <c:catAx>
        <c:axId val="2833192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2057536"/>
        <c:crosses val="autoZero"/>
        <c:auto val="1"/>
        <c:lblAlgn val="ctr"/>
        <c:lblOffset val="100"/>
        <c:noMultiLvlLbl val="0"/>
      </c:catAx>
      <c:valAx>
        <c:axId val="4720575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83319296"/>
        <c:crosses val="autoZero"/>
        <c:crossBetween val="between"/>
      </c:valAx>
      <c:valAx>
        <c:axId val="4720581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92805376"/>
        <c:crosses val="max"/>
        <c:crossBetween val="between"/>
      </c:valAx>
      <c:catAx>
        <c:axId val="392805376"/>
        <c:scaling>
          <c:orientation val="minMax"/>
        </c:scaling>
        <c:delete val="1"/>
        <c:axPos val="b"/>
        <c:majorTickMark val="out"/>
        <c:minorTickMark val="none"/>
        <c:tickLblPos val="none"/>
        <c:crossAx val="4720581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806"/>
          <c:y val="0.13161659513590845"/>
          <c:w val="0.5842884016268504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6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13466792</c:v>
                </c:pt>
                <c:pt idx="1">
                  <c:v>9094368</c:v>
                </c:pt>
                <c:pt idx="2">
                  <c:v>1695481</c:v>
                </c:pt>
                <c:pt idx="3">
                  <c:v>5845067</c:v>
                </c:pt>
                <c:pt idx="4">
                  <c:v>1398120</c:v>
                </c:pt>
                <c:pt idx="5">
                  <c:v>155700</c:v>
                </c:pt>
                <c:pt idx="6">
                  <c:v>4372424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13480451</c:v>
                </c:pt>
                <c:pt idx="1">
                  <c:v>8969688</c:v>
                </c:pt>
                <c:pt idx="2">
                  <c:v>1506100</c:v>
                </c:pt>
                <c:pt idx="3">
                  <c:v>5915800</c:v>
                </c:pt>
                <c:pt idx="4">
                  <c:v>1409670</c:v>
                </c:pt>
                <c:pt idx="5">
                  <c:v>138118</c:v>
                </c:pt>
                <c:pt idx="6">
                  <c:v>4510763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0092544"/>
        <c:axId val="472063296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66783288405286E-2"/>
                  <c:y val="8.24693233142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872483551456E-2"/>
                  <c:y val="-0.37890376647081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860684818143832E-2"/>
                  <c:y val="0.19586101229732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282071660919E-2"/>
                  <c:y val="5.3209427501765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47430088408564E-2"/>
                  <c:y val="6.5502751242389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8731554237302E-2"/>
                  <c:y val="0.10556910081671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8604717854597003E-2"/>
                  <c:y val="-1.24971688183647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-1.0132450316387783E-3</c:v>
                </c:pt>
                <c:pt idx="1">
                  <c:v>1.390014903528417E-2</c:v>
                </c:pt>
                <c:pt idx="2">
                  <c:v>0.12574264657061285</c:v>
                </c:pt>
                <c:pt idx="3">
                  <c:v>-1.1956624632340512E-2</c:v>
                </c:pt>
                <c:pt idx="4">
                  <c:v>-8.1934069675881592E-3</c:v>
                </c:pt>
                <c:pt idx="5">
                  <c:v>0.12729694898564994</c:v>
                </c:pt>
                <c:pt idx="6">
                  <c:v>-3.066864741064871E-2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6901504"/>
        <c:axId val="520126464"/>
      </c:lineChart>
      <c:catAx>
        <c:axId val="41009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206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06329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10092544"/>
        <c:crosses val="autoZero"/>
        <c:crossBetween val="between"/>
      </c:valAx>
      <c:catAx>
        <c:axId val="426901504"/>
        <c:scaling>
          <c:orientation val="minMax"/>
        </c:scaling>
        <c:delete val="1"/>
        <c:axPos val="b"/>
        <c:majorTickMark val="out"/>
        <c:minorTickMark val="none"/>
        <c:tickLblPos val="none"/>
        <c:crossAx val="520126464"/>
        <c:crosses val="autoZero"/>
        <c:auto val="1"/>
        <c:lblAlgn val="ctr"/>
        <c:lblOffset val="100"/>
        <c:noMultiLvlLbl val="0"/>
      </c:catAx>
      <c:valAx>
        <c:axId val="5201264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26901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2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746"/>
          <c:y val="0.1957327662128398"/>
          <c:w val="0.83717483495168965"/>
          <c:h val="0.56297581692098053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mensual'!$C$57,'Pernoctacion mensual'!$C$56,'Pernoctacion mensual'!$C$55,'Pernoctacion mensual'!$C$54,'Pernoctacion mensual'!$C$53,'Pernoctacion mensual'!$C$52,'Pernoctacion mensual'!$C$51,'Pernoctacion mensual'!$C$50,'Pernoctacion mensual'!$C$49,'Pernoctacion mensual'!$C$48,'Pernoctacion mensual'!$C$47,'Pernoctacion mensual'!$C$46)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2804480"/>
        <c:axId val="520131648"/>
      </c:lineChart>
      <c:catAx>
        <c:axId val="26280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2013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0131648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2804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002080385113196"/>
          <c:y val="7.4643581731239694E-2"/>
          <c:w val="0.43531784333410006"/>
          <c:h val="5.992680492403249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799"/>
          <c:h val="0.58480759597687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67.075670315590656</c:v>
                </c:pt>
                <c:pt idx="1">
                  <c:v>78.799474963489359</c:v>
                </c:pt>
                <c:pt idx="2">
                  <c:v>51.132852465864516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66.336803100943641</c:v>
                </c:pt>
                <c:pt idx="1">
                  <c:v>78.725042182283943</c:v>
                </c:pt>
                <c:pt idx="2">
                  <c:v>50.438055179131723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32397824"/>
        <c:axId val="52150201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1.1138119115006173E-2</c:v>
                </c:pt>
                <c:pt idx="1">
                  <c:v>9.4547781928233654E-4</c:v>
                </c:pt>
                <c:pt idx="2">
                  <c:v>1.3775259261389117E-2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061952"/>
        <c:axId val="502628352"/>
      </c:barChart>
      <c:catAx>
        <c:axId val="4323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21502016"/>
        <c:crosses val="autoZero"/>
        <c:auto val="1"/>
        <c:lblAlgn val="ctr"/>
        <c:lblOffset val="100"/>
        <c:noMultiLvlLbl val="0"/>
      </c:catAx>
      <c:valAx>
        <c:axId val="52150201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32397824"/>
        <c:crosses val="autoZero"/>
        <c:crossBetween val="between"/>
      </c:valAx>
      <c:valAx>
        <c:axId val="502628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40061952"/>
        <c:crosses val="max"/>
        <c:crossBetween val="between"/>
      </c:valAx>
      <c:catAx>
        <c:axId val="44006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2628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87"/>
          <c:w val="0.7990373291084453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907808398950227"/>
          <c:y val="0.13725495741603741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64.58131253771289</c:v>
                </c:pt>
                <c:pt idx="1">
                  <c:v>73.329396476441019</c:v>
                </c:pt>
                <c:pt idx="2">
                  <c:v>54.267491213569393</c:v>
                </c:pt>
                <c:pt idx="3">
                  <c:v>66.545495395772591</c:v>
                </c:pt>
                <c:pt idx="4">
                  <c:v>77.777924703376783</c:v>
                </c:pt>
                <c:pt idx="5">
                  <c:v>55.196115508488639</c:v>
                </c:pt>
                <c:pt idx="6">
                  <c:v>67.075670315590656</c:v>
                </c:pt>
                <c:pt idx="7">
                  <c:v>78.799474963489359</c:v>
                </c:pt>
                <c:pt idx="8">
                  <c:v>51.132852465864516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62806528"/>
        <c:axId val="502635264"/>
      </c:barChart>
      <c:catAx>
        <c:axId val="2628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31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0263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3526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6280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67.075670315590656</c:v>
                </c:pt>
                <c:pt idx="1">
                  <c:v>78.799474963489359</c:v>
                </c:pt>
                <c:pt idx="2">
                  <c:v>78.294468409033243</c:v>
                </c:pt>
                <c:pt idx="3">
                  <c:v>83.935039496414745</c:v>
                </c:pt>
                <c:pt idx="4">
                  <c:v>63.287713253214555</c:v>
                </c:pt>
                <c:pt idx="5">
                  <c:v>75.90811667132607</c:v>
                </c:pt>
                <c:pt idx="6">
                  <c:v>51.132852465864516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66.336803100943641</c:v>
                </c:pt>
                <c:pt idx="1">
                  <c:v>78.725042182283943</c:v>
                </c:pt>
                <c:pt idx="2">
                  <c:v>75.40678086272257</c:v>
                </c:pt>
                <c:pt idx="3">
                  <c:v>83.92327156438877</c:v>
                </c:pt>
                <c:pt idx="4">
                  <c:v>64.963758842045848</c:v>
                </c:pt>
                <c:pt idx="5">
                  <c:v>77.763851494238651</c:v>
                </c:pt>
                <c:pt idx="6">
                  <c:v>50.438055179131723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32394240"/>
        <c:axId val="519661824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5078657620627613E-2"/>
                  <c:y val="0.27732323740862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5078657620627613E-2"/>
                  <c:y val="0.1988918648596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982221561927401E-2"/>
                  <c:y val="0.48192681797128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078657620627613E-2"/>
                  <c:y val="0.1954818051835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834381551362686E-2"/>
                  <c:y val="-2.3016560270119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93081761006305E-2"/>
                  <c:y val="7.92852300112089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5078657620627613E-2"/>
                  <c:y val="0.29778359546488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1.1138119115006173E-2</c:v>
                </c:pt>
                <c:pt idx="1">
                  <c:v>9.4547781928233654E-4</c:v>
                </c:pt>
                <c:pt idx="2">
                  <c:v>3.8294799396989099E-2</c:v>
                </c:pt>
                <c:pt idx="3">
                  <c:v>1.4022251285750187E-4</c:v>
                </c:pt>
                <c:pt idx="4">
                  <c:v>-2.5799701536767028E-2</c:v>
                </c:pt>
                <c:pt idx="5">
                  <c:v>-2.3863720575235003E-2</c:v>
                </c:pt>
                <c:pt idx="6">
                  <c:v>1.3775259261389117E-2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2395776"/>
        <c:axId val="519662400"/>
      </c:lineChart>
      <c:catAx>
        <c:axId val="43239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4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966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66182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32394240"/>
        <c:crosses val="autoZero"/>
        <c:crossBetween val="between"/>
      </c:valAx>
      <c:catAx>
        <c:axId val="432395776"/>
        <c:scaling>
          <c:orientation val="minMax"/>
        </c:scaling>
        <c:delete val="1"/>
        <c:axPos val="b"/>
        <c:majorTickMark val="out"/>
        <c:minorTickMark val="none"/>
        <c:tickLblPos val="none"/>
        <c:crossAx val="519662400"/>
        <c:crosses val="autoZero"/>
        <c:auto val="1"/>
        <c:lblAlgn val="ctr"/>
        <c:lblOffset val="100"/>
        <c:noMultiLvlLbl val="0"/>
      </c:catAx>
      <c:valAx>
        <c:axId val="5196624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32395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51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5113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mensual'!$C$57,'IO evolución mensual'!$C$56,'IO evolución mensual'!$C$55,'IO evolución mensual'!$C$54,'IO evolución mensual'!$C$53,'IO evolución mensual'!$C$52,'IO evolución mensual'!$C$51,'IO evolución mensual'!$C$50,'IO evolución mensual'!$C$49,'IO evolución mensual'!$C$48,'IO evolución mensual'!$C$47,'IO evolución mensual'!$C$46)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2396288"/>
        <c:axId val="504496704"/>
      </c:lineChart>
      <c:catAx>
        <c:axId val="43239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207E-3"/>
              <c:y val="0.96465793656070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0449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4496704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239628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73350131233597"/>
          <c:y val="0.15510832059269675"/>
          <c:w val="0.45342706561679791"/>
          <c:h val="5.551162973392721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19868072245079438"/>
          <c:w val="0.99348294765905898"/>
          <c:h val="0.667723964811760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8.2859606163798496</c:v>
                </c:pt>
                <c:pt idx="1">
                  <c:v>8.0149423267197832</c:v>
                </c:pt>
                <c:pt idx="2">
                  <c:v>8.9179081257067399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8.3185548849623743</c:v>
                </c:pt>
                <c:pt idx="1">
                  <c:v>7.9739127166109087</c:v>
                </c:pt>
                <c:pt idx="2">
                  <c:v>9.1070173339515126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95962112"/>
        <c:axId val="50265580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-3.2594268582524677E-2</c:v>
                </c:pt>
                <c:pt idx="1">
                  <c:v>4.1029610108874515E-2</c:v>
                </c:pt>
                <c:pt idx="2">
                  <c:v>-0.18910920824477273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5962624"/>
        <c:axId val="502656384"/>
      </c:barChart>
      <c:catAx>
        <c:axId val="4959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2655808"/>
        <c:crosses val="autoZero"/>
        <c:auto val="1"/>
        <c:lblAlgn val="ctr"/>
        <c:lblOffset val="100"/>
        <c:noMultiLvlLbl val="0"/>
      </c:catAx>
      <c:valAx>
        <c:axId val="5026558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95962112"/>
        <c:crosses val="autoZero"/>
        <c:crossBetween val="between"/>
      </c:valAx>
      <c:valAx>
        <c:axId val="50265638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95962624"/>
        <c:crosses val="max"/>
        <c:crossBetween val="between"/>
      </c:valAx>
      <c:catAx>
        <c:axId val="49596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26563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978386481726756"/>
          <c:y val="0.14020028612303462"/>
          <c:w val="0.540812872050882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5338533541341682"/>
          <c:y val="0.14344199646054187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9808341194515797"/>
          <c:w val="0.91406319737487662"/>
          <c:h val="0.328432158663063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7.7710196585714959</c:v>
                </c:pt>
                <c:pt idx="1">
                  <c:v>7.3782822852312702</c:v>
                </c:pt>
                <c:pt idx="2">
                  <c:v>8.4910546973592833</c:v>
                </c:pt>
                <c:pt idx="3">
                  <c:v>8.1830770049383386</c:v>
                </c:pt>
                <c:pt idx="4">
                  <c:v>7.8977141155290225</c:v>
                </c:pt>
                <c:pt idx="5">
                  <c:v>8.6268863435137497</c:v>
                </c:pt>
                <c:pt idx="6">
                  <c:v>8.2859606163798496</c:v>
                </c:pt>
                <c:pt idx="7">
                  <c:v>8.0149423267197832</c:v>
                </c:pt>
                <c:pt idx="8">
                  <c:v>8.9179081257067399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72281600"/>
        <c:axId val="506044416"/>
      </c:barChart>
      <c:catAx>
        <c:axId val="47228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335E-4"/>
              <c:y val="0.963918284644393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0604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04441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2281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312"/>
          <c:y val="4.511299005023585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3096494748349919"/>
          <c:w val="0.90886793539522259"/>
          <c:h val="0.582378810733016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8.2859606163798496</c:v>
                </c:pt>
                <c:pt idx="1">
                  <c:v>8.0149423267197832</c:v>
                </c:pt>
                <c:pt idx="2">
                  <c:v>7.5733816039761921</c:v>
                </c:pt>
                <c:pt idx="3">
                  <c:v>8.0690840254185972</c:v>
                </c:pt>
                <c:pt idx="4">
                  <c:v>8.4291998500103542</c:v>
                </c:pt>
                <c:pt idx="5">
                  <c:v>7.6152947225728038</c:v>
                </c:pt>
                <c:pt idx="6">
                  <c:v>8.9179081257067399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8.3185548849623743</c:v>
                </c:pt>
                <c:pt idx="1">
                  <c:v>7.9739127166109087</c:v>
                </c:pt>
                <c:pt idx="2">
                  <c:v>7.5152265980242356</c:v>
                </c:pt>
                <c:pt idx="3">
                  <c:v>8.0016857808857811</c:v>
                </c:pt>
                <c:pt idx="4">
                  <c:v>8.424314863357349</c:v>
                </c:pt>
                <c:pt idx="5">
                  <c:v>7.7511181944373044</c:v>
                </c:pt>
                <c:pt idx="6">
                  <c:v>9.1070173339515126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96366080"/>
        <c:axId val="506051328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6564394967871E-2"/>
                  <c:y val="0.29711221510316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808695151350556E-2"/>
                  <c:y val="0.43568354482930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80966603312597E-2"/>
                  <c:y val="0.45442840734539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46717185835074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93119081117995E-2"/>
                  <c:y val="0.36968241008538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8774714289244E-2"/>
                  <c:y val="0.147621881184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045E-2"/>
                  <c:y val="-1.4785990064071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527E-2"/>
                  <c:y val="-0.3033856883882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-3.2594268582524677E-2</c:v>
                </c:pt>
                <c:pt idx="1">
                  <c:v>4.1029610108874515E-2</c:v>
                </c:pt>
                <c:pt idx="2">
                  <c:v>5.815500595195644E-2</c:v>
                </c:pt>
                <c:pt idx="3">
                  <c:v>6.7398244532816065E-2</c:v>
                </c:pt>
                <c:pt idx="4">
                  <c:v>4.8849866530051855E-3</c:v>
                </c:pt>
                <c:pt idx="5">
                  <c:v>-0.13582347186450061</c:v>
                </c:pt>
                <c:pt idx="6">
                  <c:v>-0.18910920824477273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6366592"/>
        <c:axId val="506051904"/>
      </c:lineChart>
      <c:catAx>
        <c:axId val="49636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65E-3"/>
              <c:y val="0.958255666590519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0605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05132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96366080"/>
        <c:crosses val="autoZero"/>
        <c:crossBetween val="between"/>
      </c:valAx>
      <c:catAx>
        <c:axId val="496366592"/>
        <c:scaling>
          <c:orientation val="minMax"/>
        </c:scaling>
        <c:delete val="1"/>
        <c:axPos val="b"/>
        <c:majorTickMark val="out"/>
        <c:minorTickMark val="none"/>
        <c:tickLblPos val="none"/>
        <c:crossAx val="506051904"/>
        <c:crosses val="autoZero"/>
        <c:auto val="1"/>
        <c:lblAlgn val="ctr"/>
        <c:lblOffset val="100"/>
        <c:noMultiLvlLbl val="0"/>
      </c:catAx>
      <c:valAx>
        <c:axId val="50605190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96366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46"/>
          <c:y val="0.10875607157189852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33"/>
          <c:y val="0.19853159864450887"/>
          <c:w val="0.83325053642040192"/>
          <c:h val="0.5376015733882337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698304"/>
        <c:axId val="472114304"/>
      </c:lineChart>
      <c:catAx>
        <c:axId val="241698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2114304"/>
        <c:crosses val="autoZero"/>
        <c:auto val="1"/>
        <c:lblAlgn val="ctr"/>
        <c:lblOffset val="100"/>
        <c:noMultiLvlLbl val="0"/>
      </c:catAx>
      <c:valAx>
        <c:axId val="4721143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169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6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mensual'!$C$57,'EM evolución mensual'!$C$56,'EM evolución mensual'!$C$55,'EM evolución mensual'!$C$54,'EM evolución mensual'!$C$53,'EM evolución mensual'!$C$52,'EM evolución mensual'!$C$51,'EM evolución mensual'!$C$50,'EM evolución mensual'!$C$49,'EM evolución mensual'!$C$48,'EM evolución mensual'!$C$47,'EM evolución mensual'!$C$46)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2284672"/>
        <c:axId val="508005760"/>
      </c:lineChart>
      <c:catAx>
        <c:axId val="47228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0800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005760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2284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374929735806636"/>
          <c:y val="0.14524229773291761"/>
          <c:w val="0.47789530524536067"/>
          <c:h val="6.06809174021033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2005947997507505"/>
          <c:w val="0.83325053642040214"/>
          <c:h val="0.51607375516909304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068992"/>
        <c:axId val="472117760"/>
      </c:lineChart>
      <c:catAx>
        <c:axId val="242068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2117760"/>
        <c:crosses val="autoZero"/>
        <c:auto val="1"/>
        <c:lblAlgn val="ctr"/>
        <c:lblOffset val="100"/>
        <c:noMultiLvlLbl val="0"/>
      </c:catAx>
      <c:valAx>
        <c:axId val="472117760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206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5962782429975156"/>
          <c:w val="0.83325053642040214"/>
          <c:h val="0.4765054800426724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393088"/>
        <c:axId val="472120640"/>
      </c:lineChart>
      <c:catAx>
        <c:axId val="242393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2120640"/>
        <c:crosses val="autoZero"/>
        <c:auto val="1"/>
        <c:lblAlgn val="ctr"/>
        <c:lblOffset val="100"/>
        <c:noMultiLvlLbl val="0"/>
      </c:catAx>
      <c:valAx>
        <c:axId val="4721206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239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1756060</c:v>
                </c:pt>
                <c:pt idx="1">
                  <c:v>1228992</c:v>
                </c:pt>
                <c:pt idx="2">
                  <c:v>244455</c:v>
                </c:pt>
                <c:pt idx="3">
                  <c:v>784465</c:v>
                </c:pt>
                <c:pt idx="4">
                  <c:v>178679</c:v>
                </c:pt>
                <c:pt idx="5">
                  <c:v>21393</c:v>
                </c:pt>
                <c:pt idx="6">
                  <c:v>527068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1758642</c:v>
                </c:pt>
                <c:pt idx="1">
                  <c:v>1223738</c:v>
                </c:pt>
                <c:pt idx="2">
                  <c:v>217941</c:v>
                </c:pt>
                <c:pt idx="3">
                  <c:v>804375</c:v>
                </c:pt>
                <c:pt idx="4">
                  <c:v>181971</c:v>
                </c:pt>
                <c:pt idx="5">
                  <c:v>19451</c:v>
                </c:pt>
                <c:pt idx="6">
                  <c:v>534904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40336384"/>
        <c:axId val="461548352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412234630920894E-2"/>
                  <c:y val="7.2165687410901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30905306971943E-2"/>
                  <c:y val="-0.44560081005102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995878636918601E-2"/>
                  <c:y val="0.21429793357048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2736732570239336E-2"/>
                  <c:y val="1.4636076581797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493236212278875E-2"/>
                  <c:y val="4.1137535473040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33547731611745E-2"/>
                  <c:y val="0.1127750909308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0332986472424559E-2"/>
                  <c:y val="3.7078753480688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-1.4681782875650643E-3</c:v>
                </c:pt>
                <c:pt idx="1">
                  <c:v>4.2934026727943402E-3</c:v>
                </c:pt>
                <c:pt idx="2">
                  <c:v>0.12165677866945641</c:v>
                </c:pt>
                <c:pt idx="3">
                  <c:v>-2.4752136752136753E-2</c:v>
                </c:pt>
                <c:pt idx="4">
                  <c:v>-1.8090794687065523E-2</c:v>
                </c:pt>
                <c:pt idx="5">
                  <c:v>9.9840625160660126E-2</c:v>
                </c:pt>
                <c:pt idx="6">
                  <c:v>-1.4649357641745062E-2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0941568"/>
        <c:axId val="461548928"/>
      </c:lineChart>
      <c:catAx>
        <c:axId val="24033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154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548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40336384"/>
        <c:crosses val="autoZero"/>
        <c:crossBetween val="between"/>
      </c:valAx>
      <c:catAx>
        <c:axId val="240941568"/>
        <c:scaling>
          <c:orientation val="minMax"/>
        </c:scaling>
        <c:delete val="1"/>
        <c:axPos val="b"/>
        <c:majorTickMark val="out"/>
        <c:minorTickMark val="none"/>
        <c:tickLblPos val="none"/>
        <c:crossAx val="461548928"/>
        <c:crosses val="autoZero"/>
        <c:auto val="1"/>
        <c:lblAlgn val="ctr"/>
        <c:lblOffset val="100"/>
        <c:noMultiLvlLbl val="0"/>
      </c:catAx>
      <c:valAx>
        <c:axId val="4615489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40941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8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8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8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8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8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('tablas turistas por categorías '!$M$110,'tablas turistas por categorías '!$M$97,'tablas turistas por categorías '!$M$84,'tablas turistas por categorías '!$M$71,'tablas turistas por categorías '!$M$58,'tablas turistas por categorías '!$M$45,'tablas turistas por categorías '!$M$32,'tablas turistas por categorías '!$M$19)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826496"/>
        <c:axId val="424124416"/>
      </c:lineChart>
      <c:catAx>
        <c:axId val="23882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4124416"/>
        <c:crosses val="autoZero"/>
        <c:auto val="1"/>
        <c:lblAlgn val="ctr"/>
        <c:lblOffset val="100"/>
        <c:noMultiLvlLbl val="0"/>
      </c:catAx>
      <c:valAx>
        <c:axId val="424124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826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2012</a:t>
            </a:r>
          </a:p>
        </c:rich>
      </c:tx>
      <c:layout>
        <c:manualLayout>
          <c:xMode val="edge"/>
          <c:yMode val="edge"/>
          <c:x val="0.48430735930736302"/>
          <c:y val="0.1362530413625304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'!$M$32,'tablas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5"/>
                <c:pt idx="0">
                  <c:v>534904</c:v>
                </c:pt>
                <c:pt idx="1">
                  <c:v>19451</c:v>
                </c:pt>
                <c:pt idx="2">
                  <c:v>181971</c:v>
                </c:pt>
                <c:pt idx="3">
                  <c:v>804375</c:v>
                </c:pt>
                <c:pt idx="4">
                  <c:v>217941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29</xdr:row>
      <xdr:rowOff>28575</xdr:rowOff>
    </xdr:from>
    <xdr:to>
      <xdr:col>19</xdr:col>
      <xdr:colOff>476250</xdr:colOff>
      <xdr:row>29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11</xdr:row>
      <xdr:rowOff>0</xdr:rowOff>
    </xdr:from>
    <xdr:to>
      <xdr:col>14</xdr:col>
      <xdr:colOff>171450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161925</xdr:rowOff>
    </xdr:from>
    <xdr:to>
      <xdr:col>19</xdr:col>
      <xdr:colOff>520700</xdr:colOff>
      <xdr:row>12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2012</v>
          </cell>
          <cell r="E6" t="str">
            <v>2013</v>
          </cell>
          <cell r="G6" t="str">
            <v>var. interanual</v>
          </cell>
        </row>
        <row r="7">
          <cell r="B7" t="str">
            <v>Total Alojados</v>
          </cell>
          <cell r="C7">
            <v>1758642</v>
          </cell>
          <cell r="E7">
            <v>1756060</v>
          </cell>
          <cell r="G7">
            <v>-1.4681782875650643E-3</v>
          </cell>
        </row>
        <row r="8">
          <cell r="B8" t="str">
            <v>Alojados Establecimientos Hoteleros</v>
          </cell>
          <cell r="C8">
            <v>1223738</v>
          </cell>
          <cell r="E8">
            <v>1228992</v>
          </cell>
          <cell r="G8">
            <v>4.2934026727943402E-3</v>
          </cell>
        </row>
        <row r="9">
          <cell r="B9" t="str">
            <v>Alojados Establecimientos Extrahoteleros</v>
          </cell>
          <cell r="C9">
            <v>534904</v>
          </cell>
          <cell r="E9">
            <v>527068</v>
          </cell>
          <cell r="G9">
            <v>-1.4649357641745062E-2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>2013</v>
          </cell>
          <cell r="C20">
            <v>1228992</v>
          </cell>
          <cell r="E20">
            <v>527068</v>
          </cell>
          <cell r="G20">
            <v>1756060</v>
          </cell>
        </row>
        <row r="33">
          <cell r="B33">
            <v>2012</v>
          </cell>
          <cell r="C33">
            <v>1223738</v>
          </cell>
          <cell r="E33">
            <v>534904</v>
          </cell>
          <cell r="G33">
            <v>1758642</v>
          </cell>
        </row>
        <row r="46">
          <cell r="B46">
            <v>2011</v>
          </cell>
          <cell r="C46">
            <v>1236970</v>
          </cell>
          <cell r="E46">
            <v>610589</v>
          </cell>
          <cell r="G46">
            <v>1847559</v>
          </cell>
        </row>
        <row r="59">
          <cell r="B59">
            <v>2010</v>
          </cell>
          <cell r="C59">
            <v>1123000</v>
          </cell>
          <cell r="E59">
            <v>588443</v>
          </cell>
          <cell r="G59">
            <v>1711443</v>
          </cell>
        </row>
        <row r="72">
          <cell r="B72">
            <v>2009</v>
          </cell>
          <cell r="C72">
            <v>1052440</v>
          </cell>
          <cell r="E72">
            <v>596591</v>
          </cell>
          <cell r="G72">
            <v>1649031</v>
          </cell>
        </row>
        <row r="85">
          <cell r="B85">
            <v>2008</v>
          </cell>
          <cell r="C85">
            <v>1208135</v>
          </cell>
          <cell r="E85">
            <v>682665</v>
          </cell>
          <cell r="G85">
            <v>1890800</v>
          </cell>
        </row>
        <row r="98">
          <cell r="B98">
            <v>2007</v>
          </cell>
          <cell r="C98">
            <v>1195570</v>
          </cell>
          <cell r="E98">
            <v>672612</v>
          </cell>
          <cell r="G98">
            <v>1868182</v>
          </cell>
        </row>
        <row r="111">
          <cell r="B111">
            <v>2006</v>
          </cell>
          <cell r="C111">
            <v>1222491</v>
          </cell>
          <cell r="E111">
            <v>708928</v>
          </cell>
          <cell r="G111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2013</v>
          </cell>
        </row>
        <row r="8">
          <cell r="E8">
            <v>4973047</v>
          </cell>
        </row>
        <row r="9">
          <cell r="E9">
            <v>3217880</v>
          </cell>
        </row>
        <row r="10">
          <cell r="E10">
            <v>1755167</v>
          </cell>
        </row>
        <row r="12">
          <cell r="E12">
            <v>3927839</v>
          </cell>
        </row>
        <row r="13">
          <cell r="E13">
            <v>2390672</v>
          </cell>
        </row>
        <row r="14">
          <cell r="E14">
            <v>1537167</v>
          </cell>
        </row>
        <row r="16">
          <cell r="E16">
            <v>1756060</v>
          </cell>
        </row>
        <row r="17">
          <cell r="E17">
            <v>1228992</v>
          </cell>
        </row>
        <row r="18">
          <cell r="E18">
            <v>527068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134928</v>
          </cell>
          <cell r="E7">
            <v>145640</v>
          </cell>
          <cell r="F7">
            <v>134920</v>
          </cell>
        </row>
        <row r="8">
          <cell r="B8" t="str">
            <v>Febrero</v>
          </cell>
          <cell r="D8">
            <v>145544</v>
          </cell>
          <cell r="E8">
            <v>140244</v>
          </cell>
          <cell r="F8">
            <v>132632</v>
          </cell>
        </row>
        <row r="9">
          <cell r="B9" t="str">
            <v>Marzo</v>
          </cell>
          <cell r="D9">
            <v>160253</v>
          </cell>
          <cell r="E9">
            <v>156264</v>
          </cell>
          <cell r="F9">
            <v>168533</v>
          </cell>
        </row>
        <row r="10">
          <cell r="B10" t="str">
            <v>Abril</v>
          </cell>
          <cell r="D10">
            <v>172615</v>
          </cell>
          <cell r="E10">
            <v>153896</v>
          </cell>
          <cell r="F10">
            <v>139428</v>
          </cell>
        </row>
        <row r="11">
          <cell r="B11" t="str">
            <v>Mayo</v>
          </cell>
          <cell r="D11">
            <v>129475</v>
          </cell>
          <cell r="E11">
            <v>130586</v>
          </cell>
          <cell r="F11">
            <v>136187</v>
          </cell>
        </row>
        <row r="12">
          <cell r="B12" t="str">
            <v>Junio</v>
          </cell>
          <cell r="D12">
            <v>140106</v>
          </cell>
          <cell r="E12">
            <v>140102</v>
          </cell>
          <cell r="F12">
            <v>140602</v>
          </cell>
        </row>
        <row r="13">
          <cell r="B13" t="str">
            <v>Julio</v>
          </cell>
          <cell r="D13">
            <v>178465</v>
          </cell>
          <cell r="E13">
            <v>154461</v>
          </cell>
          <cell r="F13">
            <v>146168</v>
          </cell>
        </row>
        <row r="14">
          <cell r="B14" t="str">
            <v>Agosto</v>
          </cell>
          <cell r="D14">
            <v>168963</v>
          </cell>
          <cell r="E14">
            <v>164741</v>
          </cell>
          <cell r="F14">
            <v>165555</v>
          </cell>
        </row>
        <row r="15">
          <cell r="B15" t="str">
            <v>Septiembre</v>
          </cell>
          <cell r="D15">
            <v>150968</v>
          </cell>
          <cell r="E15">
            <v>136535</v>
          </cell>
          <cell r="F15">
            <v>134802</v>
          </cell>
        </row>
        <row r="16">
          <cell r="B16" t="str">
            <v>Octubre</v>
          </cell>
          <cell r="D16">
            <v>169918</v>
          </cell>
          <cell r="E16">
            <v>154993</v>
          </cell>
          <cell r="F16">
            <v>156972</v>
          </cell>
        </row>
        <row r="17">
          <cell r="B17" t="str">
            <v>Noviembre</v>
          </cell>
          <cell r="D17">
            <v>144379</v>
          </cell>
          <cell r="E17">
            <v>143212</v>
          </cell>
          <cell r="F17">
            <v>153852</v>
          </cell>
        </row>
        <row r="18">
          <cell r="B18" t="str">
            <v>Diciembre</v>
          </cell>
          <cell r="D18">
            <v>151945</v>
          </cell>
          <cell r="E18">
            <v>137968</v>
          </cell>
          <cell r="F18">
            <v>146409</v>
          </cell>
        </row>
        <row r="23">
          <cell r="B23" t="str">
            <v>TURISTAS  ALOJADOS EN LA ZONA SUR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306956</v>
          </cell>
          <cell r="E25">
            <v>319821</v>
          </cell>
          <cell r="F25">
            <v>305707</v>
          </cell>
        </row>
        <row r="26">
          <cell r="B26" t="str">
            <v>Febrero</v>
          </cell>
          <cell r="D26">
            <v>334605</v>
          </cell>
          <cell r="E26">
            <v>316042</v>
          </cell>
          <cell r="F26">
            <v>300790</v>
          </cell>
        </row>
        <row r="27">
          <cell r="B27" t="str">
            <v>Marzo</v>
          </cell>
          <cell r="D27">
            <v>360550</v>
          </cell>
          <cell r="E27">
            <v>348431</v>
          </cell>
          <cell r="F27">
            <v>373595</v>
          </cell>
        </row>
        <row r="28">
          <cell r="B28" t="str">
            <v>Abril</v>
          </cell>
          <cell r="D28">
            <v>386548</v>
          </cell>
          <cell r="E28">
            <v>331505</v>
          </cell>
          <cell r="F28">
            <v>308709</v>
          </cell>
        </row>
        <row r="29">
          <cell r="B29" t="str">
            <v>Mayo</v>
          </cell>
          <cell r="D29">
            <v>283919</v>
          </cell>
          <cell r="E29">
            <v>279848</v>
          </cell>
          <cell r="F29">
            <v>297852</v>
          </cell>
        </row>
        <row r="30">
          <cell r="B30" t="str">
            <v>Junio</v>
          </cell>
          <cell r="D30">
            <v>306641</v>
          </cell>
          <cell r="E30">
            <v>318886</v>
          </cell>
          <cell r="F30">
            <v>308001</v>
          </cell>
        </row>
        <row r="31">
          <cell r="B31" t="str">
            <v>Julio</v>
          </cell>
          <cell r="D31">
            <v>398306</v>
          </cell>
          <cell r="E31">
            <v>352803</v>
          </cell>
          <cell r="F31">
            <v>334934</v>
          </cell>
        </row>
        <row r="32">
          <cell r="B32" t="str">
            <v>Agosto</v>
          </cell>
          <cell r="D32">
            <v>390606</v>
          </cell>
          <cell r="E32">
            <v>376271</v>
          </cell>
          <cell r="F32">
            <v>369267</v>
          </cell>
        </row>
        <row r="33">
          <cell r="B33" t="str">
            <v>Septiembre</v>
          </cell>
          <cell r="D33">
            <v>341489</v>
          </cell>
          <cell r="E33">
            <v>308009</v>
          </cell>
          <cell r="F33">
            <v>307352</v>
          </cell>
        </row>
        <row r="34">
          <cell r="B34" t="str">
            <v>Octubre</v>
          </cell>
          <cell r="D34">
            <v>377710</v>
          </cell>
          <cell r="E34">
            <v>345428</v>
          </cell>
          <cell r="F34">
            <v>346737</v>
          </cell>
        </row>
        <row r="35">
          <cell r="B35" t="str">
            <v>Noviembre</v>
          </cell>
          <cell r="D35">
            <v>329366</v>
          </cell>
          <cell r="E35">
            <v>317881</v>
          </cell>
          <cell r="F35">
            <v>343267</v>
          </cell>
        </row>
        <row r="36">
          <cell r="B36" t="str">
            <v>Diciembre</v>
          </cell>
          <cell r="D36">
            <v>336734</v>
          </cell>
          <cell r="E36">
            <v>310712</v>
          </cell>
          <cell r="F36">
            <v>331628</v>
          </cell>
        </row>
        <row r="42">
          <cell r="B42" t="str">
            <v>TURISTAS  ALOJADOS EN TENERIFE</v>
          </cell>
        </row>
        <row r="43"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384784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369883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390241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424949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469162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390920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436009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446825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425395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2012</v>
          </cell>
          <cell r="E6" t="str">
            <v>2013</v>
          </cell>
          <cell r="G6" t="str">
            <v>var. interanual</v>
          </cell>
        </row>
        <row r="8">
          <cell r="B8" t="str">
            <v>Totales</v>
          </cell>
          <cell r="C8">
            <v>1758642</v>
          </cell>
          <cell r="E8">
            <v>1756060</v>
          </cell>
          <cell r="G8">
            <v>-1.4681782875650643E-3</v>
          </cell>
        </row>
        <row r="10">
          <cell r="B10" t="str">
            <v>Hotelera</v>
          </cell>
          <cell r="C10">
            <v>1223738</v>
          </cell>
          <cell r="E10">
            <v>1228992</v>
          </cell>
          <cell r="G10">
            <v>4.2934026727943402E-3</v>
          </cell>
        </row>
        <row r="11">
          <cell r="B11" t="str">
            <v>5*</v>
          </cell>
          <cell r="C11">
            <v>217941</v>
          </cell>
          <cell r="E11">
            <v>244455</v>
          </cell>
          <cell r="G11">
            <v>0.12165677866945641</v>
          </cell>
        </row>
        <row r="12">
          <cell r="B12" t="str">
            <v>4*</v>
          </cell>
          <cell r="C12">
            <v>804375</v>
          </cell>
          <cell r="E12">
            <v>784465</v>
          </cell>
          <cell r="G12">
            <v>-2.4752136752136753E-2</v>
          </cell>
        </row>
        <row r="13">
          <cell r="B13" t="str">
            <v>3*</v>
          </cell>
          <cell r="C13">
            <v>181971</v>
          </cell>
          <cell r="E13">
            <v>178679</v>
          </cell>
          <cell r="G13">
            <v>-1.8090794687065523E-2</v>
          </cell>
        </row>
        <row r="14">
          <cell r="B14" t="str">
            <v>1* y 2*</v>
          </cell>
          <cell r="C14">
            <v>19451</v>
          </cell>
          <cell r="E14">
            <v>21393</v>
          </cell>
          <cell r="G14">
            <v>9.9840625160660126E-2</v>
          </cell>
        </row>
        <row r="16">
          <cell r="B16" t="str">
            <v>Extrahotelera</v>
          </cell>
          <cell r="C16">
            <v>534904</v>
          </cell>
          <cell r="E16">
            <v>527068</v>
          </cell>
          <cell r="G16">
            <v>-1.4649357641745062E-2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2013</v>
          </cell>
          <cell r="C19">
            <v>21393</v>
          </cell>
          <cell r="E19">
            <v>178679</v>
          </cell>
          <cell r="G19">
            <v>784465</v>
          </cell>
          <cell r="I19">
            <v>244455</v>
          </cell>
          <cell r="M19">
            <v>527068</v>
          </cell>
        </row>
        <row r="32">
          <cell r="B32">
            <v>2012</v>
          </cell>
          <cell r="C32">
            <v>19451</v>
          </cell>
          <cell r="E32">
            <v>181971</v>
          </cell>
          <cell r="G32">
            <v>804375</v>
          </cell>
          <cell r="I32">
            <v>217941</v>
          </cell>
          <cell r="M32">
            <v>534904</v>
          </cell>
        </row>
        <row r="45">
          <cell r="B45">
            <v>2011</v>
          </cell>
          <cell r="C45">
            <v>17242</v>
          </cell>
          <cell r="E45">
            <v>191109</v>
          </cell>
          <cell r="G45">
            <v>849133</v>
          </cell>
          <cell r="I45">
            <v>179486</v>
          </cell>
          <cell r="M45">
            <v>610589</v>
          </cell>
        </row>
        <row r="58">
          <cell r="B58">
            <v>2010</v>
          </cell>
          <cell r="C58">
            <v>14462</v>
          </cell>
          <cell r="E58">
            <v>169652</v>
          </cell>
          <cell r="G58">
            <v>774477</v>
          </cell>
          <cell r="I58">
            <v>164077</v>
          </cell>
          <cell r="M58">
            <v>588443</v>
          </cell>
        </row>
        <row r="71">
          <cell r="B71">
            <v>2009</v>
          </cell>
          <cell r="C71">
            <v>16202</v>
          </cell>
          <cell r="E71">
            <v>177921</v>
          </cell>
          <cell r="G71">
            <v>712991</v>
          </cell>
          <cell r="I71">
            <v>145326</v>
          </cell>
          <cell r="M71">
            <v>596591</v>
          </cell>
        </row>
        <row r="84">
          <cell r="B84">
            <v>2008</v>
          </cell>
          <cell r="C84">
            <v>22704</v>
          </cell>
          <cell r="E84">
            <v>241394</v>
          </cell>
          <cell r="G84">
            <v>769419</v>
          </cell>
          <cell r="I84">
            <v>174618</v>
          </cell>
          <cell r="M84">
            <v>682665</v>
          </cell>
        </row>
        <row r="97">
          <cell r="B97">
            <v>2007</v>
          </cell>
          <cell r="C97">
            <v>20497</v>
          </cell>
          <cell r="E97">
            <v>234115</v>
          </cell>
          <cell r="G97">
            <v>757996</v>
          </cell>
          <cell r="I97">
            <v>182962</v>
          </cell>
          <cell r="M97">
            <v>672612</v>
          </cell>
        </row>
        <row r="110">
          <cell r="B110">
            <v>2006</v>
          </cell>
          <cell r="C110">
            <v>21187</v>
          </cell>
          <cell r="E110">
            <v>242176</v>
          </cell>
          <cell r="G110">
            <v>775718</v>
          </cell>
          <cell r="I110">
            <v>183410</v>
          </cell>
          <cell r="M110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134928</v>
          </cell>
          <cell r="D9">
            <v>145640</v>
          </cell>
          <cell r="E9">
            <v>134920</v>
          </cell>
        </row>
        <row r="10">
          <cell r="B10" t="str">
            <v>febrero</v>
          </cell>
          <cell r="C10">
            <v>145544</v>
          </cell>
          <cell r="D10">
            <v>140244</v>
          </cell>
          <cell r="E10">
            <v>132632</v>
          </cell>
        </row>
        <row r="11">
          <cell r="B11" t="str">
            <v>marzo</v>
          </cell>
          <cell r="C11">
            <v>160253</v>
          </cell>
          <cell r="D11">
            <v>156264</v>
          </cell>
          <cell r="E11">
            <v>168533</v>
          </cell>
        </row>
        <row r="12">
          <cell r="B12" t="str">
            <v>abril</v>
          </cell>
          <cell r="C12">
            <v>172615</v>
          </cell>
          <cell r="D12">
            <v>153896</v>
          </cell>
          <cell r="E12">
            <v>139428</v>
          </cell>
        </row>
        <row r="13">
          <cell r="B13" t="str">
            <v>mayo</v>
          </cell>
          <cell r="C13">
            <v>129475</v>
          </cell>
          <cell r="D13">
            <v>130586</v>
          </cell>
          <cell r="E13">
            <v>136187</v>
          </cell>
        </row>
        <row r="14">
          <cell r="B14" t="str">
            <v>junio</v>
          </cell>
          <cell r="C14">
            <v>140106</v>
          </cell>
          <cell r="D14">
            <v>140102</v>
          </cell>
          <cell r="E14">
            <v>140602</v>
          </cell>
        </row>
        <row r="15">
          <cell r="B15" t="str">
            <v>julio</v>
          </cell>
          <cell r="C15">
            <v>178465</v>
          </cell>
          <cell r="D15">
            <v>154461</v>
          </cell>
          <cell r="E15">
            <v>146168</v>
          </cell>
        </row>
        <row r="16">
          <cell r="B16" t="str">
            <v>agosto</v>
          </cell>
          <cell r="C16">
            <v>168963</v>
          </cell>
          <cell r="D16">
            <v>164741</v>
          </cell>
          <cell r="E16">
            <v>165555</v>
          </cell>
        </row>
        <row r="17">
          <cell r="B17" t="str">
            <v>septiembre</v>
          </cell>
          <cell r="C17">
            <v>150968</v>
          </cell>
          <cell r="D17">
            <v>136535</v>
          </cell>
          <cell r="E17">
            <v>134802</v>
          </cell>
        </row>
        <row r="18">
          <cell r="B18" t="str">
            <v>octubre</v>
          </cell>
          <cell r="C18">
            <v>169918</v>
          </cell>
          <cell r="D18">
            <v>154993</v>
          </cell>
          <cell r="E18">
            <v>156972</v>
          </cell>
        </row>
        <row r="19">
          <cell r="B19" t="str">
            <v>noviembre</v>
          </cell>
          <cell r="C19">
            <v>144379</v>
          </cell>
          <cell r="D19">
            <v>143212</v>
          </cell>
          <cell r="E19">
            <v>153852</v>
          </cell>
        </row>
        <row r="20">
          <cell r="B20" t="str">
            <v>diciembre</v>
          </cell>
          <cell r="C20">
            <v>151945</v>
          </cell>
          <cell r="D20">
            <v>137968</v>
          </cell>
          <cell r="E20">
            <v>146409</v>
          </cell>
        </row>
        <row r="26">
          <cell r="C26">
            <v>2011</v>
          </cell>
          <cell r="D26">
            <v>2012</v>
          </cell>
          <cell r="E26">
            <v>2013</v>
          </cell>
        </row>
        <row r="27">
          <cell r="B27" t="str">
            <v>enero</v>
          </cell>
          <cell r="C27">
            <v>39125</v>
          </cell>
          <cell r="D27">
            <v>44313</v>
          </cell>
          <cell r="E27">
            <v>43743</v>
          </cell>
        </row>
        <row r="28">
          <cell r="B28" t="str">
            <v>febrero</v>
          </cell>
          <cell r="C28">
            <v>48003</v>
          </cell>
          <cell r="D28">
            <v>46154</v>
          </cell>
          <cell r="E28">
            <v>42775</v>
          </cell>
        </row>
        <row r="29">
          <cell r="B29" t="str">
            <v>marzo</v>
          </cell>
          <cell r="C29">
            <v>53151</v>
          </cell>
          <cell r="D29">
            <v>53367</v>
          </cell>
          <cell r="E29">
            <v>51561</v>
          </cell>
        </row>
        <row r="30">
          <cell r="B30" t="str">
            <v>abril</v>
          </cell>
          <cell r="C30">
            <v>56783</v>
          </cell>
          <cell r="D30">
            <v>48808</v>
          </cell>
          <cell r="E30">
            <v>51144</v>
          </cell>
        </row>
        <row r="31">
          <cell r="B31" t="str">
            <v>mayo</v>
          </cell>
          <cell r="C31">
            <v>49026</v>
          </cell>
          <cell r="D31">
            <v>46290</v>
          </cell>
          <cell r="E31">
            <v>53330</v>
          </cell>
        </row>
        <row r="32">
          <cell r="B32" t="str">
            <v>junio</v>
          </cell>
          <cell r="C32">
            <v>53510</v>
          </cell>
          <cell r="D32">
            <v>51127</v>
          </cell>
          <cell r="E32">
            <v>50731</v>
          </cell>
        </row>
        <row r="33">
          <cell r="B33" t="str">
            <v>julio</v>
          </cell>
          <cell r="C33">
            <v>59244</v>
          </cell>
          <cell r="D33">
            <v>50625</v>
          </cell>
          <cell r="E33">
            <v>48957</v>
          </cell>
        </row>
        <row r="34">
          <cell r="B34" t="str">
            <v>agosto</v>
          </cell>
          <cell r="C34">
            <v>55561</v>
          </cell>
          <cell r="D34">
            <v>48046</v>
          </cell>
          <cell r="E34">
            <v>56031</v>
          </cell>
        </row>
        <row r="35">
          <cell r="B35" t="str">
            <v>septiembre</v>
          </cell>
          <cell r="C35">
            <v>56763</v>
          </cell>
          <cell r="D35">
            <v>49984</v>
          </cell>
          <cell r="E35">
            <v>49142</v>
          </cell>
        </row>
        <row r="36">
          <cell r="B36" t="str">
            <v>octubre</v>
          </cell>
          <cell r="C36">
            <v>62092</v>
          </cell>
          <cell r="D36">
            <v>57453</v>
          </cell>
          <cell r="E36">
            <v>58409</v>
          </cell>
        </row>
        <row r="37">
          <cell r="B37" t="str">
            <v>noviembre</v>
          </cell>
          <cell r="C37">
            <v>48459</v>
          </cell>
          <cell r="D37">
            <v>50701</v>
          </cell>
          <cell r="E37">
            <v>49029</v>
          </cell>
        </row>
        <row r="38">
          <cell r="B38" t="str">
            <v>diciembre</v>
          </cell>
          <cell r="C38">
            <v>52412</v>
          </cell>
          <cell r="D38">
            <v>47075</v>
          </cell>
          <cell r="E38">
            <v>48422</v>
          </cell>
        </row>
        <row r="44">
          <cell r="C44">
            <v>2011</v>
          </cell>
          <cell r="D44">
            <v>2012</v>
          </cell>
          <cell r="E44">
            <v>2013</v>
          </cell>
        </row>
        <row r="45">
          <cell r="B45" t="str">
            <v>enero</v>
          </cell>
          <cell r="C45">
            <v>15360</v>
          </cell>
          <cell r="D45">
            <v>17048</v>
          </cell>
          <cell r="E45">
            <v>12056</v>
          </cell>
        </row>
        <row r="46">
          <cell r="B46" t="str">
            <v>febrero</v>
          </cell>
          <cell r="C46">
            <v>14501</v>
          </cell>
          <cell r="D46">
            <v>14444</v>
          </cell>
          <cell r="E46">
            <v>12362</v>
          </cell>
        </row>
        <row r="47">
          <cell r="B47" t="str">
            <v>marzo</v>
          </cell>
          <cell r="C47">
            <v>16925</v>
          </cell>
          <cell r="D47">
            <v>17371</v>
          </cell>
          <cell r="E47">
            <v>25517</v>
          </cell>
        </row>
        <row r="48">
          <cell r="B48" t="str">
            <v>abril</v>
          </cell>
          <cell r="C48">
            <v>30185</v>
          </cell>
          <cell r="D48">
            <v>30893</v>
          </cell>
          <cell r="E48">
            <v>17632</v>
          </cell>
        </row>
        <row r="49">
          <cell r="B49" t="str">
            <v>mayo</v>
          </cell>
          <cell r="C49">
            <v>29358</v>
          </cell>
          <cell r="D49">
            <v>24925</v>
          </cell>
          <cell r="E49">
            <v>23921</v>
          </cell>
        </row>
        <row r="50">
          <cell r="B50" t="str">
            <v>junio</v>
          </cell>
          <cell r="C50">
            <v>32328</v>
          </cell>
          <cell r="D50">
            <v>31621</v>
          </cell>
          <cell r="E50">
            <v>29762</v>
          </cell>
        </row>
        <row r="51">
          <cell r="B51" t="str">
            <v>julio</v>
          </cell>
          <cell r="C51">
            <v>48129</v>
          </cell>
          <cell r="D51">
            <v>35791</v>
          </cell>
          <cell r="E51">
            <v>29660</v>
          </cell>
        </row>
        <row r="52">
          <cell r="B52" t="str">
            <v>agosto</v>
          </cell>
          <cell r="C52">
            <v>49658</v>
          </cell>
          <cell r="D52">
            <v>45831</v>
          </cell>
          <cell r="E52">
            <v>38817</v>
          </cell>
        </row>
        <row r="53">
          <cell r="B53" t="str">
            <v>septiembre</v>
          </cell>
          <cell r="C53">
            <v>33108</v>
          </cell>
          <cell r="D53">
            <v>28196</v>
          </cell>
          <cell r="E53">
            <v>23736</v>
          </cell>
        </row>
        <row r="54">
          <cell r="B54" t="str">
            <v>octubre</v>
          </cell>
          <cell r="C54">
            <v>23579</v>
          </cell>
          <cell r="D54">
            <v>18270</v>
          </cell>
          <cell r="E54">
            <v>15544</v>
          </cell>
        </row>
        <row r="55">
          <cell r="B55" t="str">
            <v>noviembre</v>
          </cell>
          <cell r="C55">
            <v>16259</v>
          </cell>
          <cell r="D55">
            <v>10512</v>
          </cell>
          <cell r="E55">
            <v>13697</v>
          </cell>
        </row>
        <row r="56">
          <cell r="B56" t="str">
            <v>diciembre</v>
          </cell>
          <cell r="C56">
            <v>22588</v>
          </cell>
          <cell r="D56">
            <v>13754</v>
          </cell>
          <cell r="E56">
            <v>14136</v>
          </cell>
        </row>
        <row r="62">
          <cell r="C62">
            <v>2011</v>
          </cell>
          <cell r="D62">
            <v>2012</v>
          </cell>
          <cell r="E62">
            <v>2013</v>
          </cell>
        </row>
        <row r="63">
          <cell r="B63" t="str">
            <v>enero</v>
          </cell>
          <cell r="C63">
            <v>20822</v>
          </cell>
          <cell r="D63">
            <v>21016</v>
          </cell>
          <cell r="E63">
            <v>17099</v>
          </cell>
        </row>
        <row r="64">
          <cell r="B64" t="str">
            <v>febrero</v>
          </cell>
          <cell r="C64">
            <v>19143</v>
          </cell>
          <cell r="D64">
            <v>19944</v>
          </cell>
          <cell r="E64">
            <v>17629</v>
          </cell>
        </row>
        <row r="65">
          <cell r="B65" t="str">
            <v>marzo</v>
          </cell>
          <cell r="C65">
            <v>21162</v>
          </cell>
          <cell r="D65">
            <v>22068</v>
          </cell>
          <cell r="E65">
            <v>21548</v>
          </cell>
        </row>
        <row r="66">
          <cell r="B66" t="str">
            <v>abril</v>
          </cell>
          <cell r="C66">
            <v>22529</v>
          </cell>
          <cell r="D66">
            <v>20369</v>
          </cell>
          <cell r="E66">
            <v>16085</v>
          </cell>
        </row>
        <row r="67">
          <cell r="B67" t="str">
            <v>mayo</v>
          </cell>
          <cell r="C67">
            <v>16916</v>
          </cell>
          <cell r="D67">
            <v>17308</v>
          </cell>
          <cell r="E67">
            <v>16435</v>
          </cell>
        </row>
        <row r="68">
          <cell r="B68" t="str">
            <v>junio</v>
          </cell>
          <cell r="C68">
            <v>20197</v>
          </cell>
          <cell r="D68">
            <v>17122</v>
          </cell>
          <cell r="E68">
            <v>16262</v>
          </cell>
        </row>
        <row r="69">
          <cell r="B69" t="str">
            <v>julio</v>
          </cell>
          <cell r="C69">
            <v>20162</v>
          </cell>
          <cell r="D69">
            <v>17820</v>
          </cell>
          <cell r="E69">
            <v>17567</v>
          </cell>
        </row>
        <row r="70">
          <cell r="B70" t="str">
            <v>agosto</v>
          </cell>
          <cell r="C70">
            <v>20088</v>
          </cell>
          <cell r="D70">
            <v>17267</v>
          </cell>
          <cell r="E70">
            <v>18205</v>
          </cell>
        </row>
        <row r="71">
          <cell r="B71" t="str">
            <v>septiembre</v>
          </cell>
          <cell r="C71">
            <v>20161</v>
          </cell>
          <cell r="D71">
            <v>17547</v>
          </cell>
          <cell r="E71">
            <v>18509</v>
          </cell>
        </row>
        <row r="72">
          <cell r="B72" t="str">
            <v>octubre</v>
          </cell>
          <cell r="C72">
            <v>25586</v>
          </cell>
          <cell r="D72">
            <v>21052</v>
          </cell>
          <cell r="E72">
            <v>21094</v>
          </cell>
        </row>
        <row r="73">
          <cell r="B73" t="str">
            <v>noviembre</v>
          </cell>
          <cell r="C73">
            <v>22911</v>
          </cell>
          <cell r="D73">
            <v>20773</v>
          </cell>
          <cell r="E73">
            <v>24109</v>
          </cell>
        </row>
        <row r="74">
          <cell r="B74" t="str">
            <v>diciembre</v>
          </cell>
          <cell r="C74">
            <v>18349</v>
          </cell>
          <cell r="D74">
            <v>17767</v>
          </cell>
          <cell r="E74">
            <v>18239</v>
          </cell>
        </row>
        <row r="80">
          <cell r="C80">
            <v>2011</v>
          </cell>
          <cell r="D80">
            <v>2012</v>
          </cell>
          <cell r="E80">
            <v>2013</v>
          </cell>
        </row>
        <row r="81">
          <cell r="B81" t="str">
            <v>enero</v>
          </cell>
          <cell r="C81">
            <v>4277</v>
          </cell>
          <cell r="D81">
            <v>5306</v>
          </cell>
          <cell r="E81">
            <v>4357</v>
          </cell>
        </row>
        <row r="82">
          <cell r="B82" t="str">
            <v>febrero</v>
          </cell>
          <cell r="C82">
            <v>5102</v>
          </cell>
          <cell r="D82">
            <v>5913</v>
          </cell>
          <cell r="E82">
            <v>4887</v>
          </cell>
        </row>
        <row r="83">
          <cell r="B83" t="str">
            <v>marzo</v>
          </cell>
          <cell r="C83">
            <v>5495</v>
          </cell>
          <cell r="D83">
            <v>5676</v>
          </cell>
          <cell r="E83">
            <v>5045</v>
          </cell>
        </row>
        <row r="84">
          <cell r="B84" t="str">
            <v>abril</v>
          </cell>
          <cell r="C84">
            <v>3817</v>
          </cell>
          <cell r="D84">
            <v>2269</v>
          </cell>
          <cell r="E84">
            <v>2032</v>
          </cell>
        </row>
        <row r="85">
          <cell r="B85" t="str">
            <v>mayo</v>
          </cell>
          <cell r="C85">
            <v>787</v>
          </cell>
          <cell r="D85">
            <v>925</v>
          </cell>
          <cell r="E85">
            <v>826</v>
          </cell>
        </row>
        <row r="86">
          <cell r="B86" t="str">
            <v>junio</v>
          </cell>
          <cell r="C86">
            <v>491</v>
          </cell>
          <cell r="D86">
            <v>758</v>
          </cell>
          <cell r="E86">
            <v>690</v>
          </cell>
        </row>
        <row r="87">
          <cell r="B87" t="str">
            <v>julio</v>
          </cell>
          <cell r="C87">
            <v>1089</v>
          </cell>
          <cell r="D87">
            <v>974</v>
          </cell>
          <cell r="E87">
            <v>1525</v>
          </cell>
        </row>
        <row r="88">
          <cell r="B88" t="str">
            <v>agosto</v>
          </cell>
          <cell r="C88">
            <v>929</v>
          </cell>
          <cell r="D88">
            <v>808</v>
          </cell>
          <cell r="E88">
            <v>791</v>
          </cell>
        </row>
        <row r="89">
          <cell r="B89" t="str">
            <v>septiembre</v>
          </cell>
          <cell r="C89">
            <v>893</v>
          </cell>
          <cell r="D89">
            <v>850</v>
          </cell>
          <cell r="E89">
            <v>838</v>
          </cell>
        </row>
        <row r="90">
          <cell r="B90" t="str">
            <v>octubre</v>
          </cell>
          <cell r="C90">
            <v>2619</v>
          </cell>
          <cell r="D90">
            <v>3225</v>
          </cell>
          <cell r="E90">
            <v>3371</v>
          </cell>
        </row>
        <row r="91">
          <cell r="B91" t="str">
            <v>noviembre</v>
          </cell>
          <cell r="C91">
            <v>4017</v>
          </cell>
          <cell r="D91">
            <v>3950</v>
          </cell>
          <cell r="E91">
            <v>4268</v>
          </cell>
        </row>
        <row r="92">
          <cell r="B92" t="str">
            <v>diciembre</v>
          </cell>
          <cell r="C92">
            <v>4127</v>
          </cell>
          <cell r="D92">
            <v>3571</v>
          </cell>
          <cell r="E92">
            <v>4819</v>
          </cell>
        </row>
        <row r="98">
          <cell r="C98">
            <v>2011</v>
          </cell>
          <cell r="D98">
            <v>2012</v>
          </cell>
          <cell r="E98">
            <v>2013</v>
          </cell>
        </row>
        <row r="99">
          <cell r="B99" t="str">
            <v>enero</v>
          </cell>
          <cell r="C99">
            <v>5606</v>
          </cell>
          <cell r="D99">
            <v>4318</v>
          </cell>
          <cell r="E99">
            <v>4349</v>
          </cell>
        </row>
        <row r="100">
          <cell r="B100" t="str">
            <v>febrero</v>
          </cell>
          <cell r="C100">
            <v>5978</v>
          </cell>
          <cell r="D100">
            <v>4989</v>
          </cell>
          <cell r="E100">
            <v>5210</v>
          </cell>
        </row>
        <row r="101">
          <cell r="B101" t="str">
            <v>marzo</v>
          </cell>
          <cell r="C101">
            <v>6009</v>
          </cell>
          <cell r="D101">
            <v>5477</v>
          </cell>
          <cell r="E101">
            <v>5083</v>
          </cell>
        </row>
        <row r="102">
          <cell r="B102" t="str">
            <v>abril</v>
          </cell>
          <cell r="C102">
            <v>2284</v>
          </cell>
          <cell r="D102">
            <v>1574</v>
          </cell>
          <cell r="E102">
            <v>2092</v>
          </cell>
        </row>
        <row r="103">
          <cell r="B103" t="str">
            <v>mayo</v>
          </cell>
          <cell r="C103">
            <v>133</v>
          </cell>
          <cell r="D103">
            <v>329</v>
          </cell>
          <cell r="E103">
            <v>460</v>
          </cell>
        </row>
        <row r="104">
          <cell r="B104" t="str">
            <v>junio</v>
          </cell>
          <cell r="C104">
            <v>35</v>
          </cell>
          <cell r="D104">
            <v>90</v>
          </cell>
          <cell r="E104">
            <v>197</v>
          </cell>
        </row>
        <row r="105">
          <cell r="B105" t="str">
            <v>julio</v>
          </cell>
          <cell r="C105">
            <v>12</v>
          </cell>
          <cell r="D105">
            <v>20</v>
          </cell>
          <cell r="E105">
            <v>62</v>
          </cell>
        </row>
        <row r="106">
          <cell r="B106" t="str">
            <v>agosto</v>
          </cell>
          <cell r="C106">
            <v>6</v>
          </cell>
          <cell r="D106">
            <v>137</v>
          </cell>
          <cell r="E106">
            <v>73</v>
          </cell>
        </row>
        <row r="107">
          <cell r="B107" t="str">
            <v>septiembre</v>
          </cell>
          <cell r="C107">
            <v>208</v>
          </cell>
          <cell r="D107">
            <v>158</v>
          </cell>
          <cell r="E107">
            <v>187</v>
          </cell>
        </row>
        <row r="108">
          <cell r="B108" t="str">
            <v>octubre</v>
          </cell>
          <cell r="C108">
            <v>3958</v>
          </cell>
          <cell r="D108">
            <v>3584</v>
          </cell>
          <cell r="E108">
            <v>2532</v>
          </cell>
        </row>
        <row r="109">
          <cell r="B109" t="str">
            <v>noviembre</v>
          </cell>
          <cell r="C109">
            <v>4961</v>
          </cell>
          <cell r="D109">
            <v>5045</v>
          </cell>
          <cell r="E109">
            <v>5072</v>
          </cell>
        </row>
        <row r="110">
          <cell r="B110" t="str">
            <v>diciembre</v>
          </cell>
          <cell r="C110">
            <v>4911</v>
          </cell>
          <cell r="D110">
            <v>4684</v>
          </cell>
          <cell r="E110">
            <v>5379</v>
          </cell>
        </row>
        <row r="116">
          <cell r="C116">
            <v>2011</v>
          </cell>
          <cell r="D116">
            <v>2012</v>
          </cell>
          <cell r="E116">
            <v>2013</v>
          </cell>
        </row>
        <row r="117">
          <cell r="B117" t="str">
            <v>enero</v>
          </cell>
          <cell r="C117">
            <v>3461</v>
          </cell>
          <cell r="D117">
            <v>4268</v>
          </cell>
          <cell r="E117">
            <v>4519</v>
          </cell>
        </row>
        <row r="118">
          <cell r="B118" t="str">
            <v>febrero</v>
          </cell>
          <cell r="C118">
            <v>3941</v>
          </cell>
          <cell r="D118">
            <v>4409</v>
          </cell>
          <cell r="E118">
            <v>5119</v>
          </cell>
        </row>
        <row r="119">
          <cell r="B119" t="str">
            <v>marzo</v>
          </cell>
          <cell r="C119">
            <v>4303</v>
          </cell>
          <cell r="D119">
            <v>4476</v>
          </cell>
          <cell r="E119">
            <v>5467</v>
          </cell>
        </row>
        <row r="120">
          <cell r="B120" t="str">
            <v>abril</v>
          </cell>
          <cell r="C120">
            <v>2417</v>
          </cell>
          <cell r="D120">
            <v>2443</v>
          </cell>
          <cell r="E120">
            <v>1896</v>
          </cell>
        </row>
        <row r="121">
          <cell r="B121" t="str">
            <v>mayo</v>
          </cell>
          <cell r="C121">
            <v>452</v>
          </cell>
          <cell r="D121">
            <v>374</v>
          </cell>
          <cell r="E121">
            <v>301</v>
          </cell>
        </row>
        <row r="122">
          <cell r="B122" t="str">
            <v>junio</v>
          </cell>
          <cell r="C122">
            <v>456</v>
          </cell>
          <cell r="D122">
            <v>500</v>
          </cell>
          <cell r="E122">
            <v>736</v>
          </cell>
        </row>
        <row r="123">
          <cell r="B123" t="str">
            <v>julio</v>
          </cell>
          <cell r="C123">
            <v>594</v>
          </cell>
          <cell r="D123">
            <v>731</v>
          </cell>
          <cell r="E123">
            <v>1689</v>
          </cell>
        </row>
        <row r="124">
          <cell r="B124" t="str">
            <v>agosto</v>
          </cell>
          <cell r="C124">
            <v>684</v>
          </cell>
          <cell r="D124">
            <v>609</v>
          </cell>
          <cell r="E124">
            <v>794</v>
          </cell>
        </row>
        <row r="125">
          <cell r="B125" t="str">
            <v>septiembre</v>
          </cell>
          <cell r="C125">
            <v>716</v>
          </cell>
          <cell r="D125">
            <v>718</v>
          </cell>
          <cell r="E125">
            <v>850</v>
          </cell>
        </row>
        <row r="126">
          <cell r="B126" t="str">
            <v>octubre</v>
          </cell>
          <cell r="C126">
            <v>3744</v>
          </cell>
          <cell r="D126">
            <v>3328</v>
          </cell>
          <cell r="E126">
            <v>3892</v>
          </cell>
        </row>
        <row r="127">
          <cell r="B127" t="str">
            <v>noviembre</v>
          </cell>
          <cell r="C127">
            <v>4277</v>
          </cell>
          <cell r="D127">
            <v>5699</v>
          </cell>
          <cell r="E127">
            <v>6973</v>
          </cell>
        </row>
        <row r="128">
          <cell r="B128" t="str">
            <v>diciembre</v>
          </cell>
          <cell r="C128">
            <v>3141</v>
          </cell>
          <cell r="D128">
            <v>4200</v>
          </cell>
          <cell r="E128">
            <v>5711</v>
          </cell>
        </row>
        <row r="134">
          <cell r="C134">
            <v>2011</v>
          </cell>
          <cell r="D134">
            <v>2012</v>
          </cell>
          <cell r="E134">
            <v>2013</v>
          </cell>
        </row>
        <row r="135">
          <cell r="B135" t="str">
            <v>enero</v>
          </cell>
          <cell r="C135">
            <v>8034</v>
          </cell>
          <cell r="D135">
            <v>9055</v>
          </cell>
          <cell r="E135">
            <v>8867</v>
          </cell>
        </row>
        <row r="136">
          <cell r="B136" t="str">
            <v>febrero</v>
          </cell>
          <cell r="C136">
            <v>7482</v>
          </cell>
          <cell r="D136">
            <v>6552</v>
          </cell>
          <cell r="E136">
            <v>8929</v>
          </cell>
        </row>
        <row r="137">
          <cell r="B137" t="str">
            <v>marzo</v>
          </cell>
          <cell r="C137">
            <v>9062</v>
          </cell>
          <cell r="D137">
            <v>8520</v>
          </cell>
          <cell r="E137">
            <v>10404</v>
          </cell>
        </row>
        <row r="138">
          <cell r="B138" t="str">
            <v>abril</v>
          </cell>
          <cell r="C138">
            <v>4883</v>
          </cell>
          <cell r="D138">
            <v>3707</v>
          </cell>
          <cell r="E138">
            <v>4291</v>
          </cell>
        </row>
        <row r="139">
          <cell r="B139" t="str">
            <v>mayo</v>
          </cell>
          <cell r="C139">
            <v>227</v>
          </cell>
          <cell r="D139">
            <v>532</v>
          </cell>
          <cell r="E139">
            <v>356</v>
          </cell>
        </row>
        <row r="140">
          <cell r="B140" t="str">
            <v>junio</v>
          </cell>
          <cell r="C140">
            <v>148</v>
          </cell>
          <cell r="D140">
            <v>562</v>
          </cell>
          <cell r="E140">
            <v>794</v>
          </cell>
        </row>
        <row r="141">
          <cell r="B141" t="str">
            <v>julio</v>
          </cell>
          <cell r="C141">
            <v>485</v>
          </cell>
          <cell r="D141">
            <v>658</v>
          </cell>
          <cell r="E141">
            <v>1268</v>
          </cell>
        </row>
        <row r="142">
          <cell r="B142" t="str">
            <v>agosto</v>
          </cell>
          <cell r="C142">
            <v>507</v>
          </cell>
          <cell r="D142">
            <v>1109</v>
          </cell>
          <cell r="E142">
            <v>938</v>
          </cell>
        </row>
        <row r="143">
          <cell r="B143" t="str">
            <v>septiembre</v>
          </cell>
          <cell r="C143">
            <v>509</v>
          </cell>
          <cell r="D143">
            <v>948</v>
          </cell>
          <cell r="E143">
            <v>849</v>
          </cell>
        </row>
        <row r="144">
          <cell r="B144" t="str">
            <v>octubre</v>
          </cell>
          <cell r="C144">
            <v>4276</v>
          </cell>
          <cell r="D144">
            <v>4793</v>
          </cell>
          <cell r="E144">
            <v>6200</v>
          </cell>
        </row>
        <row r="145">
          <cell r="B145" t="str">
            <v>noviembre</v>
          </cell>
          <cell r="C145">
            <v>7634</v>
          </cell>
          <cell r="D145">
            <v>8378</v>
          </cell>
          <cell r="E145">
            <v>9976</v>
          </cell>
        </row>
        <row r="146">
          <cell r="B146" t="str">
            <v>diciembre</v>
          </cell>
          <cell r="C146">
            <v>7076</v>
          </cell>
          <cell r="D146">
            <v>8690</v>
          </cell>
          <cell r="E146">
            <v>10466</v>
          </cell>
        </row>
        <row r="152">
          <cell r="C152">
            <v>2011</v>
          </cell>
          <cell r="D152">
            <v>2012</v>
          </cell>
          <cell r="E152">
            <v>2013</v>
          </cell>
        </row>
        <row r="153">
          <cell r="B153" t="str">
            <v>enero</v>
          </cell>
          <cell r="C153">
            <v>4808</v>
          </cell>
          <cell r="D153">
            <v>4176</v>
          </cell>
          <cell r="E153">
            <v>5012</v>
          </cell>
        </row>
        <row r="154">
          <cell r="B154" t="str">
            <v>febrero</v>
          </cell>
          <cell r="C154">
            <v>7511</v>
          </cell>
          <cell r="D154">
            <v>6059</v>
          </cell>
          <cell r="E154">
            <v>4538</v>
          </cell>
        </row>
        <row r="155">
          <cell r="B155" t="str">
            <v>marzo</v>
          </cell>
          <cell r="C155">
            <v>6593</v>
          </cell>
          <cell r="D155">
            <v>6075</v>
          </cell>
          <cell r="E155">
            <v>5995</v>
          </cell>
        </row>
        <row r="156">
          <cell r="B156" t="str">
            <v>abril</v>
          </cell>
          <cell r="C156">
            <v>8639</v>
          </cell>
          <cell r="D156">
            <v>8328</v>
          </cell>
          <cell r="E156">
            <v>6114</v>
          </cell>
        </row>
        <row r="157">
          <cell r="B157" t="str">
            <v>mayo</v>
          </cell>
          <cell r="C157">
            <v>3848</v>
          </cell>
          <cell r="D157">
            <v>3978</v>
          </cell>
          <cell r="E157">
            <v>4597</v>
          </cell>
        </row>
        <row r="158">
          <cell r="B158" t="str">
            <v>junio</v>
          </cell>
          <cell r="C158">
            <v>2423</v>
          </cell>
          <cell r="D158">
            <v>2724</v>
          </cell>
          <cell r="E158">
            <v>3293</v>
          </cell>
        </row>
        <row r="159">
          <cell r="B159" t="str">
            <v>julio</v>
          </cell>
          <cell r="C159">
            <v>4354</v>
          </cell>
          <cell r="D159">
            <v>4478</v>
          </cell>
          <cell r="E159">
            <v>3825</v>
          </cell>
        </row>
        <row r="160">
          <cell r="B160" t="str">
            <v>agosto</v>
          </cell>
          <cell r="C160">
            <v>4058</v>
          </cell>
          <cell r="D160">
            <v>5531</v>
          </cell>
          <cell r="E160">
            <v>5862</v>
          </cell>
        </row>
        <row r="161">
          <cell r="B161" t="str">
            <v>septiembre</v>
          </cell>
          <cell r="C161">
            <v>2780</v>
          </cell>
          <cell r="D161">
            <v>2738</v>
          </cell>
          <cell r="E161">
            <v>3181</v>
          </cell>
        </row>
        <row r="162">
          <cell r="B162" t="str">
            <v>octubre</v>
          </cell>
          <cell r="C162">
            <v>4502</v>
          </cell>
          <cell r="D162">
            <v>4098</v>
          </cell>
          <cell r="E162">
            <v>4831</v>
          </cell>
        </row>
        <row r="163">
          <cell r="B163" t="str">
            <v>noviembre</v>
          </cell>
          <cell r="C163">
            <v>3268</v>
          </cell>
          <cell r="D163">
            <v>3816</v>
          </cell>
          <cell r="E163">
            <v>2868</v>
          </cell>
        </row>
        <row r="164">
          <cell r="B164" t="str">
            <v>diciembre</v>
          </cell>
          <cell r="C164">
            <v>4664</v>
          </cell>
          <cell r="D164">
            <v>3689</v>
          </cell>
          <cell r="E164">
            <v>3573</v>
          </cell>
        </row>
        <row r="170">
          <cell r="C170">
            <v>2011</v>
          </cell>
          <cell r="D170">
            <v>2012</v>
          </cell>
          <cell r="E170">
            <v>2013</v>
          </cell>
        </row>
        <row r="171">
          <cell r="B171" t="str">
            <v>enero</v>
          </cell>
          <cell r="C171">
            <v>4677</v>
          </cell>
          <cell r="D171">
            <v>4966</v>
          </cell>
          <cell r="E171">
            <v>6261</v>
          </cell>
        </row>
        <row r="172">
          <cell r="B172" t="str">
            <v>febrero</v>
          </cell>
          <cell r="C172">
            <v>7381</v>
          </cell>
          <cell r="D172">
            <v>6377</v>
          </cell>
          <cell r="E172">
            <v>7253</v>
          </cell>
        </row>
        <row r="173">
          <cell r="B173" t="str">
            <v>marzo</v>
          </cell>
          <cell r="C173">
            <v>7906</v>
          </cell>
          <cell r="D173">
            <v>5583</v>
          </cell>
          <cell r="E173">
            <v>6784</v>
          </cell>
        </row>
        <row r="174">
          <cell r="B174" t="str">
            <v>abril</v>
          </cell>
          <cell r="C174">
            <v>6587</v>
          </cell>
          <cell r="D174">
            <v>5787</v>
          </cell>
          <cell r="E174">
            <v>6929</v>
          </cell>
        </row>
        <row r="175">
          <cell r="B175" t="str">
            <v>mayo</v>
          </cell>
          <cell r="C175">
            <v>4592</v>
          </cell>
          <cell r="D175">
            <v>3964</v>
          </cell>
          <cell r="E175">
            <v>4965</v>
          </cell>
        </row>
        <row r="176">
          <cell r="B176" t="str">
            <v>junio</v>
          </cell>
          <cell r="C176">
            <v>3334</v>
          </cell>
          <cell r="D176">
            <v>3585</v>
          </cell>
          <cell r="E176">
            <v>3689</v>
          </cell>
        </row>
        <row r="177">
          <cell r="B177" t="str">
            <v>julio</v>
          </cell>
          <cell r="C177">
            <v>6974</v>
          </cell>
          <cell r="D177">
            <v>8835</v>
          </cell>
          <cell r="E177">
            <v>6177</v>
          </cell>
        </row>
        <row r="178">
          <cell r="B178" t="str">
            <v>agosto</v>
          </cell>
          <cell r="C178">
            <v>5542</v>
          </cell>
          <cell r="D178">
            <v>6619</v>
          </cell>
          <cell r="E178">
            <v>5883</v>
          </cell>
        </row>
        <row r="179">
          <cell r="B179" t="str">
            <v>septiembre</v>
          </cell>
          <cell r="C179">
            <v>4665</v>
          </cell>
          <cell r="D179">
            <v>4367</v>
          </cell>
          <cell r="E179">
            <v>4366</v>
          </cell>
        </row>
        <row r="180">
          <cell r="B180" t="str">
            <v>octubre</v>
          </cell>
          <cell r="C180">
            <v>7174</v>
          </cell>
          <cell r="D180">
            <v>6791</v>
          </cell>
          <cell r="E180">
            <v>6294</v>
          </cell>
        </row>
        <row r="181">
          <cell r="B181" t="str">
            <v>noviembre</v>
          </cell>
          <cell r="C181">
            <v>5258</v>
          </cell>
          <cell r="D181">
            <v>5544</v>
          </cell>
          <cell r="E181">
            <v>4876</v>
          </cell>
        </row>
        <row r="182">
          <cell r="B182" t="str">
            <v>diciembre</v>
          </cell>
          <cell r="C182">
            <v>4825</v>
          </cell>
          <cell r="D182">
            <v>5835</v>
          </cell>
          <cell r="E182">
            <v>5580</v>
          </cell>
        </row>
        <row r="188">
          <cell r="C188">
            <v>2011</v>
          </cell>
          <cell r="D188">
            <v>2012</v>
          </cell>
          <cell r="E188">
            <v>2013</v>
          </cell>
        </row>
        <row r="189">
          <cell r="B189" t="str">
            <v>enero</v>
          </cell>
          <cell r="C189">
            <v>6793</v>
          </cell>
          <cell r="D189">
            <v>6572</v>
          </cell>
          <cell r="E189">
            <v>6136</v>
          </cell>
        </row>
        <row r="190">
          <cell r="B190" t="str">
            <v>febrero</v>
          </cell>
          <cell r="C190">
            <v>6190</v>
          </cell>
          <cell r="D190">
            <v>7379</v>
          </cell>
          <cell r="E190">
            <v>5756</v>
          </cell>
        </row>
        <row r="191">
          <cell r="B191" t="str">
            <v>marzo</v>
          </cell>
          <cell r="C191">
            <v>6788</v>
          </cell>
          <cell r="D191">
            <v>6352</v>
          </cell>
          <cell r="E191">
            <v>6495</v>
          </cell>
        </row>
        <row r="192">
          <cell r="B192" t="str">
            <v>abril</v>
          </cell>
          <cell r="C192">
            <v>7183</v>
          </cell>
          <cell r="D192">
            <v>6279</v>
          </cell>
          <cell r="E192">
            <v>6464</v>
          </cell>
        </row>
        <row r="193">
          <cell r="B193" t="str">
            <v>mayo</v>
          </cell>
          <cell r="C193">
            <v>3928</v>
          </cell>
          <cell r="D193">
            <v>4186</v>
          </cell>
          <cell r="E193">
            <v>4835</v>
          </cell>
        </row>
        <row r="194">
          <cell r="B194" t="str">
            <v>junio</v>
          </cell>
          <cell r="C194">
            <v>4391</v>
          </cell>
          <cell r="D194">
            <v>4570</v>
          </cell>
          <cell r="E194">
            <v>5005</v>
          </cell>
        </row>
        <row r="195">
          <cell r="B195" t="str">
            <v>julio</v>
          </cell>
          <cell r="C195">
            <v>7194</v>
          </cell>
          <cell r="D195">
            <v>5661</v>
          </cell>
          <cell r="E195">
            <v>4479</v>
          </cell>
        </row>
        <row r="196">
          <cell r="B196" t="str">
            <v>agosto</v>
          </cell>
          <cell r="C196">
            <v>5450</v>
          </cell>
          <cell r="D196">
            <v>5357</v>
          </cell>
          <cell r="E196">
            <v>4627</v>
          </cell>
        </row>
        <row r="197">
          <cell r="B197" t="str">
            <v>septiembre</v>
          </cell>
          <cell r="C197">
            <v>5428</v>
          </cell>
          <cell r="D197">
            <v>5181</v>
          </cell>
          <cell r="E197">
            <v>4774</v>
          </cell>
        </row>
        <row r="198">
          <cell r="B198" t="str">
            <v>octubre</v>
          </cell>
          <cell r="C198">
            <v>5845</v>
          </cell>
          <cell r="D198">
            <v>6001</v>
          </cell>
          <cell r="E198">
            <v>5497</v>
          </cell>
        </row>
        <row r="199">
          <cell r="B199" t="str">
            <v>noviembre</v>
          </cell>
          <cell r="C199">
            <v>5980</v>
          </cell>
          <cell r="D199">
            <v>6062</v>
          </cell>
          <cell r="E199">
            <v>5849</v>
          </cell>
        </row>
        <row r="200">
          <cell r="B200" t="str">
            <v>diciembre</v>
          </cell>
          <cell r="C200">
            <v>6067</v>
          </cell>
          <cell r="D200">
            <v>6543</v>
          </cell>
          <cell r="E200">
            <v>6918</v>
          </cell>
        </row>
        <row r="206">
          <cell r="C206">
            <v>2011</v>
          </cell>
          <cell r="D206">
            <v>2012</v>
          </cell>
          <cell r="E206">
            <v>2013</v>
          </cell>
        </row>
        <row r="207">
          <cell r="B207" t="str">
            <v>enero</v>
          </cell>
          <cell r="C207">
            <v>6145</v>
          </cell>
          <cell r="D207">
            <v>4805</v>
          </cell>
          <cell r="E207">
            <v>4463</v>
          </cell>
        </row>
        <row r="208">
          <cell r="B208" t="str">
            <v>febrero</v>
          </cell>
          <cell r="C208">
            <v>5925</v>
          </cell>
          <cell r="D208">
            <v>3356</v>
          </cell>
          <cell r="E208">
            <v>2864</v>
          </cell>
        </row>
        <row r="209">
          <cell r="B209" t="str">
            <v>marzo</v>
          </cell>
          <cell r="C209">
            <v>4792</v>
          </cell>
          <cell r="D209">
            <v>2760</v>
          </cell>
          <cell r="E209">
            <v>2660</v>
          </cell>
        </row>
        <row r="210">
          <cell r="B210" t="str">
            <v>abril</v>
          </cell>
          <cell r="C210">
            <v>4984</v>
          </cell>
          <cell r="D210">
            <v>3026</v>
          </cell>
          <cell r="E210">
            <v>2575</v>
          </cell>
        </row>
        <row r="211">
          <cell r="B211" t="str">
            <v>mayo</v>
          </cell>
          <cell r="C211">
            <v>3536</v>
          </cell>
          <cell r="D211">
            <v>2497</v>
          </cell>
          <cell r="E211">
            <v>2082</v>
          </cell>
        </row>
        <row r="212">
          <cell r="B212" t="str">
            <v>junio</v>
          </cell>
          <cell r="C212">
            <v>3057</v>
          </cell>
          <cell r="D212">
            <v>2500</v>
          </cell>
          <cell r="E212">
            <v>2377</v>
          </cell>
        </row>
        <row r="213">
          <cell r="B213" t="str">
            <v>julio</v>
          </cell>
          <cell r="C213">
            <v>4316</v>
          </cell>
          <cell r="D213">
            <v>3681</v>
          </cell>
          <cell r="E213">
            <v>1872</v>
          </cell>
        </row>
        <row r="214">
          <cell r="B214" t="str">
            <v>agosto</v>
          </cell>
          <cell r="C214">
            <v>5929</v>
          </cell>
          <cell r="D214">
            <v>5793</v>
          </cell>
          <cell r="E214">
            <v>4947</v>
          </cell>
        </row>
        <row r="215">
          <cell r="B215" t="str">
            <v>septiembre</v>
          </cell>
          <cell r="C215">
            <v>3948</v>
          </cell>
          <cell r="D215">
            <v>3102</v>
          </cell>
          <cell r="E215">
            <v>3449</v>
          </cell>
        </row>
        <row r="216">
          <cell r="B216" t="str">
            <v>octubre</v>
          </cell>
          <cell r="C216">
            <v>2849</v>
          </cell>
          <cell r="D216">
            <v>3105</v>
          </cell>
          <cell r="E216">
            <v>2465</v>
          </cell>
        </row>
        <row r="217">
          <cell r="B217" t="str">
            <v>noviembre</v>
          </cell>
          <cell r="C217">
            <v>2298</v>
          </cell>
          <cell r="D217">
            <v>1953</v>
          </cell>
          <cell r="E217">
            <v>2429</v>
          </cell>
        </row>
        <row r="218">
          <cell r="B218" t="str">
            <v>diciembre</v>
          </cell>
          <cell r="C218">
            <v>3424</v>
          </cell>
          <cell r="D218">
            <v>3371</v>
          </cell>
          <cell r="E218">
            <v>3561</v>
          </cell>
        </row>
        <row r="224">
          <cell r="C224">
            <v>2011</v>
          </cell>
          <cell r="D224">
            <v>2012</v>
          </cell>
          <cell r="E224">
            <v>2013</v>
          </cell>
        </row>
        <row r="225">
          <cell r="B225" t="str">
            <v>enero</v>
          </cell>
          <cell r="C225">
            <v>4547</v>
          </cell>
          <cell r="D225">
            <v>5883</v>
          </cell>
          <cell r="E225">
            <v>6455</v>
          </cell>
        </row>
        <row r="226">
          <cell r="B226" t="str">
            <v>febrero</v>
          </cell>
          <cell r="C226">
            <v>2283</v>
          </cell>
          <cell r="D226">
            <v>3137</v>
          </cell>
          <cell r="E226">
            <v>3910</v>
          </cell>
        </row>
        <row r="227">
          <cell r="B227" t="str">
            <v>marzo</v>
          </cell>
          <cell r="C227">
            <v>4289</v>
          </cell>
          <cell r="D227">
            <v>5485</v>
          </cell>
          <cell r="E227">
            <v>6973</v>
          </cell>
        </row>
        <row r="228">
          <cell r="B228" t="str">
            <v>abril</v>
          </cell>
          <cell r="C228">
            <v>5247</v>
          </cell>
          <cell r="D228">
            <v>6548</v>
          </cell>
          <cell r="E228">
            <v>8391</v>
          </cell>
        </row>
        <row r="229">
          <cell r="B229" t="str">
            <v>mayo</v>
          </cell>
          <cell r="C229">
            <v>4707</v>
          </cell>
          <cell r="D229">
            <v>5935</v>
          </cell>
          <cell r="E229">
            <v>10243</v>
          </cell>
        </row>
        <row r="230">
          <cell r="B230" t="str">
            <v>junio</v>
          </cell>
          <cell r="C230">
            <v>5511</v>
          </cell>
          <cell r="D230">
            <v>9510</v>
          </cell>
          <cell r="E230">
            <v>11089</v>
          </cell>
        </row>
        <row r="231">
          <cell r="B231" t="str">
            <v>julio</v>
          </cell>
          <cell r="C231">
            <v>6874</v>
          </cell>
          <cell r="D231">
            <v>7770</v>
          </cell>
          <cell r="E231">
            <v>10929</v>
          </cell>
        </row>
        <row r="232">
          <cell r="B232" t="str">
            <v>agosto</v>
          </cell>
          <cell r="C232">
            <v>5317</v>
          </cell>
          <cell r="D232">
            <v>9665</v>
          </cell>
          <cell r="E232">
            <v>11681</v>
          </cell>
        </row>
        <row r="233">
          <cell r="B233" t="str">
            <v>septiembre</v>
          </cell>
          <cell r="C233">
            <v>5566</v>
          </cell>
          <cell r="D233">
            <v>6798</v>
          </cell>
          <cell r="E233">
            <v>9809</v>
          </cell>
        </row>
        <row r="234">
          <cell r="B234" t="str">
            <v>octubre</v>
          </cell>
          <cell r="C234">
            <v>5428</v>
          </cell>
          <cell r="D234">
            <v>7138</v>
          </cell>
          <cell r="E234">
            <v>10062</v>
          </cell>
        </row>
        <row r="235">
          <cell r="B235" t="str">
            <v>noviembre</v>
          </cell>
          <cell r="C235">
            <v>4933</v>
          </cell>
          <cell r="D235">
            <v>7483</v>
          </cell>
          <cell r="E235">
            <v>8913</v>
          </cell>
        </row>
        <row r="236">
          <cell r="B236" t="str">
            <v>diciembre</v>
          </cell>
          <cell r="C236">
            <v>6335</v>
          </cell>
          <cell r="D236">
            <v>5766</v>
          </cell>
          <cell r="E236">
            <v>6494</v>
          </cell>
        </row>
        <row r="242">
          <cell r="C242">
            <v>2011</v>
          </cell>
          <cell r="D242">
            <v>2012</v>
          </cell>
          <cell r="E242">
            <v>2013</v>
          </cell>
        </row>
        <row r="243">
          <cell r="B243" t="str">
            <v>enero</v>
          </cell>
          <cell r="C243">
            <v>3641</v>
          </cell>
          <cell r="D243">
            <v>5176</v>
          </cell>
          <cell r="E243">
            <v>3802</v>
          </cell>
        </row>
        <row r="244">
          <cell r="B244" t="str">
            <v>febrero</v>
          </cell>
          <cell r="C244">
            <v>2807</v>
          </cell>
          <cell r="D244">
            <v>3347</v>
          </cell>
          <cell r="E244">
            <v>3046</v>
          </cell>
        </row>
        <row r="245">
          <cell r="B245" t="str">
            <v>marzo</v>
          </cell>
          <cell r="C245">
            <v>4094</v>
          </cell>
          <cell r="D245">
            <v>4332</v>
          </cell>
          <cell r="E245">
            <v>5226</v>
          </cell>
        </row>
        <row r="246">
          <cell r="B246" t="str">
            <v>abril</v>
          </cell>
          <cell r="C246">
            <v>6730</v>
          </cell>
          <cell r="D246">
            <v>4880</v>
          </cell>
          <cell r="E246">
            <v>5315</v>
          </cell>
        </row>
        <row r="247">
          <cell r="B247" t="str">
            <v>mayo</v>
          </cell>
          <cell r="C247">
            <v>3492</v>
          </cell>
          <cell r="D247">
            <v>10452</v>
          </cell>
          <cell r="E247">
            <v>5373</v>
          </cell>
        </row>
        <row r="248">
          <cell r="B248" t="str">
            <v>junio</v>
          </cell>
          <cell r="C248">
            <v>4361</v>
          </cell>
          <cell r="D248">
            <v>5658</v>
          </cell>
          <cell r="E248">
            <v>6175</v>
          </cell>
        </row>
        <row r="249">
          <cell r="B249" t="str">
            <v>julio</v>
          </cell>
          <cell r="C249">
            <v>5432</v>
          </cell>
          <cell r="D249">
            <v>6216</v>
          </cell>
          <cell r="E249">
            <v>5798</v>
          </cell>
        </row>
        <row r="250">
          <cell r="B250" t="str">
            <v>agosto</v>
          </cell>
          <cell r="C250">
            <v>3946</v>
          </cell>
          <cell r="D250">
            <v>5792</v>
          </cell>
          <cell r="E250">
            <v>5929</v>
          </cell>
        </row>
        <row r="251">
          <cell r="B251" t="str">
            <v>septiembre</v>
          </cell>
          <cell r="C251">
            <v>5445</v>
          </cell>
          <cell r="D251">
            <v>6824</v>
          </cell>
          <cell r="E251">
            <v>5131</v>
          </cell>
        </row>
        <row r="252">
          <cell r="B252" t="str">
            <v>octubre</v>
          </cell>
          <cell r="C252">
            <v>6215</v>
          </cell>
          <cell r="D252">
            <v>5760</v>
          </cell>
          <cell r="E252">
            <v>5215</v>
          </cell>
        </row>
        <row r="253">
          <cell r="B253" t="str">
            <v>noviembre</v>
          </cell>
          <cell r="C253">
            <v>4536</v>
          </cell>
          <cell r="D253">
            <v>4970</v>
          </cell>
          <cell r="E253">
            <v>5022</v>
          </cell>
        </row>
        <row r="254">
          <cell r="B254" t="str">
            <v>diciembre</v>
          </cell>
          <cell r="C254">
            <v>5028</v>
          </cell>
          <cell r="D254">
            <v>4697</v>
          </cell>
          <cell r="E254">
            <v>4300</v>
          </cell>
        </row>
        <row r="260">
          <cell r="C260">
            <v>2011</v>
          </cell>
          <cell r="D260">
            <v>2012</v>
          </cell>
          <cell r="E260">
            <v>2013</v>
          </cell>
        </row>
        <row r="261">
          <cell r="B261" t="str">
            <v>enero</v>
          </cell>
          <cell r="C261">
            <v>1883</v>
          </cell>
          <cell r="D261">
            <v>2158</v>
          </cell>
          <cell r="E261">
            <v>1438</v>
          </cell>
        </row>
        <row r="262">
          <cell r="B262" t="str">
            <v>febrero</v>
          </cell>
          <cell r="C262">
            <v>1952</v>
          </cell>
          <cell r="D262">
            <v>1598</v>
          </cell>
          <cell r="E262">
            <v>1685</v>
          </cell>
        </row>
        <row r="263">
          <cell r="B263" t="str">
            <v>marzo</v>
          </cell>
          <cell r="C263">
            <v>1800</v>
          </cell>
          <cell r="D263">
            <v>1678</v>
          </cell>
          <cell r="E263">
            <v>1985</v>
          </cell>
        </row>
        <row r="264">
          <cell r="B264" t="str">
            <v>abril</v>
          </cell>
          <cell r="C264">
            <v>1771</v>
          </cell>
          <cell r="D264">
            <v>1560</v>
          </cell>
          <cell r="E264">
            <v>1716</v>
          </cell>
        </row>
        <row r="265">
          <cell r="B265" t="str">
            <v>mayo</v>
          </cell>
          <cell r="C265">
            <v>2118</v>
          </cell>
          <cell r="D265">
            <v>1655</v>
          </cell>
          <cell r="E265">
            <v>1856</v>
          </cell>
        </row>
        <row r="266">
          <cell r="B266" t="str">
            <v>junio</v>
          </cell>
          <cell r="C266">
            <v>2328</v>
          </cell>
          <cell r="D266">
            <v>1973</v>
          </cell>
          <cell r="E266">
            <v>2606</v>
          </cell>
        </row>
        <row r="267">
          <cell r="B267" t="str">
            <v>julio</v>
          </cell>
          <cell r="C267">
            <v>2541</v>
          </cell>
          <cell r="D267">
            <v>2073</v>
          </cell>
          <cell r="E267">
            <v>2129</v>
          </cell>
        </row>
        <row r="268">
          <cell r="B268" t="str">
            <v>agosto</v>
          </cell>
          <cell r="C268">
            <v>2118</v>
          </cell>
          <cell r="D268">
            <v>1555</v>
          </cell>
          <cell r="E268">
            <v>2098</v>
          </cell>
        </row>
        <row r="269">
          <cell r="B269" t="str">
            <v>septiembre</v>
          </cell>
          <cell r="C269">
            <v>1848</v>
          </cell>
          <cell r="D269">
            <v>1563</v>
          </cell>
          <cell r="E269">
            <v>1514</v>
          </cell>
        </row>
        <row r="270">
          <cell r="B270" t="str">
            <v>octubre</v>
          </cell>
          <cell r="C270">
            <v>2289</v>
          </cell>
          <cell r="D270">
            <v>1744</v>
          </cell>
          <cell r="E270">
            <v>1902</v>
          </cell>
        </row>
        <row r="271">
          <cell r="B271" t="str">
            <v>noviembre</v>
          </cell>
          <cell r="C271">
            <v>1716</v>
          </cell>
          <cell r="D271">
            <v>1454</v>
          </cell>
          <cell r="E271">
            <v>1656</v>
          </cell>
        </row>
        <row r="272">
          <cell r="B272" t="str">
            <v>diciembre</v>
          </cell>
          <cell r="C272">
            <v>1584</v>
          </cell>
          <cell r="D272">
            <v>1433</v>
          </cell>
          <cell r="E272">
            <v>1669</v>
          </cell>
        </row>
        <row r="278">
          <cell r="C278">
            <v>2011</v>
          </cell>
          <cell r="D278">
            <v>2012</v>
          </cell>
          <cell r="E278">
            <v>2013</v>
          </cell>
        </row>
        <row r="279">
          <cell r="B279" t="str">
            <v>enero</v>
          </cell>
          <cell r="C279">
            <v>1068</v>
          </cell>
          <cell r="D279">
            <v>1174</v>
          </cell>
          <cell r="E279">
            <v>1507</v>
          </cell>
        </row>
        <row r="280">
          <cell r="B280" t="str">
            <v>febrero</v>
          </cell>
          <cell r="C280">
            <v>1103</v>
          </cell>
          <cell r="D280">
            <v>1282</v>
          </cell>
          <cell r="E280">
            <v>1775</v>
          </cell>
        </row>
        <row r="281">
          <cell r="B281" t="str">
            <v>marzo</v>
          </cell>
          <cell r="C281">
            <v>1329</v>
          </cell>
          <cell r="D281">
            <v>1172</v>
          </cell>
          <cell r="E281">
            <v>1675</v>
          </cell>
        </row>
        <row r="282">
          <cell r="B282" t="str">
            <v>abril</v>
          </cell>
          <cell r="C282">
            <v>1809</v>
          </cell>
          <cell r="D282">
            <v>1795</v>
          </cell>
          <cell r="E282">
            <v>2088</v>
          </cell>
        </row>
        <row r="283">
          <cell r="B283" t="str">
            <v>mayo</v>
          </cell>
          <cell r="C283">
            <v>1659</v>
          </cell>
          <cell r="D283">
            <v>1431</v>
          </cell>
          <cell r="E283">
            <v>1264</v>
          </cell>
        </row>
        <row r="284">
          <cell r="B284" t="str">
            <v>junio</v>
          </cell>
          <cell r="C284">
            <v>1224</v>
          </cell>
          <cell r="D284">
            <v>1577</v>
          </cell>
          <cell r="E284">
            <v>1471</v>
          </cell>
        </row>
        <row r="285">
          <cell r="B285" t="str">
            <v>julio</v>
          </cell>
          <cell r="C285">
            <v>2342</v>
          </cell>
          <cell r="D285">
            <v>2341</v>
          </cell>
          <cell r="E285">
            <v>2913</v>
          </cell>
        </row>
        <row r="286">
          <cell r="B286" t="str">
            <v>agosto</v>
          </cell>
          <cell r="C286">
            <v>1506</v>
          </cell>
          <cell r="D286">
            <v>1624</v>
          </cell>
          <cell r="E286">
            <v>1582</v>
          </cell>
        </row>
        <row r="287">
          <cell r="B287" t="str">
            <v>septiembre</v>
          </cell>
          <cell r="C287">
            <v>1539</v>
          </cell>
          <cell r="D287">
            <v>2210</v>
          </cell>
          <cell r="E287">
            <v>2316</v>
          </cell>
        </row>
        <row r="288">
          <cell r="B288" t="str">
            <v>octubre</v>
          </cell>
          <cell r="C288">
            <v>3230</v>
          </cell>
          <cell r="D288">
            <v>3023</v>
          </cell>
          <cell r="E288">
            <v>3833</v>
          </cell>
        </row>
        <row r="289">
          <cell r="B289" t="str">
            <v>noviembre</v>
          </cell>
          <cell r="C289">
            <v>1686</v>
          </cell>
          <cell r="D289">
            <v>2035</v>
          </cell>
          <cell r="E289">
            <v>2853</v>
          </cell>
        </row>
        <row r="290">
          <cell r="B290" t="str">
            <v>diciembre</v>
          </cell>
          <cell r="C290">
            <v>1214</v>
          </cell>
          <cell r="D290">
            <v>1602</v>
          </cell>
          <cell r="E290">
            <v>1781</v>
          </cell>
        </row>
      </sheetData>
      <sheetData sheetId="43"/>
      <sheetData sheetId="44">
        <row r="6">
          <cell r="D6" t="str">
            <v>2013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603274</v>
          </cell>
          <cell r="E7">
            <v>1.5710261759125033E-2</v>
          </cell>
          <cell r="F7">
            <v>0.3435383756819243</v>
          </cell>
        </row>
        <row r="8">
          <cell r="B8" t="str">
            <v>España</v>
          </cell>
          <cell r="D8">
            <v>256840</v>
          </cell>
          <cell r="E8">
            <v>-0.11022116290671249</v>
          </cell>
          <cell r="F8">
            <v>0.14625923943373234</v>
          </cell>
        </row>
        <row r="9">
          <cell r="B9" t="str">
            <v>Alemania</v>
          </cell>
          <cell r="D9">
            <v>222781</v>
          </cell>
          <cell r="E9">
            <v>-3.1610107236158626E-2</v>
          </cell>
          <cell r="F9">
            <v>0.12686411626026445</v>
          </cell>
        </row>
        <row r="10">
          <cell r="B10" t="str">
            <v>Países Nórdicos</v>
          </cell>
          <cell r="D10">
            <v>165430</v>
          </cell>
          <cell r="E10">
            <v>0.10368339237702566</v>
          </cell>
          <cell r="F10">
            <v>9.4205209389200822E-2</v>
          </cell>
        </row>
        <row r="11">
          <cell r="B11" t="str">
            <v>Suecia</v>
          </cell>
          <cell r="D11">
            <v>63338</v>
          </cell>
          <cell r="E11">
            <v>0.18379934210526316</v>
          </cell>
          <cell r="F11">
            <v>3.6068243681878755E-2</v>
          </cell>
        </row>
        <row r="12">
          <cell r="B12" t="str">
            <v>Noruega</v>
          </cell>
          <cell r="D12">
            <v>37947</v>
          </cell>
          <cell r="E12">
            <v>0.19499291450165329</v>
          </cell>
          <cell r="F12">
            <v>2.1609170529480769E-2</v>
          </cell>
        </row>
        <row r="13">
          <cell r="B13" t="str">
            <v>Dinamarca</v>
          </cell>
          <cell r="D13">
            <v>33449</v>
          </cell>
          <cell r="E13">
            <v>-2.2673484295105916E-2</v>
          </cell>
          <cell r="F13">
            <v>1.904775463252964E-2</v>
          </cell>
        </row>
        <row r="14">
          <cell r="B14" t="str">
            <v>Finlandia</v>
          </cell>
          <cell r="D14">
            <v>30696</v>
          </cell>
          <cell r="E14">
            <v>9.5707942772570304E-3</v>
          </cell>
          <cell r="F14">
            <v>1.7480040545311663E-2</v>
          </cell>
        </row>
        <row r="15">
          <cell r="B15" t="str">
            <v>Rusia</v>
          </cell>
          <cell r="D15">
            <v>104949</v>
          </cell>
          <cell r="E15">
            <v>0.29378189797578835</v>
          </cell>
          <cell r="F15">
            <v>5.9763903283486894E-2</v>
          </cell>
        </row>
        <row r="16">
          <cell r="B16" t="str">
            <v>Holanda</v>
          </cell>
          <cell r="D16">
            <v>69057</v>
          </cell>
          <cell r="E16">
            <v>1.177970199112127E-2</v>
          </cell>
          <cell r="F16">
            <v>3.9324966117330842E-2</v>
          </cell>
        </row>
        <row r="17">
          <cell r="B17" t="str">
            <v>Bélgica</v>
          </cell>
          <cell r="D17">
            <v>66835</v>
          </cell>
          <cell r="E17">
            <v>-4.7160800079836904E-2</v>
          </cell>
          <cell r="F17">
            <v>3.8059633497716482E-2</v>
          </cell>
        </row>
        <row r="18">
          <cell r="B18" t="str">
            <v>Países del Este</v>
          </cell>
          <cell r="D18">
            <v>60332</v>
          </cell>
          <cell r="E18">
            <v>-0.11411958181604605</v>
          </cell>
          <cell r="F18">
            <v>3.4356457068665081E-2</v>
          </cell>
        </row>
        <row r="19">
          <cell r="B19" t="str">
            <v>Francia</v>
          </cell>
          <cell r="D19">
            <v>53689</v>
          </cell>
          <cell r="E19">
            <v>-3.5931046866582869E-2</v>
          </cell>
          <cell r="F19">
            <v>3.0573556712185233E-2</v>
          </cell>
        </row>
        <row r="20">
          <cell r="B20" t="str">
            <v>Italia</v>
          </cell>
          <cell r="D20">
            <v>35744</v>
          </cell>
          <cell r="E20">
            <v>-0.10525920548699592</v>
          </cell>
          <cell r="F20">
            <v>2.0354657585731694E-2</v>
          </cell>
        </row>
        <row r="21">
          <cell r="B21" t="str">
            <v>Suiza</v>
          </cell>
          <cell r="D21">
            <v>25058</v>
          </cell>
          <cell r="E21">
            <v>0.1783127997742876</v>
          </cell>
          <cell r="F21">
            <v>1.4269444096443174E-2</v>
          </cell>
        </row>
        <row r="22">
          <cell r="B22" t="str">
            <v>Irlanda</v>
          </cell>
          <cell r="D22">
            <v>22254</v>
          </cell>
          <cell r="E22">
            <v>8.8534533359420853E-2</v>
          </cell>
          <cell r="F22">
            <v>1.2672687721376263E-2</v>
          </cell>
        </row>
        <row r="23">
          <cell r="B23" t="str">
            <v>Austria</v>
          </cell>
          <cell r="D23">
            <v>15497</v>
          </cell>
          <cell r="E23">
            <v>4.9861120520289952E-2</v>
          </cell>
          <cell r="F23">
            <v>8.8248693097046794E-3</v>
          </cell>
        </row>
        <row r="24">
          <cell r="B24" t="str">
            <v>Resto de Europa</v>
          </cell>
          <cell r="D24">
            <v>42021</v>
          </cell>
          <cell r="E24">
            <v>4.9239681390296886E-2</v>
          </cell>
          <cell r="F24">
            <v>2.3929136817648598E-2</v>
          </cell>
        </row>
        <row r="25">
          <cell r="B25" t="str">
            <v>Usa</v>
          </cell>
          <cell r="D25">
            <v>3336</v>
          </cell>
          <cell r="E25">
            <v>-6.6069428891377374E-2</v>
          </cell>
          <cell r="F25">
            <v>1.8997072992950126E-3</v>
          </cell>
        </row>
        <row r="26">
          <cell r="B26" t="str">
            <v>Resto de América</v>
          </cell>
          <cell r="D26">
            <v>2920</v>
          </cell>
          <cell r="E26">
            <v>-1.9476158495634655E-2</v>
          </cell>
          <cell r="F26">
            <v>1.6628133435076251E-3</v>
          </cell>
        </row>
        <row r="27">
          <cell r="B27" t="str">
            <v>Resto del Mundo</v>
          </cell>
          <cell r="D27">
            <v>6043</v>
          </cell>
          <cell r="E27">
            <v>-0.38172703089830162</v>
          </cell>
          <cell r="F27">
            <v>3.4412263817864995E-3</v>
          </cell>
        </row>
      </sheetData>
      <sheetData sheetId="45"/>
      <sheetData sheetId="46"/>
      <sheetData sheetId="47">
        <row r="7">
          <cell r="O7" t="str">
            <v>Reino Unido</v>
          </cell>
          <cell r="P7">
            <v>593943</v>
          </cell>
          <cell r="Q7">
            <v>-6.337196374870098E-2</v>
          </cell>
          <cell r="R7">
            <v>0.33772820164649769</v>
          </cell>
        </row>
        <row r="8">
          <cell r="O8" t="str">
            <v>España</v>
          </cell>
          <cell r="P8">
            <v>288656</v>
          </cell>
          <cell r="Q8">
            <v>-0.1304965991722343</v>
          </cell>
          <cell r="R8">
            <v>0.16413573655127081</v>
          </cell>
        </row>
        <row r="9">
          <cell r="O9" t="str">
            <v>Alemania</v>
          </cell>
          <cell r="P9">
            <v>230053</v>
          </cell>
          <cell r="Q9">
            <v>-7.2464177142718911E-2</v>
          </cell>
          <cell r="R9">
            <v>0.13081286583625321</v>
          </cell>
        </row>
        <row r="10">
          <cell r="O10" t="str">
            <v>Países Nórdicos</v>
          </cell>
          <cell r="P10">
            <v>149889</v>
          </cell>
          <cell r="Q10">
            <v>2.4861028491723246E-2</v>
          </cell>
          <cell r="R10">
            <v>8.5229967213338476E-2</v>
          </cell>
        </row>
        <row r="11">
          <cell r="O11" t="str">
            <v>Suecia</v>
          </cell>
          <cell r="P11">
            <v>53504</v>
          </cell>
          <cell r="Q11">
            <v>6.3211652723406786E-2</v>
          </cell>
          <cell r="R11">
            <v>3.0423474476328895E-2</v>
          </cell>
        </row>
        <row r="12">
          <cell r="O12" t="str">
            <v>Dinamarca</v>
          </cell>
          <cell r="P12">
            <v>34225</v>
          </cell>
          <cell r="Q12">
            <v>1.7299289599619534E-2</v>
          </cell>
          <cell r="R12">
            <v>1.9461038687805705E-2</v>
          </cell>
        </row>
        <row r="13">
          <cell r="O13" t="str">
            <v>Noruega</v>
          </cell>
          <cell r="P13">
            <v>31755</v>
          </cell>
          <cell r="Q13">
            <v>0.12662314624281559</v>
          </cell>
          <cell r="R13">
            <v>1.8056545903032E-2</v>
          </cell>
        </row>
        <row r="14">
          <cell r="O14" t="str">
            <v>Finlandia</v>
          </cell>
          <cell r="P14">
            <v>30405</v>
          </cell>
          <cell r="Q14">
            <v>-0.10838391836016539</v>
          </cell>
          <cell r="R14">
            <v>1.7288908146171875E-2</v>
          </cell>
        </row>
        <row r="15">
          <cell r="O15" t="str">
            <v>Rusia</v>
          </cell>
          <cell r="P15">
            <v>81118</v>
          </cell>
          <cell r="Q15">
            <v>0.32899716565361992</v>
          </cell>
          <cell r="R15">
            <v>4.6125362637762547E-2</v>
          </cell>
        </row>
        <row r="16">
          <cell r="O16" t="str">
            <v>Bélgica</v>
          </cell>
          <cell r="P16">
            <v>70143</v>
          </cell>
          <cell r="Q16">
            <v>-1.5357187978157417E-2</v>
          </cell>
          <cell r="R16">
            <v>3.9884751984770067E-2</v>
          </cell>
        </row>
        <row r="17">
          <cell r="O17" t="str">
            <v>Holanda</v>
          </cell>
          <cell r="P17">
            <v>68253</v>
          </cell>
          <cell r="Q17">
            <v>-9.6060364216788794E-3</v>
          </cell>
          <cell r="R17">
            <v>3.8810059125165892E-2</v>
          </cell>
        </row>
        <row r="18">
          <cell r="O18" t="str">
            <v>Países del Este</v>
          </cell>
          <cell r="P18">
            <v>68104</v>
          </cell>
          <cell r="Q18">
            <v>0.22210059755594236</v>
          </cell>
          <cell r="R18">
            <v>3.8725334661630965E-2</v>
          </cell>
        </row>
        <row r="19">
          <cell r="O19" t="str">
            <v>Francia</v>
          </cell>
          <cell r="P19">
            <v>55690</v>
          </cell>
          <cell r="Q19">
            <v>-3.0601587522629162E-2</v>
          </cell>
          <cell r="R19">
            <v>3.1666479021881654E-2</v>
          </cell>
        </row>
        <row r="20">
          <cell r="O20" t="str">
            <v>Italia</v>
          </cell>
          <cell r="P20">
            <v>39949</v>
          </cell>
          <cell r="Q20">
            <v>-0.21979180907368709</v>
          </cell>
          <cell r="R20">
            <v>2.2715822776892627E-2</v>
          </cell>
        </row>
        <row r="21">
          <cell r="O21" t="str">
            <v>Suiza</v>
          </cell>
          <cell r="P21">
            <v>21266</v>
          </cell>
          <cell r="Q21">
            <v>7.8999441879344462E-2</v>
          </cell>
          <cell r="R21">
            <v>1.2092284842509163E-2</v>
          </cell>
        </row>
        <row r="22">
          <cell r="O22" t="str">
            <v>Irlanda</v>
          </cell>
          <cell r="P22">
            <v>20444</v>
          </cell>
          <cell r="Q22">
            <v>-0.14631702021045598</v>
          </cell>
          <cell r="R22">
            <v>1.1624878741665444E-2</v>
          </cell>
        </row>
        <row r="23">
          <cell r="O23" t="str">
            <v>Austria</v>
          </cell>
          <cell r="P23">
            <v>14761</v>
          </cell>
          <cell r="Q23">
            <v>2.0745453288154345E-2</v>
          </cell>
          <cell r="R23">
            <v>8.3934080955646462E-3</v>
          </cell>
        </row>
        <row r="24">
          <cell r="O24" t="str">
            <v>Resto de Europa</v>
          </cell>
          <cell r="P24">
            <v>40049</v>
          </cell>
          <cell r="Q24">
            <v>-8.7763655414331926E-2</v>
          </cell>
          <cell r="R24">
            <v>2.2772684832956337E-2</v>
          </cell>
        </row>
        <row r="25">
          <cell r="O25" t="str">
            <v>Usa</v>
          </cell>
          <cell r="P25">
            <v>3572</v>
          </cell>
          <cell r="Q25">
            <v>-5.7022175290390706E-2</v>
          </cell>
          <cell r="R25">
            <v>2.031112642595821E-3</v>
          </cell>
        </row>
        <row r="26">
          <cell r="O26" t="str">
            <v>Resto de América</v>
          </cell>
          <cell r="P26">
            <v>2978</v>
          </cell>
          <cell r="Q26">
            <v>-5.8488776478027187E-2</v>
          </cell>
          <cell r="R26">
            <v>1.693352029577367E-3</v>
          </cell>
        </row>
        <row r="27">
          <cell r="O27" t="str">
            <v>Resto del Mundo</v>
          </cell>
          <cell r="P27">
            <v>9774</v>
          </cell>
          <cell r="Q27">
            <v>-0.22643450732093393</v>
          </cell>
          <cell r="R27">
            <v>5.5576973596672885E-3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7">
          <cell r="C7">
            <v>146409</v>
          </cell>
        </row>
        <row r="8">
          <cell r="C8">
            <v>153852</v>
          </cell>
        </row>
        <row r="9">
          <cell r="C9">
            <v>156972</v>
          </cell>
        </row>
        <row r="10">
          <cell r="C10">
            <v>134802</v>
          </cell>
        </row>
        <row r="11">
          <cell r="C11">
            <v>165555</v>
          </cell>
        </row>
        <row r="12">
          <cell r="C12">
            <v>146168</v>
          </cell>
        </row>
        <row r="13">
          <cell r="C13">
            <v>140602</v>
          </cell>
        </row>
        <row r="14">
          <cell r="C14">
            <v>136187</v>
          </cell>
        </row>
        <row r="15">
          <cell r="C15">
            <v>139428</v>
          </cell>
        </row>
        <row r="16">
          <cell r="C16">
            <v>168533</v>
          </cell>
        </row>
        <row r="17">
          <cell r="C17">
            <v>132632</v>
          </cell>
        </row>
        <row r="18">
          <cell r="C18">
            <v>134920</v>
          </cell>
        </row>
        <row r="20">
          <cell r="C20">
            <v>137968</v>
          </cell>
        </row>
        <row r="21">
          <cell r="C21">
            <v>143212</v>
          </cell>
        </row>
        <row r="22">
          <cell r="C22">
            <v>154993</v>
          </cell>
        </row>
        <row r="23">
          <cell r="C23">
            <v>136535</v>
          </cell>
        </row>
        <row r="24">
          <cell r="C24">
            <v>164741</v>
          </cell>
        </row>
        <row r="25">
          <cell r="C25">
            <v>154461</v>
          </cell>
        </row>
        <row r="26">
          <cell r="C26">
            <v>140102</v>
          </cell>
        </row>
        <row r="27">
          <cell r="C27">
            <v>130586</v>
          </cell>
        </row>
        <row r="28">
          <cell r="C28">
            <v>153896</v>
          </cell>
        </row>
        <row r="29">
          <cell r="C29">
            <v>156264</v>
          </cell>
        </row>
        <row r="30">
          <cell r="C30">
            <v>140244</v>
          </cell>
        </row>
        <row r="31">
          <cell r="C31">
            <v>145640</v>
          </cell>
        </row>
        <row r="33">
          <cell r="C33">
            <v>151945</v>
          </cell>
        </row>
        <row r="34">
          <cell r="C34">
            <v>144379</v>
          </cell>
        </row>
        <row r="35">
          <cell r="C35">
            <v>169918</v>
          </cell>
        </row>
        <row r="36">
          <cell r="C36">
            <v>150968</v>
          </cell>
        </row>
        <row r="37">
          <cell r="C37">
            <v>168963</v>
          </cell>
        </row>
        <row r="38">
          <cell r="C38">
            <v>178465</v>
          </cell>
        </row>
        <row r="39">
          <cell r="C39">
            <v>140106</v>
          </cell>
        </row>
        <row r="40">
          <cell r="C40">
            <v>129475</v>
          </cell>
        </row>
        <row r="41">
          <cell r="C41">
            <v>172615</v>
          </cell>
        </row>
        <row r="42">
          <cell r="C42">
            <v>160253</v>
          </cell>
        </row>
        <row r="43">
          <cell r="C43">
            <v>145544</v>
          </cell>
        </row>
        <row r="44">
          <cell r="C44">
            <v>134928</v>
          </cell>
        </row>
        <row r="46">
          <cell r="C46">
            <v>141884</v>
          </cell>
        </row>
        <row r="47">
          <cell r="C47">
            <v>137940</v>
          </cell>
        </row>
        <row r="48">
          <cell r="C48">
            <v>155317</v>
          </cell>
        </row>
        <row r="49">
          <cell r="C49">
            <v>132375</v>
          </cell>
        </row>
        <row r="50">
          <cell r="C50">
            <v>165244</v>
          </cell>
        </row>
        <row r="51">
          <cell r="C51">
            <v>163371</v>
          </cell>
        </row>
        <row r="52">
          <cell r="C52">
            <v>128897</v>
          </cell>
        </row>
        <row r="53">
          <cell r="C53">
            <v>132519</v>
          </cell>
        </row>
        <row r="54">
          <cell r="C54">
            <v>156611</v>
          </cell>
        </row>
        <row r="55">
          <cell r="C55">
            <v>140329</v>
          </cell>
        </row>
        <row r="56">
          <cell r="C56">
            <v>125419</v>
          </cell>
        </row>
        <row r="57">
          <cell r="C57">
            <v>131537</v>
          </cell>
        </row>
        <row r="58">
          <cell r="B58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2012</v>
          </cell>
          <cell r="E6" t="str">
            <v>2013</v>
          </cell>
          <cell r="G6" t="str">
            <v>var. interanual</v>
          </cell>
        </row>
        <row r="7">
          <cell r="B7" t="str">
            <v>Pernoctaciones Totales</v>
          </cell>
          <cell r="C7">
            <v>13480451</v>
          </cell>
          <cell r="E7">
            <v>13466792</v>
          </cell>
          <cell r="G7">
            <v>-1.0132450316387783E-3</v>
          </cell>
        </row>
        <row r="8">
          <cell r="B8" t="str">
            <v>Pernoctaciones Hoteleras</v>
          </cell>
          <cell r="C8">
            <v>8969688</v>
          </cell>
          <cell r="E8">
            <v>9094368</v>
          </cell>
          <cell r="G8">
            <v>1.390014903528417E-2</v>
          </cell>
        </row>
        <row r="9">
          <cell r="B9" t="str">
            <v>Pernoctaciones Extrahoteleras</v>
          </cell>
          <cell r="C9">
            <v>4510763</v>
          </cell>
          <cell r="E9">
            <v>4372424</v>
          </cell>
          <cell r="G9">
            <v>-3.066864741064871E-2</v>
          </cell>
        </row>
      </sheetData>
      <sheetData sheetId="66">
        <row r="5">
          <cell r="B5" t="str">
            <v>PERNOCTACIONES EN ADEJE SEGÚN TIPOLOGÍA Y CATEGORÍA DE ESTABLECIMIENTO</v>
          </cell>
        </row>
        <row r="6">
          <cell r="C6" t="str">
            <v>2012</v>
          </cell>
          <cell r="E6" t="str">
            <v>2013</v>
          </cell>
          <cell r="G6" t="str">
            <v>var. interanual</v>
          </cell>
        </row>
        <row r="8">
          <cell r="B8" t="str">
            <v>Totales</v>
          </cell>
          <cell r="C8">
            <v>13480451</v>
          </cell>
          <cell r="E8">
            <v>13466792</v>
          </cell>
          <cell r="G8">
            <v>-1.0132450316387783E-3</v>
          </cell>
        </row>
        <row r="10">
          <cell r="B10" t="str">
            <v>Hotelera</v>
          </cell>
          <cell r="C10">
            <v>8969688</v>
          </cell>
          <cell r="E10">
            <v>9094368</v>
          </cell>
          <cell r="G10">
            <v>1.390014903528417E-2</v>
          </cell>
        </row>
        <row r="11">
          <cell r="B11" t="str">
            <v>5*</v>
          </cell>
          <cell r="C11">
            <v>1506100</v>
          </cell>
          <cell r="E11">
            <v>1695481</v>
          </cell>
          <cell r="G11">
            <v>0.12574264657061285</v>
          </cell>
        </row>
        <row r="12">
          <cell r="B12" t="str">
            <v>4*</v>
          </cell>
          <cell r="C12">
            <v>5915800</v>
          </cell>
          <cell r="E12">
            <v>5845067</v>
          </cell>
          <cell r="G12">
            <v>-1.1956624632340512E-2</v>
          </cell>
        </row>
        <row r="13">
          <cell r="B13" t="str">
            <v>3*</v>
          </cell>
          <cell r="C13">
            <v>1409670</v>
          </cell>
          <cell r="E13">
            <v>1398120</v>
          </cell>
          <cell r="G13">
            <v>-8.1934069675881592E-3</v>
          </cell>
        </row>
        <row r="14">
          <cell r="B14" t="str">
            <v>1* y 2*</v>
          </cell>
          <cell r="C14">
            <v>138118</v>
          </cell>
          <cell r="E14">
            <v>155700</v>
          </cell>
          <cell r="G14">
            <v>0.12729694898564994</v>
          </cell>
        </row>
        <row r="16">
          <cell r="B16" t="str">
            <v>Extrahotelera</v>
          </cell>
          <cell r="C16">
            <v>4510763</v>
          </cell>
          <cell r="E16">
            <v>4372424</v>
          </cell>
          <cell r="G16">
            <v>-3.066864741064871E-2</v>
          </cell>
        </row>
      </sheetData>
      <sheetData sheetId="67"/>
      <sheetData sheetId="68"/>
      <sheetData sheetId="69">
        <row r="5">
          <cell r="B5" t="str">
            <v>EVOLUCIÓN  DE PERNOCTACIONES EN ADEJE</v>
          </cell>
        </row>
        <row r="7">
          <cell r="C7">
            <v>1249834</v>
          </cell>
        </row>
        <row r="8">
          <cell r="C8">
            <v>1264468</v>
          </cell>
        </row>
        <row r="9">
          <cell r="C9">
            <v>1295962</v>
          </cell>
        </row>
        <row r="10">
          <cell r="C10">
            <v>1134874</v>
          </cell>
        </row>
        <row r="11">
          <cell r="C11">
            <v>1406650</v>
          </cell>
        </row>
        <row r="12">
          <cell r="C12">
            <v>1263886</v>
          </cell>
        </row>
        <row r="13">
          <cell r="C13">
            <v>1086633</v>
          </cell>
        </row>
        <row r="14">
          <cell r="C14">
            <v>1073133</v>
          </cell>
        </row>
        <row r="15">
          <cell r="C15">
            <v>1083852</v>
          </cell>
        </row>
        <row r="16">
          <cell r="C16">
            <v>1263706</v>
          </cell>
        </row>
        <row r="17">
          <cell r="C17">
            <v>1135466</v>
          </cell>
        </row>
        <row r="18">
          <cell r="C18">
            <v>1292180</v>
          </cell>
        </row>
        <row r="20">
          <cell r="C20">
            <v>1181092</v>
          </cell>
        </row>
        <row r="21">
          <cell r="C21">
            <v>1217077</v>
          </cell>
        </row>
        <row r="22">
          <cell r="C22">
            <v>1259881</v>
          </cell>
        </row>
        <row r="23">
          <cell r="C23">
            <v>1133021</v>
          </cell>
        </row>
        <row r="24">
          <cell r="C24">
            <v>1365527</v>
          </cell>
        </row>
        <row r="25">
          <cell r="C25">
            <v>1321041</v>
          </cell>
        </row>
        <row r="26">
          <cell r="C26">
            <v>1076338</v>
          </cell>
        </row>
        <row r="27">
          <cell r="C27">
            <v>1013697</v>
          </cell>
        </row>
        <row r="28">
          <cell r="C28">
            <v>1148909</v>
          </cell>
        </row>
        <row r="29">
          <cell r="C29">
            <v>1236078</v>
          </cell>
        </row>
        <row r="30">
          <cell r="C30">
            <v>1293268</v>
          </cell>
        </row>
        <row r="31">
          <cell r="C31">
            <v>1383431</v>
          </cell>
        </row>
        <row r="33">
          <cell r="C33">
            <v>1228866</v>
          </cell>
        </row>
        <row r="34">
          <cell r="C34">
            <v>1294980</v>
          </cell>
        </row>
        <row r="35">
          <cell r="C35">
            <v>1339844</v>
          </cell>
        </row>
        <row r="36">
          <cell r="C36">
            <v>1254561</v>
          </cell>
        </row>
        <row r="37">
          <cell r="C37">
            <v>1461141</v>
          </cell>
        </row>
        <row r="38">
          <cell r="C38">
            <v>1396810</v>
          </cell>
        </row>
        <row r="39">
          <cell r="C39">
            <v>1128843</v>
          </cell>
        </row>
        <row r="40">
          <cell r="C40">
            <v>1030395</v>
          </cell>
        </row>
        <row r="41">
          <cell r="C41">
            <v>1290783</v>
          </cell>
        </row>
        <row r="42">
          <cell r="C42">
            <v>1346616</v>
          </cell>
        </row>
        <row r="43">
          <cell r="C43">
            <v>1316062</v>
          </cell>
        </row>
        <row r="44">
          <cell r="C44">
            <v>1266965</v>
          </cell>
        </row>
        <row r="46">
          <cell r="C46">
            <v>1136712</v>
          </cell>
        </row>
        <row r="47">
          <cell r="C47">
            <v>1217507</v>
          </cell>
        </row>
        <row r="48">
          <cell r="C48">
            <v>1172998</v>
          </cell>
        </row>
        <row r="49">
          <cell r="C49">
            <v>1079904</v>
          </cell>
        </row>
        <row r="50">
          <cell r="C50">
            <v>1388987</v>
          </cell>
        </row>
        <row r="51">
          <cell r="C51">
            <v>1306347</v>
          </cell>
        </row>
        <row r="52">
          <cell r="C52">
            <v>996641</v>
          </cell>
        </row>
        <row r="53">
          <cell r="C53">
            <v>952550</v>
          </cell>
        </row>
        <row r="54">
          <cell r="C54">
            <v>1061280</v>
          </cell>
        </row>
        <row r="55">
          <cell r="C55">
            <v>1138233</v>
          </cell>
        </row>
        <row r="56">
          <cell r="C56">
            <v>1081197</v>
          </cell>
        </row>
        <row r="57">
          <cell r="C57">
            <v>1162355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2012</v>
          </cell>
          <cell r="D6" t="str">
            <v>2013</v>
          </cell>
          <cell r="E6" t="str">
            <v>Var. interanual</v>
          </cell>
        </row>
        <row r="7">
          <cell r="B7" t="str">
            <v>Ocupación Total</v>
          </cell>
          <cell r="C7">
            <v>66.336803100943641</v>
          </cell>
          <cell r="D7">
            <v>67.075670315590656</v>
          </cell>
          <cell r="E7">
            <v>1.1138119115006173E-2</v>
          </cell>
        </row>
        <row r="8">
          <cell r="B8" t="str">
            <v>Ocupación Hotelera</v>
          </cell>
          <cell r="C8">
            <v>78.725042182283943</v>
          </cell>
          <cell r="D8">
            <v>78.799474963489359</v>
          </cell>
          <cell r="E8">
            <v>9.4547781928233654E-4</v>
          </cell>
        </row>
        <row r="9">
          <cell r="B9" t="str">
            <v>Ocupación Extrahotelera</v>
          </cell>
          <cell r="C9">
            <v>50.438055179131723</v>
          </cell>
          <cell r="D9">
            <v>51.132852465864516</v>
          </cell>
          <cell r="E9">
            <v>1.3775259261389117E-2</v>
          </cell>
        </row>
      </sheetData>
      <sheetData sheetId="79">
        <row r="6">
          <cell r="D6" t="str">
            <v>2013</v>
          </cell>
        </row>
        <row r="8">
          <cell r="D8">
            <v>64.58131253771289</v>
          </cell>
        </row>
        <row r="9">
          <cell r="D9">
            <v>73.329396476441019</v>
          </cell>
        </row>
        <row r="10">
          <cell r="D10">
            <v>54.267491213569393</v>
          </cell>
        </row>
        <row r="12">
          <cell r="D12">
            <v>66.545495395772591</v>
          </cell>
        </row>
        <row r="13">
          <cell r="D13">
            <v>77.777924703376783</v>
          </cell>
        </row>
        <row r="14">
          <cell r="D14">
            <v>55.196115508488639</v>
          </cell>
        </row>
        <row r="16">
          <cell r="D16">
            <v>67.075670315590656</v>
          </cell>
        </row>
        <row r="17">
          <cell r="D17">
            <v>78.799474963489359</v>
          </cell>
        </row>
        <row r="18">
          <cell r="D18">
            <v>51.132852465864516</v>
          </cell>
        </row>
      </sheetData>
      <sheetData sheetId="80"/>
      <sheetData sheetId="81">
        <row r="6">
          <cell r="C6" t="str">
            <v>2012</v>
          </cell>
          <cell r="D6" t="str">
            <v>2013</v>
          </cell>
          <cell r="E6" t="str">
            <v>Var. interanual</v>
          </cell>
        </row>
        <row r="8">
          <cell r="B8" t="str">
            <v>Ocupación Total</v>
          </cell>
          <cell r="C8">
            <v>66.336803100943641</v>
          </cell>
          <cell r="D8">
            <v>67.075670315590656</v>
          </cell>
          <cell r="E8">
            <v>1.1138119115006173E-2</v>
          </cell>
        </row>
        <row r="10">
          <cell r="B10" t="str">
            <v>Hotelera</v>
          </cell>
          <cell r="C10">
            <v>78.725042182283943</v>
          </cell>
          <cell r="D10">
            <v>78.799474963489359</v>
          </cell>
          <cell r="E10">
            <v>9.4547781928233654E-4</v>
          </cell>
        </row>
        <row r="11">
          <cell r="B11" t="str">
            <v>5*</v>
          </cell>
          <cell r="C11">
            <v>75.40678086272257</v>
          </cell>
          <cell r="D11">
            <v>78.294468409033243</v>
          </cell>
          <cell r="E11">
            <v>3.8294799396989099E-2</v>
          </cell>
        </row>
        <row r="12">
          <cell r="B12" t="str">
            <v>4*</v>
          </cell>
          <cell r="C12">
            <v>83.92327156438877</v>
          </cell>
          <cell r="D12">
            <v>83.935039496414745</v>
          </cell>
          <cell r="E12">
            <v>1.4022251285750187E-4</v>
          </cell>
        </row>
        <row r="13">
          <cell r="B13" t="str">
            <v>3*</v>
          </cell>
          <cell r="C13">
            <v>64.963758842045848</v>
          </cell>
          <cell r="D13">
            <v>63.287713253214555</v>
          </cell>
          <cell r="E13">
            <v>-2.5799701536767028E-2</v>
          </cell>
        </row>
        <row r="14">
          <cell r="B14" t="str">
            <v>1* y 2*</v>
          </cell>
          <cell r="C14">
            <v>77.763851494238651</v>
          </cell>
          <cell r="D14">
            <v>75.90811667132607</v>
          </cell>
          <cell r="E14">
            <v>-2.3863720575235003E-2</v>
          </cell>
        </row>
        <row r="16">
          <cell r="B16" t="str">
            <v>Extrahotelera</v>
          </cell>
          <cell r="C16">
            <v>50.438055179131723</v>
          </cell>
          <cell r="D16">
            <v>51.132852465864516</v>
          </cell>
          <cell r="E16">
            <v>1.3775259261389117E-2</v>
          </cell>
        </row>
      </sheetData>
      <sheetData sheetId="82"/>
      <sheetData sheetId="83"/>
      <sheetData sheetId="84">
        <row r="5">
          <cell r="B5" t="str">
            <v>EVOLUCIÓN  DE INDICES DE OCUPACIÓN EN ESTABLECIMIENTOS ALOJATIVOS DE ADEJE</v>
          </cell>
        </row>
        <row r="7">
          <cell r="C7">
            <v>68.25</v>
          </cell>
        </row>
        <row r="8">
          <cell r="C8">
            <v>71.349999999999994</v>
          </cell>
        </row>
        <row r="9">
          <cell r="C9">
            <v>70.77</v>
          </cell>
        </row>
        <row r="10">
          <cell r="C10">
            <v>64.034689778138898</v>
          </cell>
        </row>
        <row r="11">
          <cell r="C11">
            <v>76.8092058562071</v>
          </cell>
        </row>
        <row r="12">
          <cell r="C12">
            <v>69.013670744519359</v>
          </cell>
        </row>
        <row r="13">
          <cell r="C13">
            <v>60.575466176101678</v>
          </cell>
        </row>
        <row r="14">
          <cell r="C14">
            <v>57.893124087945644</v>
          </cell>
        </row>
        <row r="15">
          <cell r="C15">
            <v>60.420436491345427</v>
          </cell>
        </row>
        <row r="16">
          <cell r="C16">
            <v>68.174111008310646</v>
          </cell>
        </row>
        <row r="17">
          <cell r="C17">
            <v>67.81897674196361</v>
          </cell>
        </row>
        <row r="18">
          <cell r="C18">
            <v>69.710219594366777</v>
          </cell>
        </row>
        <row r="20">
          <cell r="C20">
            <v>63.321215136505295</v>
          </cell>
        </row>
        <row r="21">
          <cell r="C21">
            <v>67.425473804340001</v>
          </cell>
        </row>
        <row r="22">
          <cell r="C22">
            <v>67.545285081429242</v>
          </cell>
        </row>
        <row r="23">
          <cell r="C23">
            <v>62.768812289828098</v>
          </cell>
        </row>
        <row r="24">
          <cell r="C24">
            <v>73.209224126237984</v>
          </cell>
        </row>
        <row r="25">
          <cell r="C25">
            <v>70.824221453658211</v>
          </cell>
        </row>
        <row r="26">
          <cell r="C26">
            <v>59.458632328488648</v>
          </cell>
        </row>
        <row r="27">
          <cell r="C27">
            <v>54.19184837143311</v>
          </cell>
        </row>
        <row r="28">
          <cell r="C28">
            <v>63.467570419228494</v>
          </cell>
        </row>
        <row r="29">
          <cell r="C29">
            <v>66.080250362055224</v>
          </cell>
        </row>
        <row r="30">
          <cell r="C30">
            <v>73.905716305434197</v>
          </cell>
        </row>
        <row r="31">
          <cell r="C31">
            <v>73.95768457866609</v>
          </cell>
        </row>
        <row r="33">
          <cell r="C33">
            <v>64.098115758484923</v>
          </cell>
        </row>
        <row r="34">
          <cell r="C34">
            <v>69.8</v>
          </cell>
        </row>
        <row r="35">
          <cell r="C35">
            <v>69.89</v>
          </cell>
        </row>
        <row r="36">
          <cell r="C36">
            <v>67.619655908414714</v>
          </cell>
        </row>
        <row r="37">
          <cell r="C37">
            <v>76.209999999999994</v>
          </cell>
        </row>
        <row r="38">
          <cell r="C38">
            <v>72.86</v>
          </cell>
        </row>
        <row r="39">
          <cell r="C39">
            <v>59.91</v>
          </cell>
        </row>
        <row r="40">
          <cell r="C40">
            <v>52.918355681483774</v>
          </cell>
        </row>
        <row r="41">
          <cell r="C41">
            <v>68.500899523968727</v>
          </cell>
        </row>
        <row r="42">
          <cell r="C42">
            <v>69.158627957605532</v>
          </cell>
        </row>
        <row r="43">
          <cell r="C43">
            <v>74.83</v>
          </cell>
        </row>
        <row r="44">
          <cell r="C44">
            <v>65.069999999999993</v>
          </cell>
        </row>
        <row r="46">
          <cell r="C46">
            <v>58.41</v>
          </cell>
        </row>
        <row r="47">
          <cell r="C47">
            <v>64.64</v>
          </cell>
        </row>
        <row r="48">
          <cell r="C48">
            <v>60.27</v>
          </cell>
        </row>
        <row r="49">
          <cell r="C49">
            <v>57.338005734310293</v>
          </cell>
        </row>
        <row r="50">
          <cell r="C50">
            <v>71.369914396407324</v>
          </cell>
        </row>
        <row r="51">
          <cell r="C51">
            <v>67.123647350193707</v>
          </cell>
        </row>
        <row r="52">
          <cell r="C52">
            <v>52.37484891481423</v>
          </cell>
        </row>
        <row r="53">
          <cell r="C53">
            <v>48.443038554057559</v>
          </cell>
        </row>
        <row r="54">
          <cell r="C54">
            <v>55.771716853224028</v>
          </cell>
        </row>
        <row r="55">
          <cell r="C55">
            <v>57.886163563593087</v>
          </cell>
        </row>
        <row r="56">
          <cell r="C56">
            <v>60.88</v>
          </cell>
        </row>
        <row r="57">
          <cell r="C57">
            <v>59.11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2012</v>
          </cell>
          <cell r="D6" t="str">
            <v>2013</v>
          </cell>
          <cell r="E6" t="str">
            <v>Dif. interanual</v>
          </cell>
        </row>
        <row r="7">
          <cell r="B7" t="str">
            <v>Estancia Media Total</v>
          </cell>
          <cell r="C7">
            <v>8.3185548849623743</v>
          </cell>
          <cell r="D7">
            <v>8.2859606163798496</v>
          </cell>
          <cell r="E7">
            <v>-3.2594268582524677E-2</v>
          </cell>
        </row>
        <row r="8">
          <cell r="B8" t="str">
            <v>Estancia Media Hotelera</v>
          </cell>
          <cell r="C8">
            <v>7.9739127166109087</v>
          </cell>
          <cell r="D8">
            <v>8.0149423267197832</v>
          </cell>
          <cell r="E8">
            <v>4.1029610108874515E-2</v>
          </cell>
        </row>
        <row r="9">
          <cell r="B9" t="str">
            <v>Estancia Media Extrahotelera</v>
          </cell>
          <cell r="C9">
            <v>9.1070173339515126</v>
          </cell>
          <cell r="D9">
            <v>8.9179081257067399</v>
          </cell>
          <cell r="E9">
            <v>-0.18910920824477273</v>
          </cell>
        </row>
      </sheetData>
      <sheetData sheetId="94">
        <row r="6">
          <cell r="D6" t="str">
            <v>2013</v>
          </cell>
        </row>
        <row r="8">
          <cell r="D8">
            <v>7.7710196585714959</v>
          </cell>
        </row>
        <row r="9">
          <cell r="D9">
            <v>7.3782822852312702</v>
          </cell>
        </row>
        <row r="10">
          <cell r="D10">
            <v>8.4910546973592833</v>
          </cell>
        </row>
        <row r="12">
          <cell r="D12">
            <v>8.1830770049383386</v>
          </cell>
        </row>
        <row r="13">
          <cell r="D13">
            <v>7.8977141155290225</v>
          </cell>
        </row>
        <row r="14">
          <cell r="D14">
            <v>8.6268863435137497</v>
          </cell>
        </row>
        <row r="16">
          <cell r="D16">
            <v>8.2859606163798496</v>
          </cell>
        </row>
        <row r="17">
          <cell r="D17">
            <v>8.0149423267197832</v>
          </cell>
        </row>
        <row r="18">
          <cell r="D18">
            <v>8.9179081257067399</v>
          </cell>
        </row>
      </sheetData>
      <sheetData sheetId="95"/>
      <sheetData sheetId="96">
        <row r="6">
          <cell r="C6" t="str">
            <v>2012</v>
          </cell>
          <cell r="D6" t="str">
            <v>2013</v>
          </cell>
          <cell r="E6" t="str">
            <v>Dif. interanual</v>
          </cell>
        </row>
        <row r="8">
          <cell r="B8" t="str">
            <v>Estancia Media Total</v>
          </cell>
          <cell r="C8">
            <v>8.3185548849623743</v>
          </cell>
          <cell r="D8">
            <v>8.2859606163798496</v>
          </cell>
          <cell r="E8">
            <v>-3.2594268582524677E-2</v>
          </cell>
        </row>
        <row r="10">
          <cell r="B10" t="str">
            <v>Hotelera</v>
          </cell>
          <cell r="C10">
            <v>7.9739127166109087</v>
          </cell>
          <cell r="D10">
            <v>8.0149423267197832</v>
          </cell>
          <cell r="E10">
            <v>4.1029610108874515E-2</v>
          </cell>
        </row>
        <row r="11">
          <cell r="B11" t="str">
            <v>5*</v>
          </cell>
          <cell r="C11">
            <v>7.5152265980242356</v>
          </cell>
          <cell r="D11">
            <v>7.5733816039761921</v>
          </cell>
          <cell r="E11">
            <v>5.815500595195644E-2</v>
          </cell>
        </row>
        <row r="12">
          <cell r="B12" t="str">
            <v>4*</v>
          </cell>
          <cell r="C12">
            <v>8.0016857808857811</v>
          </cell>
          <cell r="D12">
            <v>8.0690840254185972</v>
          </cell>
          <cell r="E12">
            <v>6.7398244532816065E-2</v>
          </cell>
        </row>
        <row r="13">
          <cell r="B13" t="str">
            <v>3*</v>
          </cell>
          <cell r="C13">
            <v>8.424314863357349</v>
          </cell>
          <cell r="D13">
            <v>8.4291998500103542</v>
          </cell>
          <cell r="E13">
            <v>4.8849866530051855E-3</v>
          </cell>
        </row>
        <row r="14">
          <cell r="B14" t="str">
            <v>1* y 2*</v>
          </cell>
          <cell r="C14">
            <v>7.7511181944373044</v>
          </cell>
          <cell r="D14">
            <v>7.6152947225728038</v>
          </cell>
          <cell r="E14">
            <v>-0.13582347186450061</v>
          </cell>
        </row>
        <row r="16">
          <cell r="B16" t="str">
            <v>Extrahotelera</v>
          </cell>
          <cell r="C16">
            <v>9.1070173339515126</v>
          </cell>
          <cell r="D16">
            <v>8.9179081257067399</v>
          </cell>
          <cell r="E16">
            <v>-0.18910920824477273</v>
          </cell>
        </row>
      </sheetData>
      <sheetData sheetId="97"/>
      <sheetData sheetId="98"/>
      <sheetData sheetId="99">
        <row r="5">
          <cell r="B5" t="str">
            <v>EVOLUCIÓN  DE LA ESTANCIA MEDIA  DE LOS TURISTAS ALOJADOS EN ADEJE</v>
          </cell>
        </row>
        <row r="7">
          <cell r="C7">
            <v>8.5365926958042202</v>
          </cell>
        </row>
        <row r="8">
          <cell r="C8">
            <v>8.2200000000000006</v>
          </cell>
        </row>
        <row r="9">
          <cell r="C9">
            <v>8.26</v>
          </cell>
        </row>
        <row r="10">
          <cell r="C10">
            <v>8.4188216792035728</v>
          </cell>
        </row>
        <row r="11">
          <cell r="C11">
            <v>8.4965721361481084</v>
          </cell>
        </row>
        <row r="12">
          <cell r="C12">
            <v>8.6468036779596087</v>
          </cell>
        </row>
        <row r="13">
          <cell r="C13">
            <v>7.7284320279939118</v>
          </cell>
        </row>
        <row r="14">
          <cell r="C14">
            <v>7.8798490311116334</v>
          </cell>
        </row>
        <row r="15">
          <cell r="C15">
            <v>7.7735605473792928</v>
          </cell>
        </row>
        <row r="16">
          <cell r="C16">
            <v>7.4982703684144942</v>
          </cell>
        </row>
        <row r="17">
          <cell r="C17">
            <v>8.5610259967428668</v>
          </cell>
        </row>
        <row r="18">
          <cell r="C18">
            <v>9.5773791876667662</v>
          </cell>
        </row>
        <row r="20">
          <cell r="C20">
            <v>8.5606227531021695</v>
          </cell>
        </row>
        <row r="21">
          <cell r="C21">
            <v>8.4984289026059265</v>
          </cell>
        </row>
        <row r="22">
          <cell r="C22">
            <v>8.1286316156213498</v>
          </cell>
        </row>
        <row r="23">
          <cell r="C23">
            <v>8.2983923536089641</v>
          </cell>
        </row>
        <row r="24">
          <cell r="C24">
            <v>8.2889323240723325</v>
          </cell>
        </row>
        <row r="25">
          <cell r="C25">
            <v>8.552586089692543</v>
          </cell>
        </row>
        <row r="26">
          <cell r="C26">
            <v>7.6825312986252872</v>
          </cell>
        </row>
        <row r="27">
          <cell r="C27">
            <v>7.7626774692539779</v>
          </cell>
        </row>
        <row r="28">
          <cell r="C28">
            <v>7.4654896813432448</v>
          </cell>
        </row>
        <row r="29">
          <cell r="C29">
            <v>7.910190446935955</v>
          </cell>
        </row>
        <row r="30">
          <cell r="C30">
            <v>9.2215567154388065</v>
          </cell>
        </row>
        <row r="31">
          <cell r="C31">
            <v>9.4989769294149955</v>
          </cell>
        </row>
        <row r="33">
          <cell r="C33">
            <v>8.0875711606173279</v>
          </cell>
        </row>
        <row r="34">
          <cell r="C34">
            <v>8.9700000000000006</v>
          </cell>
        </row>
        <row r="35">
          <cell r="C35">
            <v>7.89</v>
          </cell>
        </row>
        <row r="36">
          <cell r="C36">
            <v>8.3101120767314924</v>
          </cell>
        </row>
        <row r="37">
          <cell r="C37">
            <v>8.65</v>
          </cell>
        </row>
        <row r="38">
          <cell r="C38">
            <v>7.83</v>
          </cell>
        </row>
        <row r="39">
          <cell r="C39">
            <v>8.06</v>
          </cell>
        </row>
        <row r="40">
          <cell r="C40">
            <v>7.9582544892836458</v>
          </cell>
        </row>
        <row r="41">
          <cell r="C41">
            <v>7.4778147901399068</v>
          </cell>
        </row>
        <row r="42">
          <cell r="C42">
            <v>8.4030626571733453</v>
          </cell>
        </row>
        <row r="43">
          <cell r="C43">
            <v>9.0399999999999991</v>
          </cell>
        </row>
        <row r="44">
          <cell r="C44">
            <v>9.39</v>
          </cell>
        </row>
        <row r="46">
          <cell r="C46">
            <v>8.01</v>
          </cell>
        </row>
        <row r="47">
          <cell r="C47">
            <v>8.83</v>
          </cell>
        </row>
        <row r="48">
          <cell r="C48">
            <v>7.55</v>
          </cell>
        </row>
        <row r="49">
          <cell r="C49">
            <v>8.1579150141643062</v>
          </cell>
        </row>
        <row r="50">
          <cell r="C50">
            <v>8.4056728232189979</v>
          </cell>
        </row>
        <row r="51">
          <cell r="C51">
            <v>7.9961988357786877</v>
          </cell>
        </row>
        <row r="52">
          <cell r="C52">
            <v>7.7320728954126166</v>
          </cell>
        </row>
        <row r="53">
          <cell r="C53">
            <v>7.188025867988741</v>
          </cell>
        </row>
        <row r="54">
          <cell r="C54">
            <v>6.7765354923983629</v>
          </cell>
        </row>
        <row r="55">
          <cell r="C55">
            <v>8.1111744543180677</v>
          </cell>
        </row>
        <row r="56">
          <cell r="C56">
            <v>8.6199999999999992</v>
          </cell>
        </row>
        <row r="57">
          <cell r="C57">
            <v>8.84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año 2013)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17"/>
    </row>
    <row r="6" spans="41:41" x14ac:dyDescent="0.25">
      <c r="AO6" s="117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83" t="s">
        <v>100</v>
      </c>
    </row>
    <row r="27" spans="2:12" ht="36.75" customHeight="1" x14ac:dyDescent="0.25"/>
    <row r="28" spans="2:12" x14ac:dyDescent="0.25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 x14ac:dyDescent="0.25">
      <c r="B30" s="118"/>
      <c r="C30" s="118"/>
      <c r="D30" s="11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133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s="125" customFormat="1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s="125" customFormat="1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ht="15" customHeight="1" x14ac:dyDescent="0.25">
      <c r="B8" s="88" t="s">
        <v>86</v>
      </c>
      <c r="C8" s="128">
        <v>103108</v>
      </c>
      <c r="D8" s="129">
        <f>C8/C21-1</f>
        <v>9.5320550273543247E-2</v>
      </c>
      <c r="E8" s="128">
        <v>43301</v>
      </c>
      <c r="F8" s="129">
        <f>E8/E21-1</f>
        <v>-1.2136974425661085E-2</v>
      </c>
      <c r="G8" s="128">
        <v>146409</v>
      </c>
      <c r="H8" s="129">
        <f t="shared" ref="H8:H19" si="0">G8/G21-1</f>
        <v>6.1180853531253687E-2</v>
      </c>
      <c r="I8" s="130">
        <v>197419</v>
      </c>
      <c r="J8" s="129">
        <f t="shared" ref="J8:J19" si="1">I8/I21-1</f>
        <v>6.9615863899875396E-2</v>
      </c>
      <c r="K8" s="130">
        <v>134209</v>
      </c>
      <c r="L8" s="129">
        <f t="shared" ref="L8:L19" si="2">K8/K21-1</f>
        <v>6.3951736931394887E-2</v>
      </c>
      <c r="M8" s="130">
        <v>331628</v>
      </c>
      <c r="N8" s="129">
        <f t="shared" ref="N8:N19" si="3">M8/M21-1</f>
        <v>6.7316357269754601E-2</v>
      </c>
      <c r="O8" s="128">
        <v>272952</v>
      </c>
      <c r="P8" s="129">
        <f t="shared" ref="P8:P19" si="4">O8/O21-1</f>
        <v>0.1009858177769889</v>
      </c>
      <c r="Q8" s="128">
        <v>152443</v>
      </c>
      <c r="R8" s="129">
        <f t="shared" ref="R8:R19" si="5">Q8/Q21-1</f>
        <v>5.8653999736105522E-2</v>
      </c>
      <c r="S8" s="128">
        <v>425395</v>
      </c>
      <c r="T8" s="129">
        <f t="shared" ref="T8:T19" si="6">S8/S21-1</f>
        <v>8.5432226029756642E-2</v>
      </c>
    </row>
    <row r="9" spans="2:20" ht="15" customHeight="1" x14ac:dyDescent="0.25">
      <c r="B9" s="88" t="s">
        <v>87</v>
      </c>
      <c r="C9" s="128">
        <v>107590</v>
      </c>
      <c r="D9" s="129">
        <f t="shared" ref="D9:D19" si="7">C9/C22-1</f>
        <v>0.11585890747674221</v>
      </c>
      <c r="E9" s="128">
        <v>46262</v>
      </c>
      <c r="F9" s="129">
        <f t="shared" ref="F9:F19" si="8">E9/E22-1</f>
        <v>-1.1347851174320911E-2</v>
      </c>
      <c r="G9" s="128">
        <v>153852</v>
      </c>
      <c r="H9" s="129">
        <f t="shared" si="0"/>
        <v>7.4295450101946825E-2</v>
      </c>
      <c r="I9" s="130">
        <v>208498</v>
      </c>
      <c r="J9" s="129">
        <f t="shared" si="1"/>
        <v>9.8711044128031444E-2</v>
      </c>
      <c r="K9" s="130">
        <v>134769</v>
      </c>
      <c r="L9" s="129">
        <f t="shared" si="2"/>
        <v>5.1937712211684861E-2</v>
      </c>
      <c r="M9" s="130">
        <v>343267</v>
      </c>
      <c r="N9" s="129">
        <f t="shared" si="3"/>
        <v>7.9860073423702493E-2</v>
      </c>
      <c r="O9" s="128">
        <v>291265</v>
      </c>
      <c r="P9" s="129">
        <f t="shared" si="4"/>
        <v>0.1489879564649681</v>
      </c>
      <c r="Q9" s="128">
        <v>155560</v>
      </c>
      <c r="R9" s="129">
        <f t="shared" si="5"/>
        <v>8.4132471008028453E-2</v>
      </c>
      <c r="S9" s="128">
        <v>446825</v>
      </c>
      <c r="T9" s="129">
        <f t="shared" si="6"/>
        <v>0.12554630527601796</v>
      </c>
    </row>
    <row r="10" spans="2:20" ht="15" customHeight="1" x14ac:dyDescent="0.25">
      <c r="B10" s="88" t="s">
        <v>88</v>
      </c>
      <c r="C10" s="128">
        <v>112596</v>
      </c>
      <c r="D10" s="129">
        <f t="shared" si="7"/>
        <v>3.3815981563266151E-2</v>
      </c>
      <c r="E10" s="128">
        <v>44376</v>
      </c>
      <c r="F10" s="129">
        <f t="shared" si="8"/>
        <v>-3.6979166666666674E-2</v>
      </c>
      <c r="G10" s="128">
        <v>156972</v>
      </c>
      <c r="H10" s="129">
        <f t="shared" si="0"/>
        <v>1.2768318569225778E-2</v>
      </c>
      <c r="I10" s="130">
        <v>214264</v>
      </c>
      <c r="J10" s="129">
        <f t="shared" si="1"/>
        <v>-7.4258687061941053E-3</v>
      </c>
      <c r="K10" s="130">
        <v>132473</v>
      </c>
      <c r="L10" s="129">
        <f t="shared" si="2"/>
        <v>2.2475899383302078E-2</v>
      </c>
      <c r="M10" s="130">
        <v>346737</v>
      </c>
      <c r="N10" s="129">
        <f t="shared" si="3"/>
        <v>3.7895017196059033E-3</v>
      </c>
      <c r="O10" s="128">
        <v>283813</v>
      </c>
      <c r="P10" s="129">
        <f t="shared" si="4"/>
        <v>1.7480649752453115E-2</v>
      </c>
      <c r="Q10" s="128">
        <v>152196</v>
      </c>
      <c r="R10" s="129">
        <f t="shared" si="5"/>
        <v>4.1539493313989206E-2</v>
      </c>
      <c r="S10" s="128">
        <v>436009</v>
      </c>
      <c r="T10" s="129">
        <f t="shared" si="6"/>
        <v>2.5751476839903642E-2</v>
      </c>
    </row>
    <row r="11" spans="2:20" ht="15" customHeight="1" x14ac:dyDescent="0.25">
      <c r="B11" s="88" t="s">
        <v>89</v>
      </c>
      <c r="C11" s="128">
        <v>97141</v>
      </c>
      <c r="D11" s="129">
        <f t="shared" si="7"/>
        <v>1.1695723718469386E-2</v>
      </c>
      <c r="E11" s="128">
        <v>37661</v>
      </c>
      <c r="F11" s="129">
        <f t="shared" si="8"/>
        <v>-7.0488930572352393E-2</v>
      </c>
      <c r="G11" s="128">
        <v>134802</v>
      </c>
      <c r="H11" s="129">
        <f t="shared" si="0"/>
        <v>-1.2692716153367312E-2</v>
      </c>
      <c r="I11" s="130">
        <v>188730</v>
      </c>
      <c r="J11" s="129">
        <f t="shared" si="1"/>
        <v>-2.4061060175920357E-2</v>
      </c>
      <c r="K11" s="130">
        <v>118622</v>
      </c>
      <c r="L11" s="129">
        <f t="shared" si="2"/>
        <v>3.4861200774693346E-2</v>
      </c>
      <c r="M11" s="130">
        <v>307352</v>
      </c>
      <c r="N11" s="129">
        <f t="shared" si="3"/>
        <v>-2.1330545536006884E-3</v>
      </c>
      <c r="O11" s="128">
        <v>254348</v>
      </c>
      <c r="P11" s="129">
        <f t="shared" si="4"/>
        <v>-1.1952996018257722E-2</v>
      </c>
      <c r="Q11" s="128">
        <v>136572</v>
      </c>
      <c r="R11" s="129">
        <f t="shared" si="5"/>
        <v>4.8940092165898674E-2</v>
      </c>
      <c r="S11" s="128">
        <v>390920</v>
      </c>
      <c r="T11" s="129">
        <f t="shared" si="6"/>
        <v>8.5004837149307289E-3</v>
      </c>
    </row>
    <row r="12" spans="2:20" ht="15" customHeight="1" x14ac:dyDescent="0.25">
      <c r="B12" s="88" t="s">
        <v>90</v>
      </c>
      <c r="C12" s="128">
        <v>114614</v>
      </c>
      <c r="D12" s="129">
        <f t="shared" si="7"/>
        <v>-7.9115019735475078E-3</v>
      </c>
      <c r="E12" s="128">
        <v>50941</v>
      </c>
      <c r="F12" s="129">
        <f t="shared" si="8"/>
        <v>3.5112673480584444E-2</v>
      </c>
      <c r="G12" s="128">
        <v>165555</v>
      </c>
      <c r="H12" s="129">
        <f t="shared" si="0"/>
        <v>4.9410893463073258E-3</v>
      </c>
      <c r="I12" s="130">
        <v>222198</v>
      </c>
      <c r="J12" s="129">
        <f t="shared" si="1"/>
        <v>-2.2076104465393875E-2</v>
      </c>
      <c r="K12" s="130">
        <v>147069</v>
      </c>
      <c r="L12" s="129">
        <f t="shared" si="2"/>
        <v>-1.333717973661086E-2</v>
      </c>
      <c r="M12" s="130">
        <v>369267</v>
      </c>
      <c r="N12" s="129">
        <f t="shared" si="3"/>
        <v>-1.8614243457508062E-2</v>
      </c>
      <c r="O12" s="128">
        <v>297626</v>
      </c>
      <c r="P12" s="129">
        <f t="shared" si="4"/>
        <v>1.0978484615854933E-2</v>
      </c>
      <c r="Q12" s="128">
        <v>171536</v>
      </c>
      <c r="R12" s="129">
        <f t="shared" si="5"/>
        <v>2.0094316620776986E-2</v>
      </c>
      <c r="S12" s="128">
        <v>469162</v>
      </c>
      <c r="T12" s="129">
        <f t="shared" si="6"/>
        <v>1.4292478018640198E-2</v>
      </c>
    </row>
    <row r="13" spans="2:20" ht="15" customHeight="1" x14ac:dyDescent="0.25">
      <c r="B13" s="88" t="s">
        <v>91</v>
      </c>
      <c r="C13" s="128">
        <v>100873</v>
      </c>
      <c r="D13" s="129">
        <f t="shared" si="7"/>
        <v>-4.1103833759517872E-2</v>
      </c>
      <c r="E13" s="128">
        <v>45295</v>
      </c>
      <c r="F13" s="129">
        <f t="shared" si="8"/>
        <v>-8.0565930496914628E-2</v>
      </c>
      <c r="G13" s="128">
        <v>146168</v>
      </c>
      <c r="H13" s="129">
        <f t="shared" si="0"/>
        <v>-5.3689928201940962E-2</v>
      </c>
      <c r="I13" s="130">
        <v>201635</v>
      </c>
      <c r="J13" s="129">
        <f t="shared" si="1"/>
        <v>-5.6832799307715676E-2</v>
      </c>
      <c r="K13" s="130">
        <v>133299</v>
      </c>
      <c r="L13" s="129">
        <f t="shared" si="2"/>
        <v>-4.1138557596857916E-2</v>
      </c>
      <c r="M13" s="130">
        <v>334934</v>
      </c>
      <c r="N13" s="129">
        <f t="shared" si="3"/>
        <v>-5.0648662284617729E-2</v>
      </c>
      <c r="O13" s="128">
        <v>270777</v>
      </c>
      <c r="P13" s="129">
        <f t="shared" si="4"/>
        <v>-2.7971525905610473E-2</v>
      </c>
      <c r="Q13" s="128">
        <v>154172</v>
      </c>
      <c r="R13" s="129">
        <f t="shared" si="5"/>
        <v>-2.5978620707083455E-2</v>
      </c>
      <c r="S13" s="128">
        <v>424949</v>
      </c>
      <c r="T13" s="129">
        <f t="shared" si="6"/>
        <v>-2.7249440887438081E-2</v>
      </c>
    </row>
    <row r="14" spans="2:20" ht="15" customHeight="1" x14ac:dyDescent="0.25">
      <c r="B14" s="88" t="s">
        <v>92</v>
      </c>
      <c r="C14" s="128">
        <v>98338</v>
      </c>
      <c r="D14" s="129">
        <f t="shared" si="7"/>
        <v>-3.3243467861269194E-3</v>
      </c>
      <c r="E14" s="128">
        <v>42264</v>
      </c>
      <c r="F14" s="129">
        <f t="shared" si="8"/>
        <v>1.9982623805386623E-2</v>
      </c>
      <c r="G14" s="128">
        <v>140602</v>
      </c>
      <c r="H14" s="129">
        <f t="shared" si="0"/>
        <v>3.5688284250046109E-3</v>
      </c>
      <c r="I14" s="130">
        <v>191657</v>
      </c>
      <c r="J14" s="129">
        <f t="shared" si="1"/>
        <v>-2.5256455246842946E-2</v>
      </c>
      <c r="K14" s="130">
        <v>116344</v>
      </c>
      <c r="L14" s="129">
        <f t="shared" si="2"/>
        <v>-4.8412029804601575E-2</v>
      </c>
      <c r="M14" s="130">
        <v>308001</v>
      </c>
      <c r="N14" s="129">
        <f t="shared" si="3"/>
        <v>-3.4134455573465172E-2</v>
      </c>
      <c r="O14" s="128">
        <v>255523</v>
      </c>
      <c r="P14" s="129">
        <f t="shared" si="4"/>
        <v>-8.9708186599233297E-3</v>
      </c>
      <c r="Q14" s="128">
        <v>134718</v>
      </c>
      <c r="R14" s="129">
        <f t="shared" si="5"/>
        <v>-2.5195369030390768E-2</v>
      </c>
      <c r="S14" s="128">
        <v>390241</v>
      </c>
      <c r="T14" s="129">
        <f t="shared" si="6"/>
        <v>-1.4632508155824175E-2</v>
      </c>
    </row>
    <row r="15" spans="2:20" ht="15" customHeight="1" x14ac:dyDescent="0.25">
      <c r="B15" s="88" t="s">
        <v>93</v>
      </c>
      <c r="C15" s="128">
        <v>95982</v>
      </c>
      <c r="D15" s="129">
        <f t="shared" si="7"/>
        <v>2.9584656311679502E-2</v>
      </c>
      <c r="E15" s="128">
        <v>40205</v>
      </c>
      <c r="F15" s="129">
        <f t="shared" si="8"/>
        <v>7.60933568866764E-2</v>
      </c>
      <c r="G15" s="128">
        <v>136187</v>
      </c>
      <c r="H15" s="129">
        <f t="shared" si="0"/>
        <v>4.2891274715513239E-2</v>
      </c>
      <c r="I15" s="130">
        <v>186666</v>
      </c>
      <c r="J15" s="129">
        <f t="shared" si="1"/>
        <v>3.8475660639777365E-2</v>
      </c>
      <c r="K15" s="130">
        <v>111186</v>
      </c>
      <c r="L15" s="129">
        <f t="shared" si="2"/>
        <v>0.1107714439848948</v>
      </c>
      <c r="M15" s="130">
        <v>297852</v>
      </c>
      <c r="N15" s="129">
        <f t="shared" si="3"/>
        <v>6.4334924673394189E-2</v>
      </c>
      <c r="O15" s="128">
        <v>243921</v>
      </c>
      <c r="P15" s="129">
        <f t="shared" si="4"/>
        <v>1.9123103148606102E-2</v>
      </c>
      <c r="Q15" s="128">
        <v>125962</v>
      </c>
      <c r="R15" s="129">
        <f t="shared" si="5"/>
        <v>0.10510431471635862</v>
      </c>
      <c r="S15" s="128">
        <v>369883</v>
      </c>
      <c r="T15" s="129">
        <f t="shared" si="6"/>
        <v>4.6860406536739507E-2</v>
      </c>
    </row>
    <row r="16" spans="2:20" ht="15" customHeight="1" x14ac:dyDescent="0.25">
      <c r="B16" s="88" t="s">
        <v>94</v>
      </c>
      <c r="C16" s="128">
        <v>99737</v>
      </c>
      <c r="D16" s="129">
        <f t="shared" si="7"/>
        <v>-8.4284363322529976E-2</v>
      </c>
      <c r="E16" s="128">
        <v>39691</v>
      </c>
      <c r="F16" s="129">
        <f t="shared" si="8"/>
        <v>-0.11756597523288648</v>
      </c>
      <c r="G16" s="128">
        <v>139428</v>
      </c>
      <c r="H16" s="129">
        <f t="shared" si="0"/>
        <v>-9.4011540260955484E-2</v>
      </c>
      <c r="I16" s="130">
        <v>192635</v>
      </c>
      <c r="J16" s="129">
        <f t="shared" si="1"/>
        <v>-6.8847339978151401E-2</v>
      </c>
      <c r="K16" s="130">
        <v>116074</v>
      </c>
      <c r="L16" s="129">
        <f t="shared" si="2"/>
        <v>-6.8628788304300081E-2</v>
      </c>
      <c r="M16" s="130">
        <v>308709</v>
      </c>
      <c r="N16" s="129">
        <f t="shared" si="3"/>
        <v>-6.8765176995822075E-2</v>
      </c>
      <c r="O16" s="128">
        <v>253427</v>
      </c>
      <c r="P16" s="129">
        <f t="shared" si="4"/>
        <v>-5.8242289111854362E-2</v>
      </c>
      <c r="Q16" s="128">
        <v>131357</v>
      </c>
      <c r="R16" s="129">
        <f t="shared" si="5"/>
        <v>-7.7834096206228387E-2</v>
      </c>
      <c r="S16" s="128">
        <v>384784</v>
      </c>
      <c r="T16" s="129">
        <f t="shared" si="6"/>
        <v>-6.5023423983826767E-2</v>
      </c>
    </row>
    <row r="17" spans="2:25" ht="15" customHeight="1" x14ac:dyDescent="0.25">
      <c r="B17" s="88" t="s">
        <v>95</v>
      </c>
      <c r="C17" s="128">
        <v>114816</v>
      </c>
      <c r="D17" s="129">
        <f t="shared" si="7"/>
        <v>7.8246497126328807E-2</v>
      </c>
      <c r="E17" s="128">
        <v>53717</v>
      </c>
      <c r="F17" s="129">
        <f t="shared" si="8"/>
        <v>7.9087987143431127E-2</v>
      </c>
      <c r="G17" s="128">
        <v>168533</v>
      </c>
      <c r="H17" s="129">
        <f t="shared" si="0"/>
        <v>7.8514565094967459E-2</v>
      </c>
      <c r="I17" s="130">
        <v>223445</v>
      </c>
      <c r="J17" s="129">
        <f t="shared" si="1"/>
        <v>8.7360640021801217E-2</v>
      </c>
      <c r="K17" s="130">
        <v>150150</v>
      </c>
      <c r="L17" s="129">
        <f t="shared" si="2"/>
        <v>5.0455442219703661E-2</v>
      </c>
      <c r="M17" s="130">
        <v>373595</v>
      </c>
      <c r="N17" s="129">
        <f t="shared" si="3"/>
        <v>7.2220898829323366E-2</v>
      </c>
      <c r="O17" s="128">
        <v>297836</v>
      </c>
      <c r="P17" s="129">
        <f t="shared" si="4"/>
        <v>8.4898134623300203E-2</v>
      </c>
      <c r="Q17" s="128">
        <v>168404</v>
      </c>
      <c r="R17" s="129">
        <f t="shared" si="5"/>
        <v>3.6370573682720675E-2</v>
      </c>
      <c r="S17" s="128">
        <v>466240</v>
      </c>
      <c r="T17" s="129">
        <f t="shared" si="6"/>
        <v>6.6854604906377846E-2</v>
      </c>
    </row>
    <row r="18" spans="2:25" ht="15" customHeight="1" x14ac:dyDescent="0.25">
      <c r="B18" s="88" t="s">
        <v>96</v>
      </c>
      <c r="C18" s="128">
        <v>91744</v>
      </c>
      <c r="D18" s="129">
        <f t="shared" si="7"/>
        <v>-5.2759824065087613E-2</v>
      </c>
      <c r="E18" s="128">
        <v>40888</v>
      </c>
      <c r="F18" s="129">
        <f t="shared" si="8"/>
        <v>-5.7663056003687485E-2</v>
      </c>
      <c r="G18" s="128">
        <v>132632</v>
      </c>
      <c r="H18" s="129">
        <f t="shared" si="0"/>
        <v>-5.4276831807421377E-2</v>
      </c>
      <c r="I18" s="130">
        <v>179091</v>
      </c>
      <c r="J18" s="129">
        <f t="shared" si="1"/>
        <v>-6.1839954739753566E-2</v>
      </c>
      <c r="K18" s="130">
        <v>121699</v>
      </c>
      <c r="L18" s="129">
        <f t="shared" si="2"/>
        <v>-2.7543828807952364E-2</v>
      </c>
      <c r="M18" s="130">
        <v>300790</v>
      </c>
      <c r="N18" s="129">
        <f t="shared" si="3"/>
        <v>-4.8259408559621852E-2</v>
      </c>
      <c r="O18" s="128">
        <v>245455</v>
      </c>
      <c r="P18" s="129">
        <f t="shared" si="4"/>
        <v>-5.5855155860541017E-2</v>
      </c>
      <c r="Q18" s="128">
        <v>135229</v>
      </c>
      <c r="R18" s="129">
        <f t="shared" si="5"/>
        <v>-3.9955415776283698E-2</v>
      </c>
      <c r="S18" s="128">
        <v>380684</v>
      </c>
      <c r="T18" s="129">
        <f t="shared" si="6"/>
        <v>-5.0267817270534088E-2</v>
      </c>
    </row>
    <row r="19" spans="2:25" ht="15" customHeight="1" x14ac:dyDescent="0.25">
      <c r="B19" s="88" t="s">
        <v>97</v>
      </c>
      <c r="C19" s="128">
        <v>92453</v>
      </c>
      <c r="D19" s="129">
        <f t="shared" si="7"/>
        <v>-0.10572337811825927</v>
      </c>
      <c r="E19" s="128">
        <v>42467</v>
      </c>
      <c r="F19" s="129">
        <f t="shared" si="8"/>
        <v>4.9695908370210873E-3</v>
      </c>
      <c r="G19" s="128">
        <v>134920</v>
      </c>
      <c r="H19" s="129">
        <f t="shared" si="0"/>
        <v>-7.3606152156001081E-2</v>
      </c>
      <c r="I19" s="130">
        <v>184434</v>
      </c>
      <c r="J19" s="129">
        <f t="shared" si="1"/>
        <v>-5.982566141611867E-2</v>
      </c>
      <c r="K19" s="130">
        <v>121273</v>
      </c>
      <c r="L19" s="129">
        <f t="shared" si="2"/>
        <v>-1.9231546853644477E-2</v>
      </c>
      <c r="M19" s="130">
        <v>305707</v>
      </c>
      <c r="N19" s="129">
        <f t="shared" si="3"/>
        <v>-4.4130935742180744E-2</v>
      </c>
      <c r="O19" s="128">
        <v>250937</v>
      </c>
      <c r="P19" s="129">
        <f t="shared" si="4"/>
        <v>-4.2060659273539303E-2</v>
      </c>
      <c r="Q19" s="128">
        <v>137018</v>
      </c>
      <c r="R19" s="129">
        <f t="shared" si="5"/>
        <v>-1.5038458773632413E-2</v>
      </c>
      <c r="S19" s="128">
        <v>387955</v>
      </c>
      <c r="T19" s="129">
        <f t="shared" si="6"/>
        <v>-3.2687968284442648E-2</v>
      </c>
    </row>
    <row r="20" spans="2:25" ht="30" customHeight="1" x14ac:dyDescent="0.25">
      <c r="B20" s="131" t="str">
        <f>actualizaciones!$A$2</f>
        <v>2013</v>
      </c>
      <c r="C20" s="132">
        <v>1228992</v>
      </c>
      <c r="D20" s="133">
        <v>4.293402672794322E-3</v>
      </c>
      <c r="E20" s="132">
        <v>527068</v>
      </c>
      <c r="F20" s="133">
        <v>-1.464935764174502E-2</v>
      </c>
      <c r="G20" s="132">
        <v>1756060</v>
      </c>
      <c r="H20" s="133">
        <v>-1.4681782875650695E-3</v>
      </c>
      <c r="I20" s="132">
        <v>2390672</v>
      </c>
      <c r="J20" s="133">
        <v>-4.0505833414916648E-3</v>
      </c>
      <c r="K20" s="132">
        <v>1537167</v>
      </c>
      <c r="L20" s="133">
        <v>7.8184314357983009E-3</v>
      </c>
      <c r="M20" s="132">
        <v>3927839</v>
      </c>
      <c r="N20" s="133">
        <v>5.6092807358387731E-4</v>
      </c>
      <c r="O20" s="132">
        <v>3217880</v>
      </c>
      <c r="P20" s="133">
        <v>1.3991589038903074E-2</v>
      </c>
      <c r="Q20" s="132">
        <v>1755167</v>
      </c>
      <c r="R20" s="133">
        <v>1.6110329240525356E-2</v>
      </c>
      <c r="S20" s="132">
        <v>4973047</v>
      </c>
      <c r="T20" s="133">
        <v>1.4738358930766138E-2</v>
      </c>
      <c r="W20" s="134"/>
      <c r="X20" s="134"/>
      <c r="Y20" s="134"/>
    </row>
    <row r="21" spans="2:25" ht="15" customHeight="1" outlineLevel="1" x14ac:dyDescent="0.25">
      <c r="B21" s="88" t="s">
        <v>86</v>
      </c>
      <c r="C21" s="128">
        <v>94135</v>
      </c>
      <c r="D21" s="129">
        <f>C21/C34-1</f>
        <v>-3.5729285106993247E-2</v>
      </c>
      <c r="E21" s="128">
        <v>43833</v>
      </c>
      <c r="F21" s="129">
        <f>E21/E34-1</f>
        <v>-0.19308935606200062</v>
      </c>
      <c r="G21" s="128">
        <v>137968</v>
      </c>
      <c r="H21" s="129">
        <f t="shared" ref="H21:H84" si="9">G21/G34-1</f>
        <v>-9.1987232222185633E-2</v>
      </c>
      <c r="I21" s="130">
        <v>184570</v>
      </c>
      <c r="J21" s="129">
        <f t="shared" ref="J21:J84" si="10">I21/I34-1</f>
        <v>-1.3021042218122503E-2</v>
      </c>
      <c r="K21" s="130">
        <v>126142</v>
      </c>
      <c r="L21" s="129">
        <f t="shared" ref="L21:L84" si="11">K21/K34-1</f>
        <v>-0.15753127316685478</v>
      </c>
      <c r="M21" s="130">
        <v>310712</v>
      </c>
      <c r="N21" s="129">
        <f t="shared" ref="N21:N84" si="12">M21/M34-1</f>
        <v>-7.727761378417386E-2</v>
      </c>
      <c r="O21" s="128">
        <v>247916</v>
      </c>
      <c r="P21" s="129">
        <f t="shared" ref="P21:P84" si="13">O21/O34-1</f>
        <v>-1.1804567924611487E-3</v>
      </c>
      <c r="Q21" s="128">
        <v>143997</v>
      </c>
      <c r="R21" s="129">
        <f t="shared" ref="R21:R84" si="14">Q21/Q34-1</f>
        <v>-0.14350717327686713</v>
      </c>
      <c r="S21" s="128">
        <v>391913</v>
      </c>
      <c r="T21" s="129">
        <f t="shared" ref="T21:T84" si="15">S21/S34-1</f>
        <v>-5.8654970900697267E-2</v>
      </c>
    </row>
    <row r="22" spans="2:25" ht="15" customHeight="1" outlineLevel="1" x14ac:dyDescent="0.25">
      <c r="B22" s="88" t="s">
        <v>87</v>
      </c>
      <c r="C22" s="128">
        <v>96419</v>
      </c>
      <c r="D22" s="129">
        <f t="shared" ref="D22:D32" si="16">C22/C35-1</f>
        <v>-4.398781558159981E-3</v>
      </c>
      <c r="E22" s="128">
        <v>46793</v>
      </c>
      <c r="F22" s="129">
        <f t="shared" ref="F22:F32" si="17">E22/E35-1</f>
        <v>-1.5588841671224762E-2</v>
      </c>
      <c r="G22" s="128">
        <v>143212</v>
      </c>
      <c r="H22" s="129">
        <f t="shared" si="9"/>
        <v>-8.0828929414942241E-3</v>
      </c>
      <c r="I22" s="130">
        <v>189766</v>
      </c>
      <c r="J22" s="129">
        <f t="shared" si="10"/>
        <v>-1.1640564372060513E-2</v>
      </c>
      <c r="K22" s="130">
        <v>128115</v>
      </c>
      <c r="L22" s="129">
        <f t="shared" si="11"/>
        <v>-6.7338841771921509E-2</v>
      </c>
      <c r="M22" s="130">
        <v>317881</v>
      </c>
      <c r="N22" s="129">
        <f t="shared" si="12"/>
        <v>-3.4870023013911622E-2</v>
      </c>
      <c r="O22" s="128">
        <v>253497</v>
      </c>
      <c r="P22" s="129">
        <f t="shared" si="13"/>
        <v>-1.7118241880951679E-2</v>
      </c>
      <c r="Q22" s="128">
        <v>143488</v>
      </c>
      <c r="R22" s="129">
        <f t="shared" si="14"/>
        <v>-7.0781903664080659E-2</v>
      </c>
      <c r="S22" s="128">
        <v>396985</v>
      </c>
      <c r="T22" s="129">
        <f t="shared" si="15"/>
        <v>-3.7215337229888679E-2</v>
      </c>
    </row>
    <row r="23" spans="2:25" ht="15" customHeight="1" outlineLevel="1" x14ac:dyDescent="0.25">
      <c r="B23" s="88" t="s">
        <v>88</v>
      </c>
      <c r="C23" s="128">
        <v>108913</v>
      </c>
      <c r="D23" s="129">
        <f t="shared" si="16"/>
        <v>-5.2543213313267167E-2</v>
      </c>
      <c r="E23" s="128">
        <v>46080</v>
      </c>
      <c r="F23" s="129">
        <f t="shared" si="17"/>
        <v>-0.1616483216592377</v>
      </c>
      <c r="G23" s="128">
        <v>154993</v>
      </c>
      <c r="H23" s="129">
        <f t="shared" si="9"/>
        <v>-8.7836485834343669E-2</v>
      </c>
      <c r="I23" s="130">
        <v>215867</v>
      </c>
      <c r="J23" s="129">
        <f t="shared" si="10"/>
        <v>-2.7731236262746317E-2</v>
      </c>
      <c r="K23" s="130">
        <v>129561</v>
      </c>
      <c r="L23" s="129">
        <f t="shared" si="11"/>
        <v>-0.1678057114962167</v>
      </c>
      <c r="M23" s="130">
        <v>345428</v>
      </c>
      <c r="N23" s="129">
        <f t="shared" si="12"/>
        <v>-8.546768684969952E-2</v>
      </c>
      <c r="O23" s="128">
        <v>278937</v>
      </c>
      <c r="P23" s="129">
        <f t="shared" si="13"/>
        <v>-1.3440052062517416E-2</v>
      </c>
      <c r="Q23" s="128">
        <v>146126</v>
      </c>
      <c r="R23" s="129">
        <f t="shared" si="14"/>
        <v>-0.1702949159086522</v>
      </c>
      <c r="S23" s="128">
        <v>425063</v>
      </c>
      <c r="T23" s="129">
        <f t="shared" si="15"/>
        <v>-7.3644179533839615E-2</v>
      </c>
    </row>
    <row r="24" spans="2:25" ht="15" customHeight="1" outlineLevel="1" x14ac:dyDescent="0.25">
      <c r="B24" s="88" t="s">
        <v>89</v>
      </c>
      <c r="C24" s="128">
        <v>96018</v>
      </c>
      <c r="D24" s="129">
        <f t="shared" si="16"/>
        <v>-6.9574991763406313E-2</v>
      </c>
      <c r="E24" s="128">
        <v>40517</v>
      </c>
      <c r="F24" s="129">
        <f t="shared" si="17"/>
        <v>-0.15183169353150516</v>
      </c>
      <c r="G24" s="128">
        <v>136535</v>
      </c>
      <c r="H24" s="129">
        <f t="shared" si="9"/>
        <v>-9.5603041704202196E-2</v>
      </c>
      <c r="I24" s="130">
        <v>193383</v>
      </c>
      <c r="J24" s="129">
        <f t="shared" si="10"/>
        <v>-5.1862856134261004E-2</v>
      </c>
      <c r="K24" s="130">
        <v>114626</v>
      </c>
      <c r="L24" s="129">
        <f t="shared" si="11"/>
        <v>-0.16652608923273804</v>
      </c>
      <c r="M24" s="130">
        <v>308009</v>
      </c>
      <c r="N24" s="129">
        <f t="shared" si="12"/>
        <v>-9.8041225339615679E-2</v>
      </c>
      <c r="O24" s="128">
        <v>257425</v>
      </c>
      <c r="P24" s="129">
        <f t="shared" si="13"/>
        <v>-3.849027004818284E-2</v>
      </c>
      <c r="Q24" s="128">
        <v>130200</v>
      </c>
      <c r="R24" s="129">
        <f t="shared" si="14"/>
        <v>-0.15179705669669907</v>
      </c>
      <c r="S24" s="128">
        <v>387625</v>
      </c>
      <c r="T24" s="129">
        <f t="shared" si="15"/>
        <v>-7.9780453005595553E-2</v>
      </c>
    </row>
    <row r="25" spans="2:25" ht="15" customHeight="1" outlineLevel="1" x14ac:dyDescent="0.25">
      <c r="B25" s="88" t="s">
        <v>90</v>
      </c>
      <c r="C25" s="128">
        <v>115528</v>
      </c>
      <c r="D25" s="129">
        <f t="shared" si="16"/>
        <v>1.8585787339093551E-2</v>
      </c>
      <c r="E25" s="128">
        <v>49213</v>
      </c>
      <c r="F25" s="129">
        <f t="shared" si="17"/>
        <v>-0.11396575626091499</v>
      </c>
      <c r="G25" s="128">
        <v>164741</v>
      </c>
      <c r="H25" s="129">
        <f t="shared" si="9"/>
        <v>-2.4987719204796366E-2</v>
      </c>
      <c r="I25" s="130">
        <v>227214</v>
      </c>
      <c r="J25" s="129">
        <f t="shared" si="10"/>
        <v>7.4132534073476641E-3</v>
      </c>
      <c r="K25" s="130">
        <v>149057</v>
      </c>
      <c r="L25" s="129">
        <f t="shared" si="11"/>
        <v>-9.6974506857946063E-2</v>
      </c>
      <c r="M25" s="130">
        <v>376271</v>
      </c>
      <c r="N25" s="129">
        <f t="shared" si="12"/>
        <v>-3.6699385058089229E-2</v>
      </c>
      <c r="O25" s="128">
        <v>294394</v>
      </c>
      <c r="P25" s="129">
        <f t="shared" si="13"/>
        <v>-1.4346505780453267E-2</v>
      </c>
      <c r="Q25" s="128">
        <v>168157</v>
      </c>
      <c r="R25" s="129">
        <f t="shared" si="14"/>
        <v>-0.10636070382790119</v>
      </c>
      <c r="S25" s="128">
        <v>462551</v>
      </c>
      <c r="T25" s="129">
        <f t="shared" si="15"/>
        <v>-4.9910650097566012E-2</v>
      </c>
    </row>
    <row r="26" spans="2:25" ht="15" customHeight="1" outlineLevel="1" x14ac:dyDescent="0.25">
      <c r="B26" s="88" t="s">
        <v>91</v>
      </c>
      <c r="C26" s="128">
        <v>105197</v>
      </c>
      <c r="D26" s="129">
        <f t="shared" si="16"/>
        <v>-0.10054977470352355</v>
      </c>
      <c r="E26" s="128">
        <v>49264</v>
      </c>
      <c r="F26" s="129">
        <f t="shared" si="17"/>
        <v>-0.19906353645054298</v>
      </c>
      <c r="G26" s="128">
        <v>154461</v>
      </c>
      <c r="H26" s="129">
        <f t="shared" si="9"/>
        <v>-0.13450256352786261</v>
      </c>
      <c r="I26" s="130">
        <v>213785</v>
      </c>
      <c r="J26" s="129">
        <f t="shared" si="10"/>
        <v>-6.2880813571209448E-2</v>
      </c>
      <c r="K26" s="130">
        <v>139018</v>
      </c>
      <c r="L26" s="129">
        <f t="shared" si="11"/>
        <v>-0.18309279804437761</v>
      </c>
      <c r="M26" s="130">
        <v>352803</v>
      </c>
      <c r="N26" s="129">
        <f t="shared" si="12"/>
        <v>-0.11424131195613418</v>
      </c>
      <c r="O26" s="128">
        <v>278569</v>
      </c>
      <c r="P26" s="129">
        <f t="shared" si="13"/>
        <v>-6.418409339044262E-2</v>
      </c>
      <c r="Q26" s="128">
        <v>158284</v>
      </c>
      <c r="R26" s="129">
        <f t="shared" si="14"/>
        <v>-0.17830036858225617</v>
      </c>
      <c r="S26" s="128">
        <v>436853</v>
      </c>
      <c r="T26" s="129">
        <f t="shared" si="15"/>
        <v>-0.10901785623234517</v>
      </c>
    </row>
    <row r="27" spans="2:25" ht="15" customHeight="1" outlineLevel="1" x14ac:dyDescent="0.25">
      <c r="B27" s="88" t="s">
        <v>92</v>
      </c>
      <c r="C27" s="128">
        <v>98666</v>
      </c>
      <c r="D27" s="129">
        <f t="shared" si="16"/>
        <v>5.4721156210247202E-2</v>
      </c>
      <c r="E27" s="128">
        <v>41436</v>
      </c>
      <c r="F27" s="129">
        <f t="shared" si="17"/>
        <v>-0.11003243196804058</v>
      </c>
      <c r="G27" s="128">
        <v>140102</v>
      </c>
      <c r="H27" s="129">
        <f t="shared" si="9"/>
        <v>-2.8549812284950349E-5</v>
      </c>
      <c r="I27" s="130">
        <v>196623</v>
      </c>
      <c r="J27" s="129">
        <f t="shared" si="10"/>
        <v>0.10406536021112922</v>
      </c>
      <c r="K27" s="130">
        <v>122263</v>
      </c>
      <c r="L27" s="129">
        <f t="shared" si="11"/>
        <v>-4.8914438627470802E-2</v>
      </c>
      <c r="M27" s="130">
        <v>318886</v>
      </c>
      <c r="N27" s="129">
        <f t="shared" si="12"/>
        <v>3.9932690018621209E-2</v>
      </c>
      <c r="O27" s="128">
        <v>257836</v>
      </c>
      <c r="P27" s="129">
        <f t="shared" si="13"/>
        <v>7.9489219175214565E-2</v>
      </c>
      <c r="Q27" s="128">
        <v>138200</v>
      </c>
      <c r="R27" s="129">
        <f t="shared" si="14"/>
        <v>-4.8425633292708992E-2</v>
      </c>
      <c r="S27" s="128">
        <v>396036</v>
      </c>
      <c r="T27" s="129">
        <f t="shared" si="15"/>
        <v>3.1120877518661327E-2</v>
      </c>
    </row>
    <row r="28" spans="2:25" ht="15" customHeight="1" outlineLevel="1" x14ac:dyDescent="0.25">
      <c r="B28" s="88" t="s">
        <v>93</v>
      </c>
      <c r="C28" s="128">
        <v>93224</v>
      </c>
      <c r="D28" s="129">
        <f t="shared" si="16"/>
        <v>3.1227530668908487E-2</v>
      </c>
      <c r="E28" s="128">
        <v>37362</v>
      </c>
      <c r="F28" s="129">
        <f t="shared" si="17"/>
        <v>-4.3814301069765027E-2</v>
      </c>
      <c r="G28" s="128">
        <v>130586</v>
      </c>
      <c r="H28" s="129">
        <f t="shared" si="9"/>
        <v>8.5808071056188151E-3</v>
      </c>
      <c r="I28" s="130">
        <v>179750</v>
      </c>
      <c r="J28" s="129">
        <f t="shared" si="10"/>
        <v>2.7495141191265615E-2</v>
      </c>
      <c r="K28" s="130">
        <v>100098</v>
      </c>
      <c r="L28" s="129">
        <f t="shared" si="11"/>
        <v>-8.1492764661081463E-2</v>
      </c>
      <c r="M28" s="130">
        <v>279848</v>
      </c>
      <c r="N28" s="129">
        <f t="shared" si="12"/>
        <v>-1.4338596571557338E-2</v>
      </c>
      <c r="O28" s="128">
        <v>239344</v>
      </c>
      <c r="P28" s="129">
        <f t="shared" si="13"/>
        <v>2.4225125490515032E-2</v>
      </c>
      <c r="Q28" s="128">
        <v>113982</v>
      </c>
      <c r="R28" s="129">
        <f t="shared" si="14"/>
        <v>-8.4459866502807346E-2</v>
      </c>
      <c r="S28" s="128">
        <v>353326</v>
      </c>
      <c r="T28" s="129">
        <f t="shared" si="15"/>
        <v>-1.355184544083976E-2</v>
      </c>
    </row>
    <row r="29" spans="2:25" ht="15" customHeight="1" outlineLevel="1" x14ac:dyDescent="0.25">
      <c r="B29" s="88" t="s">
        <v>94</v>
      </c>
      <c r="C29" s="128">
        <v>108917</v>
      </c>
      <c r="D29" s="129">
        <f t="shared" si="16"/>
        <v>-6.2571544148656955E-2</v>
      </c>
      <c r="E29" s="128">
        <v>44979</v>
      </c>
      <c r="F29" s="129">
        <f t="shared" si="17"/>
        <v>-0.20289572552633439</v>
      </c>
      <c r="G29" s="128">
        <v>153896</v>
      </c>
      <c r="H29" s="129">
        <f t="shared" si="9"/>
        <v>-0.10844364626480896</v>
      </c>
      <c r="I29" s="130">
        <v>206878</v>
      </c>
      <c r="J29" s="129">
        <f t="shared" si="10"/>
        <v>-8.0599429368839237E-2</v>
      </c>
      <c r="K29" s="130">
        <v>124627</v>
      </c>
      <c r="L29" s="129">
        <f t="shared" si="11"/>
        <v>-0.22847821511260791</v>
      </c>
      <c r="M29" s="130">
        <v>331505</v>
      </c>
      <c r="N29" s="129">
        <f t="shared" si="12"/>
        <v>-0.14239628713639707</v>
      </c>
      <c r="O29" s="128">
        <v>269100</v>
      </c>
      <c r="P29" s="129">
        <f t="shared" si="13"/>
        <v>-7.4621733149931258E-2</v>
      </c>
      <c r="Q29" s="128">
        <v>142444</v>
      </c>
      <c r="R29" s="129">
        <f t="shared" si="14"/>
        <v>-0.22500122416335233</v>
      </c>
      <c r="S29" s="128">
        <v>411544</v>
      </c>
      <c r="T29" s="129">
        <f t="shared" si="15"/>
        <v>-0.13285952983466043</v>
      </c>
    </row>
    <row r="30" spans="2:25" ht="15" customHeight="1" outlineLevel="1" x14ac:dyDescent="0.25">
      <c r="B30" s="88" t="s">
        <v>95</v>
      </c>
      <c r="C30" s="128">
        <v>106484</v>
      </c>
      <c r="D30" s="129">
        <f t="shared" si="16"/>
        <v>3.1748424354904881E-3</v>
      </c>
      <c r="E30" s="128">
        <v>49780</v>
      </c>
      <c r="F30" s="129">
        <f t="shared" si="17"/>
        <v>-7.9954164048349541E-2</v>
      </c>
      <c r="G30" s="128">
        <v>156264</v>
      </c>
      <c r="H30" s="129">
        <f t="shared" si="9"/>
        <v>-2.4891889699412806E-2</v>
      </c>
      <c r="I30" s="130">
        <v>205493</v>
      </c>
      <c r="J30" s="129">
        <f t="shared" si="10"/>
        <v>-5.9163296503415008E-3</v>
      </c>
      <c r="K30" s="130">
        <v>142938</v>
      </c>
      <c r="L30" s="129">
        <f t="shared" si="11"/>
        <v>-7.0829595538047463E-2</v>
      </c>
      <c r="M30" s="130">
        <v>348431</v>
      </c>
      <c r="N30" s="129">
        <f t="shared" si="12"/>
        <v>-3.3612536402718107E-2</v>
      </c>
      <c r="O30" s="128">
        <v>274529</v>
      </c>
      <c r="P30" s="129">
        <f t="shared" si="13"/>
        <v>-1.192048689718217E-2</v>
      </c>
      <c r="Q30" s="128">
        <v>162494</v>
      </c>
      <c r="R30" s="129">
        <f t="shared" si="14"/>
        <v>-7.8868752373772E-2</v>
      </c>
      <c r="S30" s="128">
        <v>437023</v>
      </c>
      <c r="T30" s="129">
        <f t="shared" si="15"/>
        <v>-3.7919814726757206E-2</v>
      </c>
    </row>
    <row r="31" spans="2:25" ht="15" customHeight="1" outlineLevel="1" x14ac:dyDescent="0.25">
      <c r="B31" s="88" t="s">
        <v>96</v>
      </c>
      <c r="C31" s="128">
        <v>96854</v>
      </c>
      <c r="D31" s="129">
        <f t="shared" si="16"/>
        <v>5.356141917000512E-3</v>
      </c>
      <c r="E31" s="128">
        <v>43390</v>
      </c>
      <c r="F31" s="129">
        <f t="shared" si="17"/>
        <v>-0.11819696784944922</v>
      </c>
      <c r="G31" s="128">
        <v>140244</v>
      </c>
      <c r="H31" s="129">
        <f t="shared" si="9"/>
        <v>-3.6415104710602941E-2</v>
      </c>
      <c r="I31" s="130">
        <v>190896</v>
      </c>
      <c r="J31" s="129">
        <f t="shared" si="10"/>
        <v>3.0686451721384511E-3</v>
      </c>
      <c r="K31" s="130">
        <v>125146</v>
      </c>
      <c r="L31" s="129">
        <f t="shared" si="11"/>
        <v>-0.13269527974330009</v>
      </c>
      <c r="M31" s="130">
        <v>316042</v>
      </c>
      <c r="N31" s="129">
        <f t="shared" si="12"/>
        <v>-5.5477353894890946E-2</v>
      </c>
      <c r="O31" s="128">
        <v>259976</v>
      </c>
      <c r="P31" s="129">
        <f t="shared" si="13"/>
        <v>1.9589694918444867E-2</v>
      </c>
      <c r="Q31" s="128">
        <v>140857</v>
      </c>
      <c r="R31" s="129">
        <f t="shared" si="14"/>
        <v>-0.13397643991933506</v>
      </c>
      <c r="S31" s="128">
        <v>400833</v>
      </c>
      <c r="T31" s="129">
        <f t="shared" si="15"/>
        <v>-4.0217513630518953E-2</v>
      </c>
    </row>
    <row r="32" spans="2:25" ht="15" customHeight="1" outlineLevel="1" x14ac:dyDescent="0.25">
      <c r="B32" s="88" t="s">
        <v>97</v>
      </c>
      <c r="C32" s="128">
        <v>103383</v>
      </c>
      <c r="D32" s="129">
        <f t="shared" si="16"/>
        <v>0.13167458458305048</v>
      </c>
      <c r="E32" s="128">
        <v>42257</v>
      </c>
      <c r="F32" s="129">
        <f t="shared" si="17"/>
        <v>-3.0224445770413499E-2</v>
      </c>
      <c r="G32" s="128">
        <v>145640</v>
      </c>
      <c r="H32" s="129">
        <f t="shared" si="9"/>
        <v>7.9390489742677595E-2</v>
      </c>
      <c r="I32" s="130">
        <v>196170</v>
      </c>
      <c r="J32" s="129">
        <f t="shared" si="10"/>
        <v>9.1494831020553447E-2</v>
      </c>
      <c r="K32" s="130">
        <v>123651</v>
      </c>
      <c r="L32" s="129">
        <f t="shared" si="11"/>
        <v>-2.8130157981608117E-2</v>
      </c>
      <c r="M32" s="130">
        <v>319821</v>
      </c>
      <c r="N32" s="129">
        <f t="shared" si="12"/>
        <v>4.1911544325571093E-2</v>
      </c>
      <c r="O32" s="128">
        <v>261955</v>
      </c>
      <c r="P32" s="129">
        <f t="shared" si="13"/>
        <v>8.7600059786760553E-2</v>
      </c>
      <c r="Q32" s="128">
        <v>139110</v>
      </c>
      <c r="R32" s="129">
        <f t="shared" si="14"/>
        <v>-3.8658226448474164E-2</v>
      </c>
      <c r="S32" s="128">
        <v>401065</v>
      </c>
      <c r="T32" s="129">
        <f t="shared" si="15"/>
        <v>4.0214233841684877E-2</v>
      </c>
    </row>
    <row r="33" spans="2:25" x14ac:dyDescent="0.25">
      <c r="B33" s="135">
        <v>2012</v>
      </c>
      <c r="C33" s="136">
        <v>1223738</v>
      </c>
      <c r="D33" s="137">
        <f>C33/C46-1</f>
        <v>-1.069710663961132E-2</v>
      </c>
      <c r="E33" s="136">
        <v>534904</v>
      </c>
      <c r="F33" s="137">
        <f>E33/E46-1</f>
        <v>-0.12395408367985661</v>
      </c>
      <c r="G33" s="136">
        <v>1758642</v>
      </c>
      <c r="H33" s="137">
        <f t="shared" si="9"/>
        <v>-4.8126744531568399E-2</v>
      </c>
      <c r="I33" s="136">
        <v>2400395</v>
      </c>
      <c r="J33" s="137">
        <f t="shared" si="10"/>
        <v>-5.4138020046730073E-3</v>
      </c>
      <c r="K33" s="136">
        <v>1525242</v>
      </c>
      <c r="L33" s="137">
        <f t="shared" si="11"/>
        <v>-0.12340852049662954</v>
      </c>
      <c r="M33" s="136">
        <v>3925637</v>
      </c>
      <c r="N33" s="137">
        <f t="shared" si="12"/>
        <v>-5.4844550166970429E-2</v>
      </c>
      <c r="O33" s="136">
        <v>3173478</v>
      </c>
      <c r="P33" s="137">
        <f t="shared" si="13"/>
        <v>-5.1646528961398763E-3</v>
      </c>
      <c r="Q33" s="136">
        <v>1727339</v>
      </c>
      <c r="R33" s="137">
        <f t="shared" si="14"/>
        <v>-0.12328943027534578</v>
      </c>
      <c r="S33" s="136">
        <v>4900817</v>
      </c>
      <c r="T33" s="137">
        <f t="shared" si="15"/>
        <v>-5.0266627107499406E-2</v>
      </c>
      <c r="W33" s="134"/>
      <c r="X33" s="134"/>
      <c r="Y33" s="134"/>
    </row>
    <row r="34" spans="2:25" ht="15" hidden="1" customHeight="1" outlineLevel="1" x14ac:dyDescent="0.25">
      <c r="B34" s="88" t="s">
        <v>86</v>
      </c>
      <c r="C34" s="128">
        <v>97623</v>
      </c>
      <c r="D34" s="129">
        <f>C34/C47-1</f>
        <v>8.5242621310655409E-2</v>
      </c>
      <c r="E34" s="128">
        <v>54322</v>
      </c>
      <c r="F34" s="129">
        <f>E34/E47-1</f>
        <v>4.6082150628742991E-2</v>
      </c>
      <c r="G34" s="128">
        <v>151945</v>
      </c>
      <c r="H34" s="129">
        <f t="shared" si="9"/>
        <v>7.0910039186941498E-2</v>
      </c>
      <c r="I34" s="130">
        <v>187005</v>
      </c>
      <c r="J34" s="129">
        <f t="shared" si="10"/>
        <v>5.0755174971343742E-2</v>
      </c>
      <c r="K34" s="130">
        <v>149729</v>
      </c>
      <c r="L34" s="129">
        <f t="shared" si="11"/>
        <v>4.9463104183021134E-2</v>
      </c>
      <c r="M34" s="130">
        <v>336734</v>
      </c>
      <c r="N34" s="129">
        <f t="shared" si="12"/>
        <v>5.0180262222277561E-2</v>
      </c>
      <c r="O34" s="128">
        <v>248209</v>
      </c>
      <c r="P34" s="129">
        <f t="shared" si="13"/>
        <v>3.2247198020419532E-2</v>
      </c>
      <c r="Q34" s="128">
        <v>168124</v>
      </c>
      <c r="R34" s="129">
        <f t="shared" si="14"/>
        <v>1.5486832568253117E-2</v>
      </c>
      <c r="S34" s="128">
        <v>416333</v>
      </c>
      <c r="T34" s="129">
        <f t="shared" si="15"/>
        <v>2.541285420489392E-2</v>
      </c>
    </row>
    <row r="35" spans="2:25" ht="15" hidden="1" customHeight="1" outlineLevel="1" x14ac:dyDescent="0.25">
      <c r="B35" s="88" t="s">
        <v>87</v>
      </c>
      <c r="C35" s="128">
        <v>96845</v>
      </c>
      <c r="D35" s="129">
        <f t="shared" ref="D35:D45" si="18">C35/C48-1</f>
        <v>0.11048044948973734</v>
      </c>
      <c r="E35" s="128">
        <v>47534</v>
      </c>
      <c r="F35" s="129">
        <f t="shared" ref="F35:F45" si="19">E35/E48-1</f>
        <v>-6.3000197122018542E-2</v>
      </c>
      <c r="G35" s="128">
        <v>144379</v>
      </c>
      <c r="H35" s="129">
        <f t="shared" si="9"/>
        <v>4.6679715818471745E-2</v>
      </c>
      <c r="I35" s="130">
        <v>192001</v>
      </c>
      <c r="J35" s="129">
        <f t="shared" si="10"/>
        <v>0.10112520645990086</v>
      </c>
      <c r="K35" s="130">
        <v>137365</v>
      </c>
      <c r="L35" s="129">
        <f t="shared" si="11"/>
        <v>-8.6601955760834404E-3</v>
      </c>
      <c r="M35" s="130">
        <v>329366</v>
      </c>
      <c r="N35" s="129">
        <f t="shared" si="12"/>
        <v>5.2512838211374424E-2</v>
      </c>
      <c r="O35" s="128">
        <v>257912</v>
      </c>
      <c r="P35" s="129">
        <f t="shared" si="13"/>
        <v>8.9118610857741309E-2</v>
      </c>
      <c r="Q35" s="128">
        <v>154418</v>
      </c>
      <c r="R35" s="129">
        <f t="shared" si="14"/>
        <v>-3.3867022042031847E-2</v>
      </c>
      <c r="S35" s="128">
        <v>412330</v>
      </c>
      <c r="T35" s="129">
        <f t="shared" si="15"/>
        <v>3.9559902077203724E-2</v>
      </c>
    </row>
    <row r="36" spans="2:25" ht="15" hidden="1" customHeight="1" outlineLevel="1" x14ac:dyDescent="0.25">
      <c r="B36" s="88" t="s">
        <v>88</v>
      </c>
      <c r="C36" s="128">
        <v>114953</v>
      </c>
      <c r="D36" s="129">
        <f t="shared" si="18"/>
        <v>9.0304651339251807E-2</v>
      </c>
      <c r="E36" s="128">
        <v>54965</v>
      </c>
      <c r="F36" s="129">
        <f t="shared" si="19"/>
        <v>0.10183421870301701</v>
      </c>
      <c r="G36" s="128">
        <v>169918</v>
      </c>
      <c r="H36" s="129">
        <f t="shared" si="9"/>
        <v>9.4007739011183533E-2</v>
      </c>
      <c r="I36" s="130">
        <v>222024</v>
      </c>
      <c r="J36" s="129">
        <f t="shared" si="10"/>
        <v>6.0033420864167963E-2</v>
      </c>
      <c r="K36" s="130">
        <v>155686</v>
      </c>
      <c r="L36" s="129">
        <f t="shared" si="11"/>
        <v>8.2656467315716187E-2</v>
      </c>
      <c r="M36" s="130">
        <v>377710</v>
      </c>
      <c r="N36" s="129">
        <f t="shared" si="12"/>
        <v>6.9242745930643945E-2</v>
      </c>
      <c r="O36" s="128">
        <v>282737</v>
      </c>
      <c r="P36" s="129">
        <f t="shared" si="13"/>
        <v>5.00285962579754E-2</v>
      </c>
      <c r="Q36" s="128">
        <v>176118</v>
      </c>
      <c r="R36" s="129">
        <f t="shared" si="14"/>
        <v>7.1661971145362324E-2</v>
      </c>
      <c r="S36" s="128">
        <v>458855</v>
      </c>
      <c r="T36" s="129">
        <f t="shared" si="15"/>
        <v>5.8227842262694063E-2</v>
      </c>
    </row>
    <row r="37" spans="2:25" ht="15" hidden="1" customHeight="1" outlineLevel="1" x14ac:dyDescent="0.25">
      <c r="B37" s="88" t="s">
        <v>89</v>
      </c>
      <c r="C37" s="128">
        <v>103198</v>
      </c>
      <c r="D37" s="129">
        <f t="shared" si="18"/>
        <v>0.17672949520519055</v>
      </c>
      <c r="E37" s="128">
        <v>47770</v>
      </c>
      <c r="F37" s="129">
        <f t="shared" si="19"/>
        <v>6.9254185692541936E-2</v>
      </c>
      <c r="G37" s="128">
        <v>150968</v>
      </c>
      <c r="H37" s="129">
        <f t="shared" si="9"/>
        <v>0.14045703493862138</v>
      </c>
      <c r="I37" s="130">
        <v>203961</v>
      </c>
      <c r="J37" s="129">
        <f t="shared" si="10"/>
        <v>0.17265467340497098</v>
      </c>
      <c r="K37" s="130">
        <v>137528</v>
      </c>
      <c r="L37" s="129">
        <f t="shared" si="11"/>
        <v>0.19344649241556455</v>
      </c>
      <c r="M37" s="130">
        <v>341489</v>
      </c>
      <c r="N37" s="129">
        <f t="shared" si="12"/>
        <v>0.18094042542890443</v>
      </c>
      <c r="O37" s="128">
        <v>267730</v>
      </c>
      <c r="P37" s="129">
        <f t="shared" si="13"/>
        <v>0.16128668465295437</v>
      </c>
      <c r="Q37" s="128">
        <v>153501</v>
      </c>
      <c r="R37" s="129">
        <f t="shared" si="14"/>
        <v>0.15304183223538437</v>
      </c>
      <c r="S37" s="128">
        <v>421231</v>
      </c>
      <c r="T37" s="129">
        <f t="shared" si="15"/>
        <v>0.15826855444313992</v>
      </c>
    </row>
    <row r="38" spans="2:25" ht="15" hidden="1" customHeight="1" outlineLevel="1" x14ac:dyDescent="0.25">
      <c r="B38" s="88" t="s">
        <v>90</v>
      </c>
      <c r="C38" s="128">
        <v>113420</v>
      </c>
      <c r="D38" s="129">
        <f t="shared" si="18"/>
        <v>4.456580801429344E-2</v>
      </c>
      <c r="E38" s="128">
        <v>55543</v>
      </c>
      <c r="F38" s="129">
        <f t="shared" si="19"/>
        <v>-1.9765984857843755E-2</v>
      </c>
      <c r="G38" s="128">
        <v>168963</v>
      </c>
      <c r="H38" s="129">
        <f t="shared" si="9"/>
        <v>2.250611217351306E-2</v>
      </c>
      <c r="I38" s="130">
        <v>225542</v>
      </c>
      <c r="J38" s="129">
        <f t="shared" si="10"/>
        <v>4.5807579417888045E-2</v>
      </c>
      <c r="K38" s="130">
        <v>165064</v>
      </c>
      <c r="L38" s="129">
        <f t="shared" si="11"/>
        <v>4.6105875568005272E-2</v>
      </c>
      <c r="M38" s="130">
        <v>390606</v>
      </c>
      <c r="N38" s="129">
        <f t="shared" si="12"/>
        <v>4.5933613958420327E-2</v>
      </c>
      <c r="O38" s="128">
        <v>298679</v>
      </c>
      <c r="P38" s="129">
        <f t="shared" si="13"/>
        <v>5.426288183095318E-2</v>
      </c>
      <c r="Q38" s="128">
        <v>188171</v>
      </c>
      <c r="R38" s="129">
        <f t="shared" si="14"/>
        <v>3.4520484683218555E-2</v>
      </c>
      <c r="S38" s="128">
        <v>486850</v>
      </c>
      <c r="T38" s="129">
        <f t="shared" si="15"/>
        <v>4.6543622285564412E-2</v>
      </c>
    </row>
    <row r="39" spans="2:25" ht="15" hidden="1" customHeight="1" outlineLevel="1" x14ac:dyDescent="0.25">
      <c r="B39" s="88" t="s">
        <v>91</v>
      </c>
      <c r="C39" s="128">
        <v>116957</v>
      </c>
      <c r="D39" s="129">
        <f t="shared" si="18"/>
        <v>0.11829612277095181</v>
      </c>
      <c r="E39" s="128">
        <v>61508</v>
      </c>
      <c r="F39" s="129">
        <f t="shared" si="19"/>
        <v>4.6303541659578729E-2</v>
      </c>
      <c r="G39" s="128">
        <v>178465</v>
      </c>
      <c r="H39" s="129">
        <f t="shared" si="9"/>
        <v>9.2390938416242685E-2</v>
      </c>
      <c r="I39" s="130">
        <v>228130</v>
      </c>
      <c r="J39" s="129">
        <f t="shared" si="10"/>
        <v>0.1114304923559617</v>
      </c>
      <c r="K39" s="130">
        <v>170176</v>
      </c>
      <c r="L39" s="129">
        <f t="shared" si="11"/>
        <v>3.7266399288073959E-2</v>
      </c>
      <c r="M39" s="130">
        <v>398306</v>
      </c>
      <c r="N39" s="129">
        <f t="shared" si="12"/>
        <v>7.8484782844145951E-2</v>
      </c>
      <c r="O39" s="128">
        <v>297675</v>
      </c>
      <c r="P39" s="129">
        <f t="shared" si="13"/>
        <v>0.12307303417416837</v>
      </c>
      <c r="Q39" s="128">
        <v>192630</v>
      </c>
      <c r="R39" s="129">
        <f t="shared" si="14"/>
        <v>3.4504981069251706E-2</v>
      </c>
      <c r="S39" s="128">
        <v>490305</v>
      </c>
      <c r="T39" s="129">
        <f t="shared" si="15"/>
        <v>8.6526806113562227E-2</v>
      </c>
    </row>
    <row r="40" spans="2:25" ht="15" hidden="1" customHeight="1" outlineLevel="1" x14ac:dyDescent="0.25">
      <c r="B40" s="88" t="s">
        <v>92</v>
      </c>
      <c r="C40" s="128">
        <v>93547</v>
      </c>
      <c r="D40" s="129">
        <f t="shared" si="18"/>
        <v>8.5106136179097458E-2</v>
      </c>
      <c r="E40" s="128">
        <v>46559</v>
      </c>
      <c r="F40" s="129">
        <f t="shared" si="19"/>
        <v>9.0706772553704962E-2</v>
      </c>
      <c r="G40" s="128">
        <v>140106</v>
      </c>
      <c r="H40" s="129">
        <f t="shared" si="9"/>
        <v>8.6960906770522151E-2</v>
      </c>
      <c r="I40" s="130">
        <v>178090</v>
      </c>
      <c r="J40" s="129">
        <f t="shared" si="10"/>
        <v>6.1670988703091068E-2</v>
      </c>
      <c r="K40" s="130">
        <v>128551</v>
      </c>
      <c r="L40" s="129">
        <f t="shared" si="11"/>
        <v>7.388039128873003E-2</v>
      </c>
      <c r="M40" s="130">
        <v>306641</v>
      </c>
      <c r="N40" s="129">
        <f t="shared" si="12"/>
        <v>6.6755493091020357E-2</v>
      </c>
      <c r="O40" s="128">
        <v>238850</v>
      </c>
      <c r="P40" s="129">
        <f t="shared" si="13"/>
        <v>3.4641091950288638E-2</v>
      </c>
      <c r="Q40" s="128">
        <v>145233</v>
      </c>
      <c r="R40" s="129">
        <f t="shared" si="14"/>
        <v>7.9325421611493585E-3</v>
      </c>
      <c r="S40" s="128">
        <v>384083</v>
      </c>
      <c r="T40" s="129">
        <f t="shared" si="15"/>
        <v>2.4377038643207172E-2</v>
      </c>
    </row>
    <row r="41" spans="2:25" ht="15" hidden="1" customHeight="1" outlineLevel="1" x14ac:dyDescent="0.25">
      <c r="B41" s="88" t="s">
        <v>93</v>
      </c>
      <c r="C41" s="128">
        <v>90401</v>
      </c>
      <c r="D41" s="129">
        <f t="shared" si="18"/>
        <v>-2.4168825561312612E-2</v>
      </c>
      <c r="E41" s="128">
        <v>39074</v>
      </c>
      <c r="F41" s="129">
        <f t="shared" si="19"/>
        <v>-2.0186062840091279E-2</v>
      </c>
      <c r="G41" s="128">
        <v>129475</v>
      </c>
      <c r="H41" s="129">
        <f t="shared" si="9"/>
        <v>-2.2970291052603731E-2</v>
      </c>
      <c r="I41" s="130">
        <v>174940</v>
      </c>
      <c r="J41" s="129">
        <f t="shared" si="10"/>
        <v>5.6681651471077732E-3</v>
      </c>
      <c r="K41" s="130">
        <v>108979</v>
      </c>
      <c r="L41" s="129">
        <f t="shared" si="11"/>
        <v>8.2339553516084241E-3</v>
      </c>
      <c r="M41" s="130">
        <v>283919</v>
      </c>
      <c r="N41" s="129">
        <f t="shared" si="12"/>
        <v>6.6514680385614255E-3</v>
      </c>
      <c r="O41" s="128">
        <v>233683</v>
      </c>
      <c r="P41" s="129">
        <f t="shared" si="13"/>
        <v>1.5171710331762789E-3</v>
      </c>
      <c r="Q41" s="128">
        <v>124497</v>
      </c>
      <c r="R41" s="129">
        <f t="shared" si="14"/>
        <v>-2.7123968492123063E-2</v>
      </c>
      <c r="S41" s="128">
        <v>358180</v>
      </c>
      <c r="T41" s="129">
        <f t="shared" si="15"/>
        <v>-8.6272512641953902E-3</v>
      </c>
    </row>
    <row r="42" spans="2:25" ht="15" hidden="1" customHeight="1" outlineLevel="1" x14ac:dyDescent="0.25">
      <c r="B42" s="88" t="s">
        <v>94</v>
      </c>
      <c r="C42" s="128">
        <v>116187</v>
      </c>
      <c r="D42" s="129">
        <f t="shared" si="18"/>
        <v>0.12937780067459204</v>
      </c>
      <c r="E42" s="128">
        <v>56428</v>
      </c>
      <c r="F42" s="129">
        <f t="shared" si="19"/>
        <v>5.0135854393866142E-2</v>
      </c>
      <c r="G42" s="128">
        <v>172615</v>
      </c>
      <c r="H42" s="129">
        <f t="shared" si="9"/>
        <v>0.10218950137602079</v>
      </c>
      <c r="I42" s="130">
        <v>225014</v>
      </c>
      <c r="J42" s="129">
        <f t="shared" si="10"/>
        <v>0.13762367727877134</v>
      </c>
      <c r="K42" s="130">
        <v>161534</v>
      </c>
      <c r="L42" s="129">
        <f t="shared" si="11"/>
        <v>0.133969813969814</v>
      </c>
      <c r="M42" s="130">
        <v>386548</v>
      </c>
      <c r="N42" s="129">
        <f t="shared" si="12"/>
        <v>0.13609390935302113</v>
      </c>
      <c r="O42" s="128">
        <v>290800</v>
      </c>
      <c r="P42" s="129">
        <f t="shared" si="13"/>
        <v>0.12298804411628406</v>
      </c>
      <c r="Q42" s="128">
        <v>183799</v>
      </c>
      <c r="R42" s="129">
        <f t="shared" si="14"/>
        <v>0.12348637199948653</v>
      </c>
      <c r="S42" s="128">
        <v>474599</v>
      </c>
      <c r="T42" s="129">
        <f t="shared" si="15"/>
        <v>0.12318098019401291</v>
      </c>
    </row>
    <row r="43" spans="2:25" ht="15" hidden="1" customHeight="1" outlineLevel="1" x14ac:dyDescent="0.25">
      <c r="B43" s="88" t="s">
        <v>95</v>
      </c>
      <c r="C43" s="128">
        <v>106147</v>
      </c>
      <c r="D43" s="129">
        <f t="shared" si="18"/>
        <v>0.1718591300507839</v>
      </c>
      <c r="E43" s="128">
        <v>54106</v>
      </c>
      <c r="F43" s="129">
        <f t="shared" si="19"/>
        <v>8.7579649842207896E-2</v>
      </c>
      <c r="G43" s="128">
        <v>160253</v>
      </c>
      <c r="H43" s="129">
        <f t="shared" si="9"/>
        <v>0.14198063123089311</v>
      </c>
      <c r="I43" s="130">
        <v>206716</v>
      </c>
      <c r="J43" s="129">
        <f t="shared" si="10"/>
        <v>0.16733960910985246</v>
      </c>
      <c r="K43" s="130">
        <v>153834</v>
      </c>
      <c r="L43" s="129">
        <f t="shared" si="11"/>
        <v>8.1951301852555281E-2</v>
      </c>
      <c r="M43" s="130">
        <v>360550</v>
      </c>
      <c r="N43" s="129">
        <f t="shared" si="12"/>
        <v>0.12931263996993092</v>
      </c>
      <c r="O43" s="128">
        <v>277841</v>
      </c>
      <c r="P43" s="129">
        <f t="shared" si="13"/>
        <v>0.15802306534904376</v>
      </c>
      <c r="Q43" s="128">
        <v>176407</v>
      </c>
      <c r="R43" s="129">
        <f t="shared" si="14"/>
        <v>7.2813408419183379E-2</v>
      </c>
      <c r="S43" s="128">
        <v>454248</v>
      </c>
      <c r="T43" s="129">
        <f t="shared" si="15"/>
        <v>0.12337243205947157</v>
      </c>
    </row>
    <row r="44" spans="2:25" ht="15" hidden="1" customHeight="1" outlineLevel="1" x14ac:dyDescent="0.25">
      <c r="B44" s="88" t="s">
        <v>96</v>
      </c>
      <c r="C44" s="128">
        <v>96338</v>
      </c>
      <c r="D44" s="129">
        <f t="shared" si="18"/>
        <v>0.17462446351931327</v>
      </c>
      <c r="E44" s="128">
        <v>49206</v>
      </c>
      <c r="F44" s="129">
        <f t="shared" si="19"/>
        <v>0.13370043545377053</v>
      </c>
      <c r="G44" s="128">
        <v>145544</v>
      </c>
      <c r="H44" s="129">
        <f t="shared" si="9"/>
        <v>0.16046213093709882</v>
      </c>
      <c r="I44" s="130">
        <v>190312</v>
      </c>
      <c r="J44" s="129">
        <f t="shared" si="10"/>
        <v>0.18652817437061242</v>
      </c>
      <c r="K44" s="130">
        <v>144293</v>
      </c>
      <c r="L44" s="129">
        <f t="shared" si="11"/>
        <v>0.1354858509868111</v>
      </c>
      <c r="M44" s="130">
        <v>334605</v>
      </c>
      <c r="N44" s="129">
        <f t="shared" si="12"/>
        <v>0.16396493547152757</v>
      </c>
      <c r="O44" s="128">
        <v>254981</v>
      </c>
      <c r="P44" s="129">
        <f t="shared" si="13"/>
        <v>0.14230610708909763</v>
      </c>
      <c r="Q44" s="128">
        <v>162648</v>
      </c>
      <c r="R44" s="129">
        <f t="shared" si="14"/>
        <v>0.11150747278430417</v>
      </c>
      <c r="S44" s="128">
        <v>417629</v>
      </c>
      <c r="T44" s="129">
        <f t="shared" si="15"/>
        <v>0.13011064898375579</v>
      </c>
    </row>
    <row r="45" spans="2:25" ht="15" hidden="1" customHeight="1" outlineLevel="1" x14ac:dyDescent="0.25">
      <c r="B45" s="88" t="s">
        <v>97</v>
      </c>
      <c r="C45" s="128">
        <v>91354</v>
      </c>
      <c r="D45" s="129">
        <f t="shared" si="18"/>
        <v>7.2041307281581979E-2</v>
      </c>
      <c r="E45" s="128">
        <v>43574</v>
      </c>
      <c r="F45" s="129">
        <f t="shared" si="19"/>
        <v>-5.9323863391045339E-2</v>
      </c>
      <c r="G45" s="128">
        <v>134928</v>
      </c>
      <c r="H45" s="129">
        <f t="shared" si="9"/>
        <v>2.5779818606171734E-2</v>
      </c>
      <c r="I45" s="130">
        <v>179726</v>
      </c>
      <c r="J45" s="129">
        <f t="shared" si="10"/>
        <v>7.7293788324711787E-2</v>
      </c>
      <c r="K45" s="130">
        <v>127230</v>
      </c>
      <c r="L45" s="129">
        <f t="shared" si="11"/>
        <v>-5.4234869095936888E-2</v>
      </c>
      <c r="M45" s="130">
        <v>306956</v>
      </c>
      <c r="N45" s="129">
        <f t="shared" si="12"/>
        <v>1.8579292998005759E-2</v>
      </c>
      <c r="O45" s="128">
        <v>240856</v>
      </c>
      <c r="P45" s="129">
        <f t="shared" si="13"/>
        <v>6.3395983169755032E-2</v>
      </c>
      <c r="Q45" s="128">
        <v>144704</v>
      </c>
      <c r="R45" s="129">
        <f t="shared" si="14"/>
        <v>-7.0861692564530676E-2</v>
      </c>
      <c r="S45" s="128">
        <v>385560</v>
      </c>
      <c r="T45" s="129">
        <f t="shared" si="15"/>
        <v>8.69355923157622E-3</v>
      </c>
    </row>
    <row r="46" spans="2:25" collapsed="1" x14ac:dyDescent="0.25">
      <c r="B46" s="138">
        <v>2011</v>
      </c>
      <c r="C46" s="130">
        <v>1236970</v>
      </c>
      <c r="D46" s="139">
        <f>C46/C59-1</f>
        <v>0.10148708815672314</v>
      </c>
      <c r="E46" s="130">
        <v>610589</v>
      </c>
      <c r="F46" s="139">
        <f>E46/E59-1</f>
        <v>3.7634911112885971E-2</v>
      </c>
      <c r="G46" s="130">
        <v>1847559</v>
      </c>
      <c r="H46" s="139">
        <f t="shared" si="9"/>
        <v>7.9532885407226583E-2</v>
      </c>
      <c r="I46" s="130">
        <v>2413461</v>
      </c>
      <c r="J46" s="139">
        <f t="shared" si="10"/>
        <v>9.6807368701379071E-2</v>
      </c>
      <c r="K46" s="130">
        <v>1739969</v>
      </c>
      <c r="L46" s="139">
        <f t="shared" si="11"/>
        <v>6.3450628730547409E-2</v>
      </c>
      <c r="M46" s="130">
        <v>4153430</v>
      </c>
      <c r="N46" s="139">
        <f t="shared" si="12"/>
        <v>8.2582059721690859E-2</v>
      </c>
      <c r="O46" s="130">
        <v>3189953</v>
      </c>
      <c r="P46" s="139">
        <f t="shared" si="13"/>
        <v>8.5679405379263329E-2</v>
      </c>
      <c r="Q46" s="130">
        <v>1970250</v>
      </c>
      <c r="R46" s="139">
        <f t="shared" si="14"/>
        <v>4.0744465737968527E-2</v>
      </c>
      <c r="S46" s="130">
        <v>5160203</v>
      </c>
      <c r="T46" s="139">
        <f t="shared" si="15"/>
        <v>6.8072009231421982E-2</v>
      </c>
      <c r="W46" s="134"/>
      <c r="X46" s="134"/>
      <c r="Y46" s="134"/>
    </row>
    <row r="47" spans="2:25" ht="15" hidden="1" customHeight="1" outlineLevel="1" x14ac:dyDescent="0.25">
      <c r="B47" s="88" t="s">
        <v>86</v>
      </c>
      <c r="C47" s="128">
        <v>89955</v>
      </c>
      <c r="D47" s="129">
        <f>C47/C60-1</f>
        <v>5.7423298460091754E-2</v>
      </c>
      <c r="E47" s="128">
        <v>51929</v>
      </c>
      <c r="F47" s="129">
        <f>E47/E60-1</f>
        <v>0.10480182116035142</v>
      </c>
      <c r="G47" s="128">
        <v>141884</v>
      </c>
      <c r="H47" s="129">
        <f t="shared" si="9"/>
        <v>7.4284675898934616E-2</v>
      </c>
      <c r="I47" s="130">
        <v>177972</v>
      </c>
      <c r="J47" s="129">
        <f t="shared" si="10"/>
        <v>8.8360658745253007E-2</v>
      </c>
      <c r="K47" s="130">
        <v>142672</v>
      </c>
      <c r="L47" s="129">
        <f t="shared" si="11"/>
        <v>9.7122468125682371E-2</v>
      </c>
      <c r="M47" s="130">
        <v>320644</v>
      </c>
      <c r="N47" s="129">
        <f t="shared" si="12"/>
        <v>9.2241922572513735E-2</v>
      </c>
      <c r="O47" s="128">
        <v>240455</v>
      </c>
      <c r="P47" s="129">
        <f t="shared" si="13"/>
        <v>6.2324385459557874E-2</v>
      </c>
      <c r="Q47" s="128">
        <v>165560</v>
      </c>
      <c r="R47" s="129">
        <f t="shared" si="14"/>
        <v>7.388644928617305E-2</v>
      </c>
      <c r="S47" s="128">
        <v>406015</v>
      </c>
      <c r="T47" s="129">
        <f t="shared" si="15"/>
        <v>6.7008832719694489E-2</v>
      </c>
    </row>
    <row r="48" spans="2:25" ht="15" hidden="1" customHeight="1" outlineLevel="1" x14ac:dyDescent="0.25">
      <c r="B48" s="88" t="s">
        <v>87</v>
      </c>
      <c r="C48" s="128">
        <v>87210</v>
      </c>
      <c r="D48" s="129">
        <f t="shared" ref="D48:F98" si="20">C48/C61-1</f>
        <v>1.9988070314967077E-2</v>
      </c>
      <c r="E48" s="128">
        <v>50730</v>
      </c>
      <c r="F48" s="129">
        <f t="shared" si="20"/>
        <v>0.11725322644584413</v>
      </c>
      <c r="G48" s="128">
        <v>137940</v>
      </c>
      <c r="H48" s="129">
        <f t="shared" si="9"/>
        <v>5.3725163665808484E-2</v>
      </c>
      <c r="I48" s="130">
        <v>174368</v>
      </c>
      <c r="J48" s="129">
        <f t="shared" si="10"/>
        <v>7.5913985129423489E-2</v>
      </c>
      <c r="K48" s="130">
        <v>138565</v>
      </c>
      <c r="L48" s="129">
        <f t="shared" si="11"/>
        <v>0.10685528964437485</v>
      </c>
      <c r="M48" s="130">
        <v>312933</v>
      </c>
      <c r="N48" s="129">
        <f t="shared" si="12"/>
        <v>8.9398544140531166E-2</v>
      </c>
      <c r="O48" s="128">
        <v>236808</v>
      </c>
      <c r="P48" s="129">
        <f t="shared" si="13"/>
        <v>5.1321210399204453E-2</v>
      </c>
      <c r="Q48" s="128">
        <v>159831</v>
      </c>
      <c r="R48" s="129">
        <f t="shared" si="14"/>
        <v>9.059459311925977E-2</v>
      </c>
      <c r="S48" s="128">
        <v>396639</v>
      </c>
      <c r="T48" s="129">
        <f t="shared" si="15"/>
        <v>6.6801684767698877E-2</v>
      </c>
    </row>
    <row r="49" spans="2:25" ht="15" hidden="1" customHeight="1" outlineLevel="1" x14ac:dyDescent="0.25">
      <c r="B49" s="88" t="s">
        <v>88</v>
      </c>
      <c r="C49" s="128">
        <v>105432</v>
      </c>
      <c r="D49" s="129">
        <f t="shared" si="20"/>
        <v>0.12144999680898594</v>
      </c>
      <c r="E49" s="128">
        <v>49885</v>
      </c>
      <c r="F49" s="129">
        <f t="shared" si="20"/>
        <v>-2.841617326269863E-2</v>
      </c>
      <c r="G49" s="128">
        <v>155317</v>
      </c>
      <c r="H49" s="129">
        <f t="shared" si="9"/>
        <v>6.8513600902599059E-2</v>
      </c>
      <c r="I49" s="130">
        <v>209450</v>
      </c>
      <c r="J49" s="129">
        <f t="shared" si="10"/>
        <v>0.15047018499802256</v>
      </c>
      <c r="K49" s="130">
        <v>143800</v>
      </c>
      <c r="L49" s="129">
        <f t="shared" si="11"/>
        <v>1.3796944509069986E-2</v>
      </c>
      <c r="M49" s="130">
        <v>353250</v>
      </c>
      <c r="N49" s="129">
        <f t="shared" si="12"/>
        <v>9.0617754299951558E-2</v>
      </c>
      <c r="O49" s="128">
        <v>269266</v>
      </c>
      <c r="P49" s="129">
        <f t="shared" si="13"/>
        <v>0.12153978157826772</v>
      </c>
      <c r="Q49" s="128">
        <v>164341</v>
      </c>
      <c r="R49" s="129">
        <f t="shared" si="14"/>
        <v>-2.6944200018205189E-3</v>
      </c>
      <c r="S49" s="128">
        <v>433607</v>
      </c>
      <c r="T49" s="129">
        <f t="shared" si="15"/>
        <v>7.0975693492495218E-2</v>
      </c>
    </row>
    <row r="50" spans="2:25" ht="15" hidden="1" customHeight="1" outlineLevel="1" x14ac:dyDescent="0.25">
      <c r="B50" s="88" t="s">
        <v>89</v>
      </c>
      <c r="C50" s="128">
        <v>87699</v>
      </c>
      <c r="D50" s="129">
        <f t="shared" si="20"/>
        <v>0.10365961088318953</v>
      </c>
      <c r="E50" s="128">
        <v>44676</v>
      </c>
      <c r="F50" s="129">
        <f t="shared" si="20"/>
        <v>-1.0125628697405409E-2</v>
      </c>
      <c r="G50" s="128">
        <v>132375</v>
      </c>
      <c r="H50" s="129">
        <f t="shared" si="9"/>
        <v>6.244231309442605E-2</v>
      </c>
      <c r="I50" s="130">
        <v>173931</v>
      </c>
      <c r="J50" s="129">
        <f t="shared" si="10"/>
        <v>9.7598838860316173E-2</v>
      </c>
      <c r="K50" s="130">
        <v>115236</v>
      </c>
      <c r="L50" s="129">
        <f t="shared" si="11"/>
        <v>-4.0043984238981034E-2</v>
      </c>
      <c r="M50" s="130">
        <v>289167</v>
      </c>
      <c r="N50" s="129">
        <f t="shared" si="12"/>
        <v>3.8271791115515486E-2</v>
      </c>
      <c r="O50" s="128">
        <v>230546</v>
      </c>
      <c r="P50" s="129">
        <f t="shared" si="13"/>
        <v>7.808349855972474E-2</v>
      </c>
      <c r="Q50" s="128">
        <v>133127</v>
      </c>
      <c r="R50" s="129">
        <f t="shared" si="14"/>
        <v>-5.1572318082726554E-2</v>
      </c>
      <c r="S50" s="128">
        <v>363673</v>
      </c>
      <c r="T50" s="129">
        <f t="shared" si="15"/>
        <v>2.6704195768659567E-2</v>
      </c>
    </row>
    <row r="51" spans="2:25" ht="15" hidden="1" customHeight="1" outlineLevel="1" x14ac:dyDescent="0.25">
      <c r="B51" s="88" t="s">
        <v>90</v>
      </c>
      <c r="C51" s="128">
        <v>108581</v>
      </c>
      <c r="D51" s="129">
        <f t="shared" si="20"/>
        <v>5.4235642506917703E-2</v>
      </c>
      <c r="E51" s="128">
        <v>56663</v>
      </c>
      <c r="F51" s="129">
        <f t="shared" si="20"/>
        <v>-0.15761540176912214</v>
      </c>
      <c r="G51" s="128">
        <v>165244</v>
      </c>
      <c r="H51" s="129">
        <f t="shared" si="9"/>
        <v>-2.9460824621167614E-2</v>
      </c>
      <c r="I51" s="130">
        <v>215663</v>
      </c>
      <c r="J51" s="129">
        <f t="shared" si="10"/>
        <v>9.640011997905451E-2</v>
      </c>
      <c r="K51" s="130">
        <v>157789</v>
      </c>
      <c r="L51" s="129">
        <f t="shared" si="11"/>
        <v>-4.999608652983567E-2</v>
      </c>
      <c r="M51" s="130">
        <v>373452</v>
      </c>
      <c r="N51" s="129">
        <f t="shared" si="12"/>
        <v>2.9377553101760157E-2</v>
      </c>
      <c r="O51" s="128">
        <v>283306</v>
      </c>
      <c r="P51" s="129">
        <f t="shared" si="13"/>
        <v>4.8403928563498733E-2</v>
      </c>
      <c r="Q51" s="128">
        <v>181892</v>
      </c>
      <c r="R51" s="129">
        <f t="shared" si="14"/>
        <v>-7.9288910486140618E-2</v>
      </c>
      <c r="S51" s="128">
        <v>465198</v>
      </c>
      <c r="T51" s="129">
        <f t="shared" si="15"/>
        <v>-5.5239406390156232E-3</v>
      </c>
    </row>
    <row r="52" spans="2:25" ht="15" hidden="1" customHeight="1" outlineLevel="1" x14ac:dyDescent="0.25">
      <c r="B52" s="88" t="s">
        <v>91</v>
      </c>
      <c r="C52" s="128">
        <v>104585</v>
      </c>
      <c r="D52" s="129">
        <f t="shared" si="20"/>
        <v>6.8033046373170647E-2</v>
      </c>
      <c r="E52" s="128">
        <v>58786</v>
      </c>
      <c r="F52" s="129">
        <f t="shared" si="20"/>
        <v>8.044624970133607E-2</v>
      </c>
      <c r="G52" s="128">
        <v>163371</v>
      </c>
      <c r="H52" s="129">
        <f t="shared" si="9"/>
        <v>7.2466717432975392E-2</v>
      </c>
      <c r="I52" s="130">
        <v>205258</v>
      </c>
      <c r="J52" s="129">
        <f t="shared" si="10"/>
        <v>8.5665019940548648E-2</v>
      </c>
      <c r="K52" s="130">
        <v>164062</v>
      </c>
      <c r="L52" s="129">
        <f t="shared" si="11"/>
        <v>8.7540435912393244E-2</v>
      </c>
      <c r="M52" s="130">
        <v>369320</v>
      </c>
      <c r="N52" s="129">
        <f t="shared" si="12"/>
        <v>8.6497331709412206E-2</v>
      </c>
      <c r="O52" s="128">
        <v>265054</v>
      </c>
      <c r="P52" s="129">
        <f t="shared" si="13"/>
        <v>3.7779213406158751E-2</v>
      </c>
      <c r="Q52" s="128">
        <v>186205</v>
      </c>
      <c r="R52" s="129">
        <f t="shared" si="14"/>
        <v>4.1473236758208021E-2</v>
      </c>
      <c r="S52" s="128">
        <v>451259</v>
      </c>
      <c r="T52" s="129">
        <f t="shared" si="15"/>
        <v>3.9300314374877576E-2</v>
      </c>
    </row>
    <row r="53" spans="2:25" ht="15" hidden="1" customHeight="1" outlineLevel="1" x14ac:dyDescent="0.25">
      <c r="B53" s="88" t="s">
        <v>92</v>
      </c>
      <c r="C53" s="128">
        <v>86210</v>
      </c>
      <c r="D53" s="129">
        <f t="shared" si="20"/>
        <v>7.9757521104180773E-2</v>
      </c>
      <c r="E53" s="128">
        <v>42687</v>
      </c>
      <c r="F53" s="129">
        <f t="shared" si="20"/>
        <v>2.748826573594898E-2</v>
      </c>
      <c r="G53" s="128">
        <v>128897</v>
      </c>
      <c r="H53" s="129">
        <f t="shared" si="9"/>
        <v>6.1868239597320906E-2</v>
      </c>
      <c r="I53" s="130">
        <v>167745</v>
      </c>
      <c r="J53" s="129">
        <f t="shared" si="10"/>
        <v>7.6516794804327937E-2</v>
      </c>
      <c r="K53" s="130">
        <v>119707</v>
      </c>
      <c r="L53" s="129">
        <f t="shared" si="11"/>
        <v>7.828601282698E-2</v>
      </c>
      <c r="M53" s="130">
        <v>287452</v>
      </c>
      <c r="N53" s="129">
        <f t="shared" si="12"/>
        <v>7.7252865034215468E-2</v>
      </c>
      <c r="O53" s="128">
        <v>230853</v>
      </c>
      <c r="P53" s="129">
        <f t="shared" si="13"/>
        <v>8.0190908452846044E-2</v>
      </c>
      <c r="Q53" s="128">
        <v>144090</v>
      </c>
      <c r="R53" s="129">
        <f t="shared" si="14"/>
        <v>5.8372446618628837E-2</v>
      </c>
      <c r="S53" s="128">
        <v>374943</v>
      </c>
      <c r="T53" s="129">
        <f t="shared" si="15"/>
        <v>7.1700518496075505E-2</v>
      </c>
    </row>
    <row r="54" spans="2:25" ht="15" hidden="1" customHeight="1" outlineLevel="1" x14ac:dyDescent="0.25">
      <c r="B54" s="88" t="s">
        <v>93</v>
      </c>
      <c r="C54" s="128">
        <v>92640</v>
      </c>
      <c r="D54" s="129">
        <f t="shared" si="20"/>
        <v>9.8476314697337974E-2</v>
      </c>
      <c r="E54" s="128">
        <v>39879</v>
      </c>
      <c r="F54" s="129">
        <f t="shared" si="20"/>
        <v>8.318584070796442E-3</v>
      </c>
      <c r="G54" s="128">
        <v>132519</v>
      </c>
      <c r="H54" s="129">
        <f t="shared" si="9"/>
        <v>6.9693667514227009E-2</v>
      </c>
      <c r="I54" s="130">
        <v>173954</v>
      </c>
      <c r="J54" s="129">
        <f t="shared" si="10"/>
        <v>8.8471044645371144E-2</v>
      </c>
      <c r="K54" s="130">
        <v>108089</v>
      </c>
      <c r="L54" s="129">
        <f t="shared" si="11"/>
        <v>-2.5118603099013259E-2</v>
      </c>
      <c r="M54" s="130">
        <v>282043</v>
      </c>
      <c r="N54" s="129">
        <f t="shared" si="12"/>
        <v>4.1944814898278171E-2</v>
      </c>
      <c r="O54" s="128">
        <v>233329</v>
      </c>
      <c r="P54" s="129">
        <f t="shared" si="13"/>
        <v>7.4694167065846306E-2</v>
      </c>
      <c r="Q54" s="128">
        <v>127968</v>
      </c>
      <c r="R54" s="129">
        <f t="shared" si="14"/>
        <v>-3.9142219986334381E-2</v>
      </c>
      <c r="S54" s="128">
        <v>361297</v>
      </c>
      <c r="T54" s="129">
        <f t="shared" si="15"/>
        <v>3.1413702243550334E-2</v>
      </c>
    </row>
    <row r="55" spans="2:25" ht="15" hidden="1" customHeight="1" outlineLevel="1" x14ac:dyDescent="0.25">
      <c r="B55" s="88" t="s">
        <v>94</v>
      </c>
      <c r="C55" s="128">
        <v>102877</v>
      </c>
      <c r="D55" s="129">
        <f t="shared" si="20"/>
        <v>0.12873036074782762</v>
      </c>
      <c r="E55" s="128">
        <v>53734</v>
      </c>
      <c r="F55" s="129">
        <f t="shared" si="20"/>
        <v>3.5676425804213263E-2</v>
      </c>
      <c r="G55" s="128">
        <v>156611</v>
      </c>
      <c r="H55" s="129">
        <f t="shared" si="9"/>
        <v>9.4975074636257428E-2</v>
      </c>
      <c r="I55" s="130">
        <v>197793</v>
      </c>
      <c r="J55" s="129">
        <f t="shared" si="10"/>
        <v>7.1880300657349183E-2</v>
      </c>
      <c r="K55" s="130">
        <v>142450</v>
      </c>
      <c r="L55" s="129">
        <f t="shared" si="11"/>
        <v>2.3965611432186007E-2</v>
      </c>
      <c r="M55" s="130">
        <v>340243</v>
      </c>
      <c r="N55" s="129">
        <f t="shared" si="12"/>
        <v>5.1284586506820773E-2</v>
      </c>
      <c r="O55" s="128">
        <v>258952</v>
      </c>
      <c r="P55" s="129">
        <f t="shared" si="13"/>
        <v>2.3258754633178613E-2</v>
      </c>
      <c r="Q55" s="128">
        <v>163597</v>
      </c>
      <c r="R55" s="129">
        <f t="shared" si="14"/>
        <v>-1.0685518008756389E-2</v>
      </c>
      <c r="S55" s="128">
        <v>422549</v>
      </c>
      <c r="T55" s="129">
        <f t="shared" si="15"/>
        <v>9.8439404440409106E-3</v>
      </c>
    </row>
    <row r="56" spans="2:25" ht="15" hidden="1" customHeight="1" outlineLevel="1" x14ac:dyDescent="0.25">
      <c r="B56" s="88" t="s">
        <v>95</v>
      </c>
      <c r="C56" s="128">
        <v>90580</v>
      </c>
      <c r="D56" s="129">
        <f t="shared" si="20"/>
        <v>6.4007235907013849E-2</v>
      </c>
      <c r="E56" s="128">
        <v>49749</v>
      </c>
      <c r="F56" s="129">
        <f t="shared" si="20"/>
        <v>-3.8245895074089375E-3</v>
      </c>
      <c r="G56" s="128">
        <v>140329</v>
      </c>
      <c r="H56" s="129">
        <f t="shared" si="9"/>
        <v>3.8927675074590384E-2</v>
      </c>
      <c r="I56" s="130">
        <v>177083</v>
      </c>
      <c r="J56" s="129">
        <f t="shared" si="10"/>
        <v>7.4219887411433483E-2</v>
      </c>
      <c r="K56" s="130">
        <v>142182</v>
      </c>
      <c r="L56" s="129">
        <f t="shared" si="11"/>
        <v>-6.6434668417596821E-2</v>
      </c>
      <c r="M56" s="130">
        <v>319265</v>
      </c>
      <c r="N56" s="129">
        <f t="shared" si="12"/>
        <v>6.6751169800849386E-3</v>
      </c>
      <c r="O56" s="128">
        <v>239927</v>
      </c>
      <c r="P56" s="129">
        <f t="shared" si="13"/>
        <v>4.2557999070103048E-2</v>
      </c>
      <c r="Q56" s="128">
        <v>164434</v>
      </c>
      <c r="R56" s="129">
        <f t="shared" si="14"/>
        <v>-8.3294773519163812E-2</v>
      </c>
      <c r="S56" s="128">
        <v>404361</v>
      </c>
      <c r="T56" s="129">
        <f t="shared" si="15"/>
        <v>-1.2568741025816399E-2</v>
      </c>
    </row>
    <row r="57" spans="2:25" ht="15" hidden="1" customHeight="1" outlineLevel="1" x14ac:dyDescent="0.25">
      <c r="B57" s="88" t="s">
        <v>96</v>
      </c>
      <c r="C57" s="128">
        <v>82016</v>
      </c>
      <c r="D57" s="129">
        <f t="shared" si="20"/>
        <v>-2.1066828994640741E-2</v>
      </c>
      <c r="E57" s="128">
        <v>43403</v>
      </c>
      <c r="F57" s="129">
        <f t="shared" si="20"/>
        <v>-0.13213093119513708</v>
      </c>
      <c r="G57" s="128">
        <v>125419</v>
      </c>
      <c r="H57" s="129">
        <f t="shared" si="9"/>
        <v>-6.2582217172925114E-2</v>
      </c>
      <c r="I57" s="130">
        <v>160394</v>
      </c>
      <c r="J57" s="129">
        <f t="shared" si="10"/>
        <v>-3.8134751068269468E-3</v>
      </c>
      <c r="K57" s="130">
        <v>127076</v>
      </c>
      <c r="L57" s="129">
        <f t="shared" si="11"/>
        <v>-8.9041341390854289E-2</v>
      </c>
      <c r="M57" s="130">
        <v>287470</v>
      </c>
      <c r="N57" s="129">
        <f t="shared" si="12"/>
        <v>-4.337698208016505E-2</v>
      </c>
      <c r="O57" s="128">
        <v>223216</v>
      </c>
      <c r="P57" s="129">
        <f t="shared" si="13"/>
        <v>-2.9079766111128613E-3</v>
      </c>
      <c r="Q57" s="128">
        <v>146331</v>
      </c>
      <c r="R57" s="129">
        <f t="shared" si="14"/>
        <v>-9.5130321862535894E-2</v>
      </c>
      <c r="S57" s="128">
        <v>369547</v>
      </c>
      <c r="T57" s="129">
        <f t="shared" si="15"/>
        <v>-4.1586484846284355E-2</v>
      </c>
    </row>
    <row r="58" spans="2:25" ht="15" hidden="1" customHeight="1" outlineLevel="1" x14ac:dyDescent="0.25">
      <c r="B58" s="88" t="s">
        <v>97</v>
      </c>
      <c r="C58" s="128">
        <v>85215</v>
      </c>
      <c r="D58" s="129">
        <f t="shared" si="20"/>
        <v>2.3701977367194482E-2</v>
      </c>
      <c r="E58" s="128">
        <v>46322</v>
      </c>
      <c r="F58" s="129">
        <f t="shared" si="20"/>
        <v>-0.12767880682460175</v>
      </c>
      <c r="G58" s="128">
        <v>131537</v>
      </c>
      <c r="H58" s="129">
        <f t="shared" si="9"/>
        <v>-3.5256410256410242E-2</v>
      </c>
      <c r="I58" s="130">
        <v>166831</v>
      </c>
      <c r="J58" s="129">
        <f t="shared" si="10"/>
        <v>7.9120822256288914E-2</v>
      </c>
      <c r="K58" s="130">
        <v>134526</v>
      </c>
      <c r="L58" s="129">
        <f t="shared" si="11"/>
        <v>-7.1357075305633622E-2</v>
      </c>
      <c r="M58" s="130">
        <v>301357</v>
      </c>
      <c r="N58" s="129">
        <f t="shared" si="12"/>
        <v>6.3280149067328484E-3</v>
      </c>
      <c r="O58" s="128">
        <v>226497</v>
      </c>
      <c r="P58" s="129">
        <f t="shared" si="13"/>
        <v>6.5757898005853521E-2</v>
      </c>
      <c r="Q58" s="128">
        <v>155740</v>
      </c>
      <c r="R58" s="129">
        <f t="shared" si="14"/>
        <v>-7.4122514981451504E-2</v>
      </c>
      <c r="S58" s="128">
        <v>382237</v>
      </c>
      <c r="T58" s="129">
        <f t="shared" si="15"/>
        <v>3.9581855908386032E-3</v>
      </c>
    </row>
    <row r="59" spans="2:25" ht="15" customHeight="1" collapsed="1" x14ac:dyDescent="0.25">
      <c r="B59" s="138">
        <v>2010</v>
      </c>
      <c r="C59" s="130">
        <v>1123000</v>
      </c>
      <c r="D59" s="139">
        <f>C59/C72-1</f>
        <v>6.7044202044772128E-2</v>
      </c>
      <c r="E59" s="130">
        <v>588443</v>
      </c>
      <c r="F59" s="139">
        <f>E59/E72-1</f>
        <v>-1.3657597918842246E-2</v>
      </c>
      <c r="G59" s="130">
        <v>1711443</v>
      </c>
      <c r="H59" s="139">
        <f t="shared" si="9"/>
        <v>3.7847681456564475E-2</v>
      </c>
      <c r="I59" s="130">
        <v>2200442</v>
      </c>
      <c r="J59" s="139">
        <f t="shared" si="10"/>
        <v>8.2632018904862159E-2</v>
      </c>
      <c r="K59" s="130">
        <v>1636154</v>
      </c>
      <c r="L59" s="139">
        <f t="shared" si="11"/>
        <v>2.7106183555991592E-3</v>
      </c>
      <c r="M59" s="130">
        <v>3836596</v>
      </c>
      <c r="N59" s="139">
        <f t="shared" si="12"/>
        <v>4.7041883902294135E-2</v>
      </c>
      <c r="O59" s="130">
        <v>2938209</v>
      </c>
      <c r="P59" s="139">
        <f t="shared" si="13"/>
        <v>5.6310882751361202E-2</v>
      </c>
      <c r="Q59" s="130">
        <v>1893116</v>
      </c>
      <c r="R59" s="139">
        <f t="shared" si="14"/>
        <v>-1.7178847952918797E-2</v>
      </c>
      <c r="S59" s="130">
        <v>4831325</v>
      </c>
      <c r="T59" s="139">
        <f t="shared" si="15"/>
        <v>2.6242294141912259E-2</v>
      </c>
      <c r="W59" s="134"/>
      <c r="X59" s="134"/>
      <c r="Y59" s="134"/>
    </row>
    <row r="60" spans="2:25" ht="15" hidden="1" customHeight="1" outlineLevel="1" x14ac:dyDescent="0.25">
      <c r="B60" s="88" t="s">
        <v>86</v>
      </c>
      <c r="C60" s="128">
        <v>85070</v>
      </c>
      <c r="D60" s="129">
        <f t="shared" si="20"/>
        <v>-2.4616760493940348E-2</v>
      </c>
      <c r="E60" s="128">
        <v>47003</v>
      </c>
      <c r="F60" s="129">
        <f t="shared" si="20"/>
        <v>-0.13937562940584092</v>
      </c>
      <c r="G60" s="128">
        <v>132073</v>
      </c>
      <c r="H60" s="129">
        <f t="shared" si="9"/>
        <v>-6.8806757290315268E-2</v>
      </c>
      <c r="I60" s="130">
        <v>163523</v>
      </c>
      <c r="J60" s="129">
        <f t="shared" si="10"/>
        <v>-3.242814909633962E-3</v>
      </c>
      <c r="K60" s="130">
        <v>130042</v>
      </c>
      <c r="L60" s="129">
        <f t="shared" si="11"/>
        <v>-0.11883724081853908</v>
      </c>
      <c r="M60" s="130">
        <v>293565</v>
      </c>
      <c r="N60" s="129">
        <f t="shared" si="12"/>
        <v>-5.7984501099042185E-2</v>
      </c>
      <c r="O60" s="128">
        <v>226348</v>
      </c>
      <c r="P60" s="129">
        <f t="shared" si="13"/>
        <v>-3.3555786120824771E-2</v>
      </c>
      <c r="Q60" s="128">
        <v>154169</v>
      </c>
      <c r="R60" s="129">
        <f t="shared" si="14"/>
        <v>-0.12401986408782018</v>
      </c>
      <c r="S60" s="128">
        <v>380517</v>
      </c>
      <c r="T60" s="129">
        <f t="shared" si="15"/>
        <v>-7.2369046545247118E-2</v>
      </c>
    </row>
    <row r="61" spans="2:25" ht="15" hidden="1" customHeight="1" outlineLevel="1" x14ac:dyDescent="0.25">
      <c r="B61" s="88" t="s">
        <v>87</v>
      </c>
      <c r="C61" s="128">
        <v>85501</v>
      </c>
      <c r="D61" s="129">
        <f t="shared" si="20"/>
        <v>-8.5345371687758798E-2</v>
      </c>
      <c r="E61" s="128">
        <v>45406</v>
      </c>
      <c r="F61" s="129">
        <f t="shared" si="20"/>
        <v>-0.18353622354485466</v>
      </c>
      <c r="G61" s="128">
        <v>130907</v>
      </c>
      <c r="H61" s="129">
        <f t="shared" si="9"/>
        <v>-0.12197166849998664</v>
      </c>
      <c r="I61" s="130">
        <v>162065</v>
      </c>
      <c r="J61" s="129">
        <f t="shared" si="10"/>
        <v>-6.8195669422628002E-2</v>
      </c>
      <c r="K61" s="130">
        <v>125188</v>
      </c>
      <c r="L61" s="129">
        <f t="shared" si="11"/>
        <v>-0.2065359311420133</v>
      </c>
      <c r="M61" s="130">
        <v>287253</v>
      </c>
      <c r="N61" s="129">
        <f t="shared" si="12"/>
        <v>-0.13399758818209229</v>
      </c>
      <c r="O61" s="128">
        <v>225248</v>
      </c>
      <c r="P61" s="129">
        <f t="shared" si="13"/>
        <v>-8.5973989084342728E-2</v>
      </c>
      <c r="Q61" s="128">
        <v>146554</v>
      </c>
      <c r="R61" s="129">
        <f t="shared" si="14"/>
        <v>-0.2091200992957557</v>
      </c>
      <c r="S61" s="128">
        <v>371802</v>
      </c>
      <c r="T61" s="129">
        <f t="shared" si="15"/>
        <v>-0.1388289248158614</v>
      </c>
    </row>
    <row r="62" spans="2:25" ht="15" hidden="1" customHeight="1" outlineLevel="1" x14ac:dyDescent="0.25">
      <c r="B62" s="88" t="s">
        <v>88</v>
      </c>
      <c r="C62" s="128">
        <v>94014</v>
      </c>
      <c r="D62" s="129">
        <f t="shared" si="20"/>
        <v>-7.3735443062917461E-2</v>
      </c>
      <c r="E62" s="128">
        <v>51344</v>
      </c>
      <c r="F62" s="129">
        <f t="shared" si="20"/>
        <v>-0.12895071676987024</v>
      </c>
      <c r="G62" s="128">
        <v>145358</v>
      </c>
      <c r="H62" s="129">
        <f t="shared" si="9"/>
        <v>-9.402092955130481E-2</v>
      </c>
      <c r="I62" s="130">
        <v>182056</v>
      </c>
      <c r="J62" s="129">
        <f t="shared" si="10"/>
        <v>-2.8692766520481916E-2</v>
      </c>
      <c r="K62" s="130">
        <v>141843</v>
      </c>
      <c r="L62" s="129">
        <f t="shared" si="11"/>
        <v>-9.3417444825801055E-2</v>
      </c>
      <c r="M62" s="130">
        <v>323899</v>
      </c>
      <c r="N62" s="129">
        <f t="shared" si="12"/>
        <v>-5.8140177322597464E-2</v>
      </c>
      <c r="O62" s="128">
        <v>240086</v>
      </c>
      <c r="P62" s="129">
        <f t="shared" si="13"/>
        <v>-6.9029966497084039E-2</v>
      </c>
      <c r="Q62" s="128">
        <v>164785</v>
      </c>
      <c r="R62" s="129">
        <f t="shared" si="14"/>
        <v>-0.10427843821513405</v>
      </c>
      <c r="S62" s="128">
        <v>404871</v>
      </c>
      <c r="T62" s="129">
        <f t="shared" si="15"/>
        <v>-8.3705814324543937E-2</v>
      </c>
    </row>
    <row r="63" spans="2:25" ht="15" hidden="1" customHeight="1" outlineLevel="1" x14ac:dyDescent="0.25">
      <c r="B63" s="88" t="s">
        <v>89</v>
      </c>
      <c r="C63" s="128">
        <v>79462</v>
      </c>
      <c r="D63" s="129">
        <f t="shared" si="20"/>
        <v>-9.8988570391872255E-2</v>
      </c>
      <c r="E63" s="128">
        <v>45133</v>
      </c>
      <c r="F63" s="129">
        <f t="shared" si="20"/>
        <v>-8.355669265756982E-2</v>
      </c>
      <c r="G63" s="128">
        <v>124595</v>
      </c>
      <c r="H63" s="129">
        <f t="shared" si="9"/>
        <v>-9.3458963911525084E-2</v>
      </c>
      <c r="I63" s="130">
        <v>158465</v>
      </c>
      <c r="J63" s="129">
        <f t="shared" si="10"/>
        <v>-6.2620156047583309E-2</v>
      </c>
      <c r="K63" s="130">
        <v>120043</v>
      </c>
      <c r="L63" s="129">
        <f t="shared" si="11"/>
        <v>-3.2667993585662858E-2</v>
      </c>
      <c r="M63" s="130">
        <v>278508</v>
      </c>
      <c r="N63" s="129">
        <f t="shared" si="12"/>
        <v>-4.9940644316181615E-2</v>
      </c>
      <c r="O63" s="128">
        <v>213848</v>
      </c>
      <c r="P63" s="129">
        <f t="shared" si="13"/>
        <v>-0.11000869814925029</v>
      </c>
      <c r="Q63" s="128">
        <v>140366</v>
      </c>
      <c r="R63" s="129">
        <f t="shared" si="14"/>
        <v>-7.0903771561709794E-2</v>
      </c>
      <c r="S63" s="128">
        <v>354214</v>
      </c>
      <c r="T63" s="129">
        <f t="shared" si="15"/>
        <v>-9.4912854949036563E-2</v>
      </c>
    </row>
    <row r="64" spans="2:25" ht="15" hidden="1" customHeight="1" outlineLevel="1" x14ac:dyDescent="0.25">
      <c r="B64" s="88" t="s">
        <v>90</v>
      </c>
      <c r="C64" s="128">
        <v>102995</v>
      </c>
      <c r="D64" s="129">
        <f t="shared" si="20"/>
        <v>-0.10547251582869399</v>
      </c>
      <c r="E64" s="128">
        <v>67265</v>
      </c>
      <c r="F64" s="129">
        <f t="shared" si="20"/>
        <v>-7.677843505949844E-2</v>
      </c>
      <c r="G64" s="128">
        <v>170260</v>
      </c>
      <c r="H64" s="129">
        <f t="shared" si="9"/>
        <v>-9.4352067575186993E-2</v>
      </c>
      <c r="I64" s="130">
        <v>196701</v>
      </c>
      <c r="J64" s="129">
        <f t="shared" si="10"/>
        <v>-7.6247904309725389E-2</v>
      </c>
      <c r="K64" s="130">
        <v>166093</v>
      </c>
      <c r="L64" s="129">
        <f t="shared" si="11"/>
        <v>-9.8716661692487162E-2</v>
      </c>
      <c r="M64" s="130">
        <v>362794</v>
      </c>
      <c r="N64" s="129">
        <f t="shared" si="12"/>
        <v>-8.6671936599684862E-2</v>
      </c>
      <c r="O64" s="128">
        <v>270226</v>
      </c>
      <c r="P64" s="129">
        <f t="shared" si="13"/>
        <v>-0.10969000293227116</v>
      </c>
      <c r="Q64" s="128">
        <v>197556</v>
      </c>
      <c r="R64" s="129">
        <f t="shared" si="14"/>
        <v>-0.13446018769222678</v>
      </c>
      <c r="S64" s="128">
        <v>467782</v>
      </c>
      <c r="T64" s="129">
        <f t="shared" si="15"/>
        <v>-0.12032194672458696</v>
      </c>
    </row>
    <row r="65" spans="2:20" ht="15" hidden="1" customHeight="1" outlineLevel="1" x14ac:dyDescent="0.25">
      <c r="B65" s="88" t="s">
        <v>91</v>
      </c>
      <c r="C65" s="128">
        <v>97923</v>
      </c>
      <c r="D65" s="129">
        <f t="shared" si="20"/>
        <v>-4.6662642626270512E-2</v>
      </c>
      <c r="E65" s="128">
        <v>54409</v>
      </c>
      <c r="F65" s="129">
        <f t="shared" si="20"/>
        <v>-7.0836962276072835E-2</v>
      </c>
      <c r="G65" s="128">
        <v>152332</v>
      </c>
      <c r="H65" s="129">
        <f t="shared" si="9"/>
        <v>-5.5440154272568876E-2</v>
      </c>
      <c r="I65" s="130">
        <v>189062</v>
      </c>
      <c r="J65" s="129">
        <f t="shared" si="10"/>
        <v>-3.644508773628663E-2</v>
      </c>
      <c r="K65" s="130">
        <v>150856</v>
      </c>
      <c r="L65" s="129">
        <f t="shared" si="11"/>
        <v>-2.3143171663536855E-2</v>
      </c>
      <c r="M65" s="130">
        <v>339918</v>
      </c>
      <c r="N65" s="129">
        <f t="shared" si="12"/>
        <v>-3.0586665069600727E-2</v>
      </c>
      <c r="O65" s="128">
        <v>255405</v>
      </c>
      <c r="P65" s="129">
        <f t="shared" si="13"/>
        <v>-7.7880393969152584E-2</v>
      </c>
      <c r="Q65" s="128">
        <v>178790</v>
      </c>
      <c r="R65" s="129">
        <f t="shared" si="14"/>
        <v>-6.1711160908742624E-2</v>
      </c>
      <c r="S65" s="128">
        <v>434195</v>
      </c>
      <c r="T65" s="129">
        <f t="shared" si="15"/>
        <v>-7.129030533126568E-2</v>
      </c>
    </row>
    <row r="66" spans="2:20" ht="15" hidden="1" customHeight="1" outlineLevel="1" x14ac:dyDescent="0.25">
      <c r="B66" s="88" t="s">
        <v>92</v>
      </c>
      <c r="C66" s="128">
        <v>79842</v>
      </c>
      <c r="D66" s="129">
        <f t="shared" si="20"/>
        <v>-0.19139972250635506</v>
      </c>
      <c r="E66" s="128">
        <v>41545</v>
      </c>
      <c r="F66" s="129">
        <f t="shared" si="20"/>
        <v>-0.12760908823652939</v>
      </c>
      <c r="G66" s="128">
        <v>121387</v>
      </c>
      <c r="H66" s="129">
        <f t="shared" si="9"/>
        <v>-0.17064422019226166</v>
      </c>
      <c r="I66" s="130">
        <v>155822</v>
      </c>
      <c r="J66" s="129">
        <f t="shared" si="10"/>
        <v>-0.10916606161779585</v>
      </c>
      <c r="K66" s="130">
        <v>111016</v>
      </c>
      <c r="L66" s="129">
        <f t="shared" si="11"/>
        <v>-0.13443216017714299</v>
      </c>
      <c r="M66" s="130">
        <v>266838</v>
      </c>
      <c r="N66" s="129">
        <f t="shared" si="12"/>
        <v>-0.11985486929990929</v>
      </c>
      <c r="O66" s="128">
        <v>213715</v>
      </c>
      <c r="P66" s="129">
        <f t="shared" si="13"/>
        <v>-0.12861860882328957</v>
      </c>
      <c r="Q66" s="128">
        <v>136143</v>
      </c>
      <c r="R66" s="129">
        <f t="shared" si="14"/>
        <v>-0.13379058477708994</v>
      </c>
      <c r="S66" s="128">
        <v>349858</v>
      </c>
      <c r="T66" s="129">
        <f t="shared" si="15"/>
        <v>-0.13063854424733679</v>
      </c>
    </row>
    <row r="67" spans="2:20" ht="15" hidden="1" customHeight="1" outlineLevel="1" x14ac:dyDescent="0.25">
      <c r="B67" s="88" t="s">
        <v>93</v>
      </c>
      <c r="C67" s="128">
        <v>84335</v>
      </c>
      <c r="D67" s="129">
        <f t="shared" si="20"/>
        <v>-0.18716386838097809</v>
      </c>
      <c r="E67" s="128">
        <v>39550</v>
      </c>
      <c r="F67" s="129">
        <f t="shared" si="20"/>
        <v>-0.20504110470141301</v>
      </c>
      <c r="G67" s="128">
        <v>123885</v>
      </c>
      <c r="H67" s="129">
        <f t="shared" si="9"/>
        <v>-0.19295788410800951</v>
      </c>
      <c r="I67" s="130">
        <v>159815</v>
      </c>
      <c r="J67" s="129">
        <f t="shared" si="10"/>
        <v>-0.13169504601910309</v>
      </c>
      <c r="K67" s="130">
        <v>110874</v>
      </c>
      <c r="L67" s="129">
        <f t="shared" si="11"/>
        <v>-0.10598461513651247</v>
      </c>
      <c r="M67" s="130">
        <v>270689</v>
      </c>
      <c r="N67" s="129">
        <f t="shared" si="12"/>
        <v>-0.12134501025734246</v>
      </c>
      <c r="O67" s="128">
        <v>217112</v>
      </c>
      <c r="P67" s="129">
        <f t="shared" si="13"/>
        <v>-0.15982555057214609</v>
      </c>
      <c r="Q67" s="128">
        <v>133181</v>
      </c>
      <c r="R67" s="129">
        <f t="shared" si="14"/>
        <v>-0.13950197710180134</v>
      </c>
      <c r="S67" s="128">
        <v>350293</v>
      </c>
      <c r="T67" s="129">
        <f t="shared" si="15"/>
        <v>-0.152212689231216</v>
      </c>
    </row>
    <row r="68" spans="2:20" ht="15" hidden="1" customHeight="1" outlineLevel="1" x14ac:dyDescent="0.25">
      <c r="B68" s="88" t="s">
        <v>94</v>
      </c>
      <c r="C68" s="128">
        <v>91144</v>
      </c>
      <c r="D68" s="129">
        <f t="shared" si="20"/>
        <v>-0.11129312194075547</v>
      </c>
      <c r="E68" s="128">
        <v>51883</v>
      </c>
      <c r="F68" s="129">
        <f t="shared" si="20"/>
        <v>8.1416135551064528E-3</v>
      </c>
      <c r="G68" s="128">
        <v>143027</v>
      </c>
      <c r="H68" s="129">
        <f t="shared" si="9"/>
        <v>-7.1385905909545411E-2</v>
      </c>
      <c r="I68" s="130">
        <v>184529</v>
      </c>
      <c r="J68" s="129">
        <f t="shared" si="10"/>
        <v>5.1529825746392532E-3</v>
      </c>
      <c r="K68" s="130">
        <v>139116</v>
      </c>
      <c r="L68" s="129">
        <f t="shared" si="11"/>
        <v>4.2262595991758856E-2</v>
      </c>
      <c r="M68" s="130">
        <v>323645</v>
      </c>
      <c r="N68" s="129">
        <f t="shared" si="12"/>
        <v>2.077537863734702E-2</v>
      </c>
      <c r="O68" s="128">
        <v>253066</v>
      </c>
      <c r="P68" s="129">
        <f t="shared" si="13"/>
        <v>-3.1596912633024998E-2</v>
      </c>
      <c r="Q68" s="128">
        <v>165364</v>
      </c>
      <c r="R68" s="129">
        <f t="shared" si="14"/>
        <v>1.3315685301272806E-2</v>
      </c>
      <c r="S68" s="128">
        <v>418430</v>
      </c>
      <c r="T68" s="129">
        <f t="shared" si="15"/>
        <v>-1.4331682818470082E-2</v>
      </c>
    </row>
    <row r="69" spans="2:20" ht="15" hidden="1" customHeight="1" outlineLevel="1" x14ac:dyDescent="0.25">
      <c r="B69" s="88" t="s">
        <v>95</v>
      </c>
      <c r="C69" s="128">
        <v>85131</v>
      </c>
      <c r="D69" s="129">
        <f t="shared" si="20"/>
        <v>-0.2765521695531723</v>
      </c>
      <c r="E69" s="128">
        <v>49940</v>
      </c>
      <c r="F69" s="129">
        <f t="shared" si="20"/>
        <v>-0.24072187675794021</v>
      </c>
      <c r="G69" s="128">
        <v>135071</v>
      </c>
      <c r="H69" s="129">
        <f t="shared" si="9"/>
        <v>-0.2637055934411574</v>
      </c>
      <c r="I69" s="130">
        <v>164848</v>
      </c>
      <c r="J69" s="129">
        <f t="shared" si="10"/>
        <v>-0.21107617502500564</v>
      </c>
      <c r="K69" s="130">
        <v>152300</v>
      </c>
      <c r="L69" s="129">
        <f t="shared" si="11"/>
        <v>-0.14579290385542976</v>
      </c>
      <c r="M69" s="130">
        <v>317148</v>
      </c>
      <c r="N69" s="129">
        <f t="shared" si="12"/>
        <v>-0.18101883294124943</v>
      </c>
      <c r="O69" s="128">
        <v>230133</v>
      </c>
      <c r="P69" s="129">
        <f t="shared" si="13"/>
        <v>-0.2193959581295325</v>
      </c>
      <c r="Q69" s="128">
        <v>179375</v>
      </c>
      <c r="R69" s="129">
        <f t="shared" si="14"/>
        <v>-0.15892605113729608</v>
      </c>
      <c r="S69" s="128">
        <v>409508</v>
      </c>
      <c r="T69" s="129">
        <f t="shared" si="15"/>
        <v>-0.19401357652194617</v>
      </c>
    </row>
    <row r="70" spans="2:20" ht="15" hidden="1" customHeight="1" outlineLevel="1" x14ac:dyDescent="0.25">
      <c r="B70" s="88" t="s">
        <v>96</v>
      </c>
      <c r="C70" s="128">
        <v>83781</v>
      </c>
      <c r="D70" s="129">
        <f t="shared" si="20"/>
        <v>-0.19842902383253125</v>
      </c>
      <c r="E70" s="128">
        <v>50011</v>
      </c>
      <c r="F70" s="129">
        <f t="shared" si="20"/>
        <v>-0.215304473349756</v>
      </c>
      <c r="G70" s="128">
        <v>133792</v>
      </c>
      <c r="H70" s="129">
        <f t="shared" si="9"/>
        <v>-0.20482128210919204</v>
      </c>
      <c r="I70" s="130">
        <v>161008</v>
      </c>
      <c r="J70" s="129">
        <f t="shared" si="10"/>
        <v>-0.12846633936159269</v>
      </c>
      <c r="K70" s="130">
        <v>139497</v>
      </c>
      <c r="L70" s="129">
        <f t="shared" si="11"/>
        <v>-0.19651527805777147</v>
      </c>
      <c r="M70" s="130">
        <v>300505</v>
      </c>
      <c r="N70" s="129">
        <f t="shared" si="12"/>
        <v>-0.16143443949592029</v>
      </c>
      <c r="O70" s="128">
        <v>223867</v>
      </c>
      <c r="P70" s="129">
        <f t="shared" si="13"/>
        <v>-0.14176892967908394</v>
      </c>
      <c r="Q70" s="128">
        <v>161715</v>
      </c>
      <c r="R70" s="129">
        <f t="shared" si="14"/>
        <v>-0.1876516418765164</v>
      </c>
      <c r="S70" s="128">
        <v>385582</v>
      </c>
      <c r="T70" s="129">
        <f t="shared" si="15"/>
        <v>-0.16162881209259039</v>
      </c>
    </row>
    <row r="71" spans="2:20" ht="15" hidden="1" customHeight="1" outlineLevel="1" x14ac:dyDescent="0.25">
      <c r="B71" s="88" t="s">
        <v>97</v>
      </c>
      <c r="C71" s="128">
        <v>83242</v>
      </c>
      <c r="D71" s="129">
        <f t="shared" si="20"/>
        <v>-0.10150465211665916</v>
      </c>
      <c r="E71" s="128">
        <v>53102</v>
      </c>
      <c r="F71" s="129">
        <f t="shared" si="20"/>
        <v>-2.5383132972377709E-2</v>
      </c>
      <c r="G71" s="128">
        <v>136344</v>
      </c>
      <c r="H71" s="129">
        <f t="shared" si="9"/>
        <v>-7.3315616695325936E-2</v>
      </c>
      <c r="I71" s="130">
        <v>154599</v>
      </c>
      <c r="J71" s="129">
        <f t="shared" si="10"/>
        <v>-9.0358681070394686E-2</v>
      </c>
      <c r="K71" s="130">
        <v>144863</v>
      </c>
      <c r="L71" s="129">
        <f t="shared" si="11"/>
        <v>-3.3123779423227528E-4</v>
      </c>
      <c r="M71" s="130">
        <v>299462</v>
      </c>
      <c r="N71" s="129">
        <f t="shared" si="12"/>
        <v>-4.892541930402361E-2</v>
      </c>
      <c r="O71" s="128">
        <v>212522</v>
      </c>
      <c r="P71" s="129">
        <f t="shared" si="13"/>
        <v>-0.10720047050915815</v>
      </c>
      <c r="Q71" s="128">
        <v>168208</v>
      </c>
      <c r="R71" s="129">
        <f t="shared" si="14"/>
        <v>-2.0377736492979359E-2</v>
      </c>
      <c r="S71" s="128">
        <v>380730</v>
      </c>
      <c r="T71" s="129">
        <f t="shared" si="15"/>
        <v>-7.081686992217151E-2</v>
      </c>
    </row>
    <row r="72" spans="2:20" collapsed="1" x14ac:dyDescent="0.25">
      <c r="B72" s="138">
        <v>2009</v>
      </c>
      <c r="C72" s="130">
        <v>1052440</v>
      </c>
      <c r="D72" s="139">
        <f t="shared" si="20"/>
        <v>-0.12887218729694938</v>
      </c>
      <c r="E72" s="130">
        <v>596591</v>
      </c>
      <c r="F72" s="139">
        <f t="shared" si="20"/>
        <v>-0.12608526876286319</v>
      </c>
      <c r="G72" s="130">
        <v>1649031</v>
      </c>
      <c r="H72" s="139">
        <f t="shared" si="9"/>
        <v>-0.12786598265284532</v>
      </c>
      <c r="I72" s="130">
        <v>2032493</v>
      </c>
      <c r="J72" s="139">
        <f t="shared" si="10"/>
        <v>-8.0244997330099266E-2</v>
      </c>
      <c r="K72" s="130">
        <v>1631731</v>
      </c>
      <c r="L72" s="139">
        <f t="shared" si="11"/>
        <v>-9.7092401709609755E-2</v>
      </c>
      <c r="M72" s="130">
        <v>3664224</v>
      </c>
      <c r="N72" s="139">
        <f t="shared" si="12"/>
        <v>-8.7824395023569757E-2</v>
      </c>
      <c r="O72" s="130">
        <v>2781576</v>
      </c>
      <c r="P72" s="139">
        <f t="shared" si="13"/>
        <v>-0.10789822844942742</v>
      </c>
      <c r="Q72" s="130">
        <v>1926206</v>
      </c>
      <c r="R72" s="139">
        <f t="shared" si="14"/>
        <v>-0.11411270813365437</v>
      </c>
      <c r="S72" s="130">
        <v>4707782</v>
      </c>
      <c r="T72" s="139">
        <f t="shared" si="15"/>
        <v>-0.11045141390545221</v>
      </c>
    </row>
    <row r="73" spans="2:20" ht="15" hidden="1" customHeight="1" outlineLevel="1" x14ac:dyDescent="0.25">
      <c r="B73" s="88" t="s">
        <v>86</v>
      </c>
      <c r="C73" s="128">
        <v>87217</v>
      </c>
      <c r="D73" s="129">
        <f t="shared" si="20"/>
        <v>-7.730311878464724E-2</v>
      </c>
      <c r="E73" s="128">
        <v>54615</v>
      </c>
      <c r="F73" s="129">
        <f t="shared" si="20"/>
        <v>-8.2622117305247711E-3</v>
      </c>
      <c r="G73" s="128">
        <v>141832</v>
      </c>
      <c r="H73" s="129">
        <f t="shared" si="9"/>
        <v>-5.1887107771702023E-2</v>
      </c>
      <c r="I73" s="130">
        <v>164055</v>
      </c>
      <c r="J73" s="129">
        <f t="shared" si="10"/>
        <v>-4.7559609165907069E-2</v>
      </c>
      <c r="K73" s="130">
        <v>147580</v>
      </c>
      <c r="L73" s="129">
        <f t="shared" si="11"/>
        <v>-5.4780219428307908E-2</v>
      </c>
      <c r="M73" s="130">
        <v>311635</v>
      </c>
      <c r="N73" s="129">
        <f t="shared" si="12"/>
        <v>-5.0992752299165556E-2</v>
      </c>
      <c r="O73" s="128">
        <v>234207</v>
      </c>
      <c r="P73" s="129">
        <f t="shared" si="13"/>
        <v>-6.0835358371628567E-2</v>
      </c>
      <c r="Q73" s="128">
        <v>175996</v>
      </c>
      <c r="R73" s="129">
        <f t="shared" si="14"/>
        <v>-6.8597254416325359E-2</v>
      </c>
      <c r="S73" s="128">
        <v>410203</v>
      </c>
      <c r="T73" s="129">
        <f t="shared" si="15"/>
        <v>-6.4181358592495297E-2</v>
      </c>
    </row>
    <row r="74" spans="2:20" ht="15" hidden="1" customHeight="1" outlineLevel="1" x14ac:dyDescent="0.25">
      <c r="B74" s="88" t="s">
        <v>87</v>
      </c>
      <c r="C74" s="128">
        <v>93479</v>
      </c>
      <c r="D74" s="129">
        <f t="shared" si="20"/>
        <v>-9.2110758233540202E-2</v>
      </c>
      <c r="E74" s="128">
        <v>55613</v>
      </c>
      <c r="F74" s="129">
        <f t="shared" si="20"/>
        <v>-0.11462595322624303</v>
      </c>
      <c r="G74" s="128">
        <v>149092</v>
      </c>
      <c r="H74" s="129">
        <f t="shared" si="9"/>
        <v>-0.10064182993919502</v>
      </c>
      <c r="I74" s="130">
        <v>173926</v>
      </c>
      <c r="J74" s="129">
        <f t="shared" si="10"/>
        <v>-6.3171275598694399E-2</v>
      </c>
      <c r="K74" s="130">
        <v>157774</v>
      </c>
      <c r="L74" s="129">
        <f t="shared" si="11"/>
        <v>-4.2110375812033252E-2</v>
      </c>
      <c r="M74" s="130">
        <v>331700</v>
      </c>
      <c r="N74" s="129">
        <f t="shared" si="12"/>
        <v>-5.3270313160027838E-2</v>
      </c>
      <c r="O74" s="128">
        <v>246435</v>
      </c>
      <c r="P74" s="129">
        <f t="shared" si="13"/>
        <v>-6.4904758290961539E-2</v>
      </c>
      <c r="Q74" s="128">
        <v>185305</v>
      </c>
      <c r="R74" s="129">
        <f t="shared" si="14"/>
        <v>-4.4770348987061226E-2</v>
      </c>
      <c r="S74" s="128">
        <v>431740</v>
      </c>
      <c r="T74" s="129">
        <f t="shared" si="15"/>
        <v>-5.6367888444473602E-2</v>
      </c>
    </row>
    <row r="75" spans="2:20" ht="15" hidden="1" customHeight="1" outlineLevel="1" x14ac:dyDescent="0.25">
      <c r="B75" s="88" t="s">
        <v>88</v>
      </c>
      <c r="C75" s="128">
        <v>101498</v>
      </c>
      <c r="D75" s="129">
        <f t="shared" si="20"/>
        <v>-8.5183282409034833E-2</v>
      </c>
      <c r="E75" s="128">
        <v>58945</v>
      </c>
      <c r="F75" s="129">
        <f t="shared" si="20"/>
        <v>-1.591038098100106E-2</v>
      </c>
      <c r="G75" s="128">
        <v>160443</v>
      </c>
      <c r="H75" s="129">
        <f t="shared" si="9"/>
        <v>-6.0896591687299217E-2</v>
      </c>
      <c r="I75" s="130">
        <v>187434</v>
      </c>
      <c r="J75" s="129">
        <f t="shared" si="10"/>
        <v>-5.819159359847248E-2</v>
      </c>
      <c r="K75" s="130">
        <v>156459</v>
      </c>
      <c r="L75" s="129">
        <f t="shared" si="11"/>
        <v>-1.5318484766478124E-2</v>
      </c>
      <c r="M75" s="130">
        <v>343893</v>
      </c>
      <c r="N75" s="129">
        <f t="shared" si="12"/>
        <v>-3.9158107670127507E-2</v>
      </c>
      <c r="O75" s="128">
        <v>257888</v>
      </c>
      <c r="P75" s="129">
        <f t="shared" si="13"/>
        <v>-6.3063586755120915E-2</v>
      </c>
      <c r="Q75" s="128">
        <v>183969</v>
      </c>
      <c r="R75" s="129">
        <f t="shared" si="14"/>
        <v>-4.1318825626113886E-2</v>
      </c>
      <c r="S75" s="128">
        <v>441857</v>
      </c>
      <c r="T75" s="129">
        <f t="shared" si="15"/>
        <v>-5.4131060229822059E-2</v>
      </c>
    </row>
    <row r="76" spans="2:20" ht="15" hidden="1" customHeight="1" outlineLevel="1" x14ac:dyDescent="0.25">
      <c r="B76" s="88" t="s">
        <v>89</v>
      </c>
      <c r="C76" s="128">
        <v>88192</v>
      </c>
      <c r="D76" s="129">
        <f t="shared" si="20"/>
        <v>-6.8633766672651086E-2</v>
      </c>
      <c r="E76" s="128">
        <v>49248</v>
      </c>
      <c r="F76" s="129">
        <f t="shared" si="20"/>
        <v>3.2842582106455298E-2</v>
      </c>
      <c r="G76" s="128">
        <v>137440</v>
      </c>
      <c r="H76" s="129">
        <f t="shared" si="9"/>
        <v>-3.4648423507266157E-2</v>
      </c>
      <c r="I76" s="130">
        <v>169051</v>
      </c>
      <c r="J76" s="129">
        <f t="shared" si="10"/>
        <v>-3.8636299013335651E-2</v>
      </c>
      <c r="K76" s="130">
        <v>124097</v>
      </c>
      <c r="L76" s="129">
        <f t="shared" si="11"/>
        <v>-1.3145129224652052E-2</v>
      </c>
      <c r="M76" s="130">
        <v>293148</v>
      </c>
      <c r="N76" s="129">
        <f t="shared" si="12"/>
        <v>-2.8007758749316158E-2</v>
      </c>
      <c r="O76" s="128">
        <v>240281</v>
      </c>
      <c r="P76" s="129">
        <f t="shared" si="13"/>
        <v>-5.2044990985233186E-2</v>
      </c>
      <c r="Q76" s="128">
        <v>151078</v>
      </c>
      <c r="R76" s="129">
        <f t="shared" si="14"/>
        <v>-3.2890356941670529E-2</v>
      </c>
      <c r="S76" s="128">
        <v>391359</v>
      </c>
      <c r="T76" s="129">
        <f t="shared" si="15"/>
        <v>-4.4741254951926934E-2</v>
      </c>
    </row>
    <row r="77" spans="2:20" ht="15" hidden="1" customHeight="1" outlineLevel="1" x14ac:dyDescent="0.25">
      <c r="B77" s="88" t="s">
        <v>90</v>
      </c>
      <c r="C77" s="128">
        <v>115139</v>
      </c>
      <c r="D77" s="129">
        <f t="shared" si="20"/>
        <v>1.2531438521202309E-2</v>
      </c>
      <c r="E77" s="128">
        <v>72859</v>
      </c>
      <c r="F77" s="129">
        <f t="shared" si="20"/>
        <v>1.294349905461023E-2</v>
      </c>
      <c r="G77" s="128">
        <v>187998</v>
      </c>
      <c r="H77" s="129">
        <f t="shared" si="9"/>
        <v>1.26910936102822E-2</v>
      </c>
      <c r="I77" s="130">
        <v>212937</v>
      </c>
      <c r="J77" s="129">
        <f t="shared" si="10"/>
        <v>3.7143650364568792E-2</v>
      </c>
      <c r="K77" s="130">
        <v>184285</v>
      </c>
      <c r="L77" s="129">
        <f t="shared" si="11"/>
        <v>8.3277249771562811E-3</v>
      </c>
      <c r="M77" s="130">
        <v>397222</v>
      </c>
      <c r="N77" s="129">
        <f t="shared" si="12"/>
        <v>2.3572823739802296E-2</v>
      </c>
      <c r="O77" s="128">
        <v>303519</v>
      </c>
      <c r="P77" s="129">
        <f t="shared" si="13"/>
        <v>1.5521279443254876E-2</v>
      </c>
      <c r="Q77" s="128">
        <v>228246</v>
      </c>
      <c r="R77" s="129">
        <f t="shared" si="14"/>
        <v>-6.381904297555252E-3</v>
      </c>
      <c r="S77" s="128">
        <v>531765</v>
      </c>
      <c r="T77" s="129">
        <f t="shared" si="15"/>
        <v>6.0027393528467865E-3</v>
      </c>
    </row>
    <row r="78" spans="2:20" ht="15" hidden="1" customHeight="1" outlineLevel="1" x14ac:dyDescent="0.25">
      <c r="B78" s="88" t="s">
        <v>91</v>
      </c>
      <c r="C78" s="128">
        <v>102716</v>
      </c>
      <c r="D78" s="129">
        <f t="shared" si="20"/>
        <v>-2.3890525515537386E-2</v>
      </c>
      <c r="E78" s="128">
        <v>58557</v>
      </c>
      <c r="F78" s="129">
        <f t="shared" si="20"/>
        <v>6.2952676577901157E-2</v>
      </c>
      <c r="G78" s="128">
        <v>161273</v>
      </c>
      <c r="H78" s="129">
        <f t="shared" si="9"/>
        <v>5.9506359196352943E-3</v>
      </c>
      <c r="I78" s="130">
        <v>196213</v>
      </c>
      <c r="J78" s="129">
        <f t="shared" si="10"/>
        <v>3.5922263461609427E-2</v>
      </c>
      <c r="K78" s="130">
        <v>154430</v>
      </c>
      <c r="L78" s="129">
        <f t="shared" si="11"/>
        <v>3.5615850428181606E-2</v>
      </c>
      <c r="M78" s="130">
        <v>350643</v>
      </c>
      <c r="N78" s="129">
        <f t="shared" si="12"/>
        <v>3.5787290859249365E-2</v>
      </c>
      <c r="O78" s="128">
        <v>276976</v>
      </c>
      <c r="P78" s="129">
        <f t="shared" si="13"/>
        <v>3.6489605716583107E-3</v>
      </c>
      <c r="Q78" s="128">
        <v>190549</v>
      </c>
      <c r="R78" s="129">
        <f t="shared" si="14"/>
        <v>1.7822406813521319E-3</v>
      </c>
      <c r="S78" s="128">
        <v>467525</v>
      </c>
      <c r="T78" s="129">
        <f t="shared" si="15"/>
        <v>2.8873029458640342E-3</v>
      </c>
    </row>
    <row r="79" spans="2:20" ht="15" hidden="1" customHeight="1" outlineLevel="1" x14ac:dyDescent="0.25">
      <c r="B79" s="88" t="s">
        <v>92</v>
      </c>
      <c r="C79" s="128">
        <v>98741</v>
      </c>
      <c r="D79" s="129">
        <f t="shared" si="20"/>
        <v>2.8005955169649432E-2</v>
      </c>
      <c r="E79" s="128">
        <v>47622</v>
      </c>
      <c r="F79" s="129">
        <f t="shared" si="20"/>
        <v>-1.7191208337632879E-2</v>
      </c>
      <c r="G79" s="128">
        <v>146363</v>
      </c>
      <c r="H79" s="129">
        <f t="shared" si="9"/>
        <v>1.2850677480519934E-2</v>
      </c>
      <c r="I79" s="130">
        <v>174917</v>
      </c>
      <c r="J79" s="129">
        <f t="shared" si="10"/>
        <v>1.1718365906842942E-2</v>
      </c>
      <c r="K79" s="130">
        <v>128258</v>
      </c>
      <c r="L79" s="129">
        <f t="shared" si="11"/>
        <v>-1.8961732332851478E-2</v>
      </c>
      <c r="M79" s="130">
        <v>303175</v>
      </c>
      <c r="N79" s="129">
        <f t="shared" si="12"/>
        <v>-1.491957263493493E-3</v>
      </c>
      <c r="O79" s="128">
        <v>245260</v>
      </c>
      <c r="P79" s="129">
        <f t="shared" si="13"/>
        <v>-6.823381724675559E-3</v>
      </c>
      <c r="Q79" s="128">
        <v>157171</v>
      </c>
      <c r="R79" s="129">
        <f t="shared" si="14"/>
        <v>-4.477385163305736E-2</v>
      </c>
      <c r="S79" s="128">
        <v>402431</v>
      </c>
      <c r="T79" s="129">
        <f t="shared" si="15"/>
        <v>-2.1998478673481037E-2</v>
      </c>
    </row>
    <row r="80" spans="2:20" ht="15" hidden="1" customHeight="1" outlineLevel="1" x14ac:dyDescent="0.25">
      <c r="B80" s="88" t="s">
        <v>93</v>
      </c>
      <c r="C80" s="128">
        <v>103754</v>
      </c>
      <c r="D80" s="129">
        <f t="shared" si="20"/>
        <v>0.29880827199439186</v>
      </c>
      <c r="E80" s="128">
        <v>49751</v>
      </c>
      <c r="F80" s="129">
        <f t="shared" si="20"/>
        <v>0.37266857962697264</v>
      </c>
      <c r="G80" s="128">
        <v>153505</v>
      </c>
      <c r="H80" s="129">
        <f t="shared" si="9"/>
        <v>0.32186036098098647</v>
      </c>
      <c r="I80" s="130">
        <v>184054</v>
      </c>
      <c r="J80" s="129">
        <f t="shared" si="10"/>
        <v>0.25499635203229309</v>
      </c>
      <c r="K80" s="130">
        <v>124018</v>
      </c>
      <c r="L80" s="129">
        <f t="shared" si="11"/>
        <v>0.17274704491725767</v>
      </c>
      <c r="M80" s="130">
        <v>308072</v>
      </c>
      <c r="N80" s="129">
        <f t="shared" si="12"/>
        <v>0.2205366729131919</v>
      </c>
      <c r="O80" s="128">
        <v>258413</v>
      </c>
      <c r="P80" s="129">
        <f t="shared" si="13"/>
        <v>0.22747525222777454</v>
      </c>
      <c r="Q80" s="128">
        <v>154772</v>
      </c>
      <c r="R80" s="129">
        <f t="shared" si="14"/>
        <v>0.18120416091094338</v>
      </c>
      <c r="S80" s="128">
        <v>413185</v>
      </c>
      <c r="T80" s="129">
        <f t="shared" si="15"/>
        <v>0.20972440587551566</v>
      </c>
    </row>
    <row r="81" spans="2:20" ht="15" hidden="1" customHeight="1" outlineLevel="1" x14ac:dyDescent="0.25">
      <c r="B81" s="88" t="s">
        <v>94</v>
      </c>
      <c r="C81" s="128">
        <v>102558</v>
      </c>
      <c r="D81" s="129">
        <f t="shared" si="20"/>
        <v>-3.3702360201629977E-2</v>
      </c>
      <c r="E81" s="128">
        <v>51464</v>
      </c>
      <c r="F81" s="129">
        <f t="shared" si="20"/>
        <v>-6.1834621554615721E-2</v>
      </c>
      <c r="G81" s="128">
        <v>154022</v>
      </c>
      <c r="H81" s="129">
        <f t="shared" si="9"/>
        <v>-4.3288134119298549E-2</v>
      </c>
      <c r="I81" s="130">
        <v>183583</v>
      </c>
      <c r="J81" s="129">
        <f t="shared" si="10"/>
        <v>-1.1964091579389269E-2</v>
      </c>
      <c r="K81" s="130">
        <v>133475</v>
      </c>
      <c r="L81" s="129">
        <f t="shared" si="11"/>
        <v>-5.4019575185865087E-2</v>
      </c>
      <c r="M81" s="130">
        <v>317058</v>
      </c>
      <c r="N81" s="129">
        <f t="shared" si="12"/>
        <v>-3.0115967121745579E-2</v>
      </c>
      <c r="O81" s="128">
        <v>261323</v>
      </c>
      <c r="P81" s="129">
        <f t="shared" si="13"/>
        <v>-1.6913764629315486E-2</v>
      </c>
      <c r="Q81" s="128">
        <v>163191</v>
      </c>
      <c r="R81" s="129">
        <f t="shared" si="14"/>
        <v>-5.3515294226820886E-2</v>
      </c>
      <c r="S81" s="128">
        <v>424514</v>
      </c>
      <c r="T81" s="129">
        <f t="shared" si="15"/>
        <v>-3.1314106294082933E-2</v>
      </c>
    </row>
    <row r="82" spans="2:20" ht="15" hidden="1" customHeight="1" outlineLevel="1" x14ac:dyDescent="0.25">
      <c r="B82" s="88" t="s">
        <v>95</v>
      </c>
      <c r="C82" s="128">
        <v>117674</v>
      </c>
      <c r="D82" s="129">
        <f t="shared" si="20"/>
        <v>0.10823970390182791</v>
      </c>
      <c r="E82" s="128">
        <v>65773</v>
      </c>
      <c r="F82" s="129">
        <f t="shared" si="20"/>
        <v>-3.5162094763092289E-2</v>
      </c>
      <c r="G82" s="128">
        <v>183447</v>
      </c>
      <c r="H82" s="129">
        <f t="shared" si="9"/>
        <v>5.2170621332828571E-2</v>
      </c>
      <c r="I82" s="130">
        <v>208953</v>
      </c>
      <c r="J82" s="129">
        <f t="shared" si="10"/>
        <v>6.9070313579223663E-2</v>
      </c>
      <c r="K82" s="130">
        <v>178294</v>
      </c>
      <c r="L82" s="129">
        <f t="shared" si="11"/>
        <v>2.3612219885986718E-3</v>
      </c>
      <c r="M82" s="130">
        <v>387247</v>
      </c>
      <c r="N82" s="129">
        <f t="shared" si="12"/>
        <v>3.7286346821955085E-2</v>
      </c>
      <c r="O82" s="128">
        <v>294814</v>
      </c>
      <c r="P82" s="129">
        <f t="shared" si="13"/>
        <v>6.0363772385093828E-2</v>
      </c>
      <c r="Q82" s="128">
        <v>213269</v>
      </c>
      <c r="R82" s="129">
        <f t="shared" si="14"/>
        <v>1.0763135195594353E-2</v>
      </c>
      <c r="S82" s="128">
        <v>508083</v>
      </c>
      <c r="T82" s="129">
        <f t="shared" si="15"/>
        <v>3.8962924489140738E-2</v>
      </c>
    </row>
    <row r="83" spans="2:20" ht="15" hidden="1" customHeight="1" outlineLevel="1" x14ac:dyDescent="0.25">
      <c r="B83" s="88" t="s">
        <v>96</v>
      </c>
      <c r="C83" s="128">
        <v>104521</v>
      </c>
      <c r="D83" s="129">
        <f t="shared" si="20"/>
        <v>0.11172447536083907</v>
      </c>
      <c r="E83" s="128">
        <v>63733</v>
      </c>
      <c r="F83" s="129">
        <f t="shared" si="20"/>
        <v>0.1104470850611563</v>
      </c>
      <c r="G83" s="128">
        <v>168254</v>
      </c>
      <c r="H83" s="129">
        <f t="shared" si="9"/>
        <v>0.11124026655923291</v>
      </c>
      <c r="I83" s="130">
        <v>184741</v>
      </c>
      <c r="J83" s="129">
        <f t="shared" si="10"/>
        <v>8.0198801344832704E-2</v>
      </c>
      <c r="K83" s="130">
        <v>173615</v>
      </c>
      <c r="L83" s="129">
        <f t="shared" si="11"/>
        <v>0.11778188396932809</v>
      </c>
      <c r="M83" s="130">
        <v>358356</v>
      </c>
      <c r="N83" s="129">
        <f t="shared" si="12"/>
        <v>9.8086080417716159E-2</v>
      </c>
      <c r="O83" s="128">
        <v>260847</v>
      </c>
      <c r="P83" s="129">
        <f t="shared" si="13"/>
        <v>7.5054814619429866E-2</v>
      </c>
      <c r="Q83" s="128">
        <v>199071</v>
      </c>
      <c r="R83" s="129">
        <f t="shared" si="14"/>
        <v>9.8322758620689621E-2</v>
      </c>
      <c r="S83" s="128">
        <v>459918</v>
      </c>
      <c r="T83" s="129">
        <f t="shared" si="15"/>
        <v>8.5003986921011743E-2</v>
      </c>
    </row>
    <row r="84" spans="2:20" ht="15" hidden="1" customHeight="1" outlineLevel="1" x14ac:dyDescent="0.25">
      <c r="B84" s="88" t="s">
        <v>97</v>
      </c>
      <c r="C84" s="128">
        <v>92646</v>
      </c>
      <c r="D84" s="129">
        <f t="shared" si="20"/>
        <v>1.5510078810930583E-2</v>
      </c>
      <c r="E84" s="128">
        <v>54485</v>
      </c>
      <c r="F84" s="129">
        <f t="shared" si="20"/>
        <v>-9.5977314452947438E-3</v>
      </c>
      <c r="G84" s="128">
        <v>147131</v>
      </c>
      <c r="H84" s="129">
        <f t="shared" si="9"/>
        <v>6.0652060939252461E-3</v>
      </c>
      <c r="I84" s="130">
        <v>169956</v>
      </c>
      <c r="J84" s="129">
        <f t="shared" si="10"/>
        <v>8.7487090609086327E-3</v>
      </c>
      <c r="K84" s="130">
        <v>144911</v>
      </c>
      <c r="L84" s="129">
        <f t="shared" si="11"/>
        <v>6.3194005597182468E-3</v>
      </c>
      <c r="M84" s="130">
        <v>314867</v>
      </c>
      <c r="N84" s="129">
        <f t="shared" si="12"/>
        <v>7.6292150292975869E-3</v>
      </c>
      <c r="O84" s="128">
        <v>238040</v>
      </c>
      <c r="P84" s="129">
        <f t="shared" si="13"/>
        <v>8.4389615671389695E-3</v>
      </c>
      <c r="Q84" s="128">
        <v>171707</v>
      </c>
      <c r="R84" s="129">
        <f t="shared" si="14"/>
        <v>3.6766854884906497E-3</v>
      </c>
      <c r="S84" s="128">
        <v>409747</v>
      </c>
      <c r="T84" s="129">
        <f t="shared" si="15"/>
        <v>6.4378104075888398E-3</v>
      </c>
    </row>
    <row r="85" spans="2:20" collapsed="1" x14ac:dyDescent="0.25">
      <c r="B85" s="138">
        <v>2008</v>
      </c>
      <c r="C85" s="130">
        <v>1208135</v>
      </c>
      <c r="D85" s="139">
        <f t="shared" si="20"/>
        <v>1.0509631389211904E-2</v>
      </c>
      <c r="E85" s="130">
        <v>682665</v>
      </c>
      <c r="F85" s="139">
        <f t="shared" si="20"/>
        <v>1.4946209701878654E-2</v>
      </c>
      <c r="G85" s="130">
        <v>1890800</v>
      </c>
      <c r="H85" s="139">
        <f t="shared" ref="H85:H123" si="21">G85/G98-1</f>
        <v>1.2106957459176781E-2</v>
      </c>
      <c r="I85" s="130">
        <v>2209820</v>
      </c>
      <c r="J85" s="139">
        <f t="shared" ref="J85:J123" si="22">I85/I98-1</f>
        <v>1.9386058183545885E-2</v>
      </c>
      <c r="K85" s="130">
        <v>1807196</v>
      </c>
      <c r="L85" s="139">
        <f t="shared" ref="L85:L123" si="23">K85/K98-1</f>
        <v>8.3966279570659719E-3</v>
      </c>
      <c r="M85" s="130">
        <v>4017016</v>
      </c>
      <c r="N85" s="139">
        <f t="shared" ref="N85:N123" si="24">M85/M98-1</f>
        <v>1.4412581191193929E-2</v>
      </c>
      <c r="O85" s="130">
        <v>3118003</v>
      </c>
      <c r="P85" s="139">
        <f t="shared" ref="P85:P123" si="25">O85/O98-1</f>
        <v>6.9478690219793027E-3</v>
      </c>
      <c r="Q85" s="130">
        <v>2174324</v>
      </c>
      <c r="R85" s="139">
        <f t="shared" ref="R85:R123" si="26">Q85/Q98-1</f>
        <v>-3.6525767597872516E-3</v>
      </c>
      <c r="S85" s="130">
        <v>5292327</v>
      </c>
      <c r="T85" s="139">
        <f t="shared" ref="T85:T123" si="27">S85/S98-1</f>
        <v>2.5655529758368267E-3</v>
      </c>
    </row>
    <row r="86" spans="2:20" ht="15" hidden="1" customHeight="1" outlineLevel="1" x14ac:dyDescent="0.25">
      <c r="B86" s="88" t="s">
        <v>86</v>
      </c>
      <c r="C86" s="128">
        <v>94524</v>
      </c>
      <c r="D86" s="129">
        <f t="shared" si="20"/>
        <v>-4.8365012886597891E-2</v>
      </c>
      <c r="E86" s="128">
        <v>55070</v>
      </c>
      <c r="F86" s="129">
        <f t="shared" si="20"/>
        <v>-9.0067910312123023E-2</v>
      </c>
      <c r="G86" s="128">
        <v>149594</v>
      </c>
      <c r="H86" s="129">
        <f t="shared" si="21"/>
        <v>-6.4154295616488111E-2</v>
      </c>
      <c r="I86" s="130">
        <v>172247</v>
      </c>
      <c r="J86" s="129">
        <f t="shared" si="22"/>
        <v>-4.9372768263674649E-2</v>
      </c>
      <c r="K86" s="130">
        <v>156133</v>
      </c>
      <c r="L86" s="129">
        <f t="shared" si="23"/>
        <v>-6.2303686932080882E-2</v>
      </c>
      <c r="M86" s="130">
        <v>328380</v>
      </c>
      <c r="N86" s="129">
        <f t="shared" si="24"/>
        <v>-5.5565142364107034E-2</v>
      </c>
      <c r="O86" s="128">
        <v>249378</v>
      </c>
      <c r="P86" s="129">
        <f t="shared" si="25"/>
        <v>-3.0314106402668961E-2</v>
      </c>
      <c r="Q86" s="128">
        <v>188958</v>
      </c>
      <c r="R86" s="129">
        <f t="shared" si="26"/>
        <v>-5.16965356646375E-2</v>
      </c>
      <c r="S86" s="128">
        <v>438336</v>
      </c>
      <c r="T86" s="129">
        <f t="shared" si="27"/>
        <v>-3.96487545817239E-2</v>
      </c>
    </row>
    <row r="87" spans="2:20" ht="15" hidden="1" customHeight="1" outlineLevel="1" x14ac:dyDescent="0.25">
      <c r="B87" s="88" t="s">
        <v>87</v>
      </c>
      <c r="C87" s="128">
        <v>102963</v>
      </c>
      <c r="D87" s="129">
        <f t="shared" si="20"/>
        <v>2.2746913273668179E-2</v>
      </c>
      <c r="E87" s="128">
        <v>62813</v>
      </c>
      <c r="F87" s="129">
        <f t="shared" si="20"/>
        <v>0.21723543204852436</v>
      </c>
      <c r="G87" s="128">
        <v>165776</v>
      </c>
      <c r="H87" s="129">
        <f t="shared" si="21"/>
        <v>8.8654811001076972E-2</v>
      </c>
      <c r="I87" s="130">
        <v>185654</v>
      </c>
      <c r="J87" s="129">
        <f t="shared" si="22"/>
        <v>3.6704061290700807E-2</v>
      </c>
      <c r="K87" s="130">
        <v>164710</v>
      </c>
      <c r="L87" s="129">
        <f t="shared" si="23"/>
        <v>0.13215198922218252</v>
      </c>
      <c r="M87" s="130">
        <v>350364</v>
      </c>
      <c r="N87" s="129">
        <f t="shared" si="24"/>
        <v>7.9487929998613538E-2</v>
      </c>
      <c r="O87" s="128">
        <v>263540</v>
      </c>
      <c r="P87" s="129">
        <f t="shared" si="25"/>
        <v>2.4311561109275681E-2</v>
      </c>
      <c r="Q87" s="128">
        <v>193990</v>
      </c>
      <c r="R87" s="129">
        <f t="shared" si="26"/>
        <v>0.10692032045283373</v>
      </c>
      <c r="S87" s="128">
        <v>457530</v>
      </c>
      <c r="T87" s="129">
        <f t="shared" si="27"/>
        <v>5.778234000790694E-2</v>
      </c>
    </row>
    <row r="88" spans="2:20" ht="15" hidden="1" customHeight="1" outlineLevel="1" x14ac:dyDescent="0.25">
      <c r="B88" s="88" t="s">
        <v>88</v>
      </c>
      <c r="C88" s="128">
        <v>110949</v>
      </c>
      <c r="D88" s="129">
        <f t="shared" si="20"/>
        <v>-1.8106995884773713E-2</v>
      </c>
      <c r="E88" s="128">
        <v>59898</v>
      </c>
      <c r="F88" s="129">
        <f t="shared" si="20"/>
        <v>-6.2130084865186452E-2</v>
      </c>
      <c r="G88" s="128">
        <v>170847</v>
      </c>
      <c r="H88" s="129">
        <f t="shared" si="21"/>
        <v>-3.4004104918551881E-2</v>
      </c>
      <c r="I88" s="130">
        <v>199015</v>
      </c>
      <c r="J88" s="129">
        <f t="shared" si="22"/>
        <v>-4.0540149645171275E-2</v>
      </c>
      <c r="K88" s="130">
        <v>158893</v>
      </c>
      <c r="L88" s="129">
        <f t="shared" si="23"/>
        <v>-7.7817308082947845E-2</v>
      </c>
      <c r="M88" s="130">
        <v>357908</v>
      </c>
      <c r="N88" s="129">
        <f t="shared" si="24"/>
        <v>-5.7454736980709686E-2</v>
      </c>
      <c r="O88" s="128">
        <v>275246</v>
      </c>
      <c r="P88" s="129">
        <f t="shared" si="25"/>
        <v>-3.0137526911652279E-2</v>
      </c>
      <c r="Q88" s="128">
        <v>191898</v>
      </c>
      <c r="R88" s="129">
        <f t="shared" si="26"/>
        <v>-5.9397302172378597E-2</v>
      </c>
      <c r="S88" s="128">
        <v>467144</v>
      </c>
      <c r="T88" s="129">
        <f t="shared" si="27"/>
        <v>-4.2374670725582431E-2</v>
      </c>
    </row>
    <row r="89" spans="2:20" ht="15" hidden="1" customHeight="1" outlineLevel="1" x14ac:dyDescent="0.25">
      <c r="B89" s="88" t="s">
        <v>89</v>
      </c>
      <c r="C89" s="128">
        <v>94691</v>
      </c>
      <c r="D89" s="129">
        <f t="shared" si="20"/>
        <v>-8.3667998877459238E-2</v>
      </c>
      <c r="E89" s="128">
        <v>47682</v>
      </c>
      <c r="F89" s="129">
        <f t="shared" si="20"/>
        <v>-0.20929306999651753</v>
      </c>
      <c r="G89" s="128">
        <v>142373</v>
      </c>
      <c r="H89" s="129">
        <f t="shared" si="21"/>
        <v>-0.12996211195306773</v>
      </c>
      <c r="I89" s="130">
        <v>175845</v>
      </c>
      <c r="J89" s="129">
        <f t="shared" si="22"/>
        <v>-5.6585046568522257E-2</v>
      </c>
      <c r="K89" s="130">
        <v>125750</v>
      </c>
      <c r="L89" s="129">
        <f t="shared" si="23"/>
        <v>-0.20078047044317759</v>
      </c>
      <c r="M89" s="130">
        <v>301595</v>
      </c>
      <c r="N89" s="129">
        <f t="shared" si="24"/>
        <v>-0.1225893353271289</v>
      </c>
      <c r="O89" s="128">
        <v>253473</v>
      </c>
      <c r="P89" s="129">
        <f t="shared" si="25"/>
        <v>-6.611917367612441E-2</v>
      </c>
      <c r="Q89" s="128">
        <v>156216</v>
      </c>
      <c r="R89" s="129">
        <f t="shared" si="26"/>
        <v>-0.18851782013121599</v>
      </c>
      <c r="S89" s="128">
        <v>409689</v>
      </c>
      <c r="T89" s="129">
        <f t="shared" si="27"/>
        <v>-0.11690873113384459</v>
      </c>
    </row>
    <row r="90" spans="2:20" ht="15" hidden="1" customHeight="1" outlineLevel="1" x14ac:dyDescent="0.25">
      <c r="B90" s="88" t="s">
        <v>90</v>
      </c>
      <c r="C90" s="128">
        <v>113714</v>
      </c>
      <c r="D90" s="129">
        <f t="shared" si="20"/>
        <v>6.5679991502318735E-3</v>
      </c>
      <c r="E90" s="128">
        <v>71928</v>
      </c>
      <c r="F90" s="129">
        <f t="shared" si="20"/>
        <v>3.8476531481454801E-2</v>
      </c>
      <c r="G90" s="128">
        <v>185642</v>
      </c>
      <c r="H90" s="129">
        <f t="shared" si="21"/>
        <v>1.8695640244738909E-2</v>
      </c>
      <c r="I90" s="130">
        <v>205311</v>
      </c>
      <c r="J90" s="129">
        <f t="shared" si="22"/>
        <v>-9.3701900575624553E-3</v>
      </c>
      <c r="K90" s="130">
        <v>182763</v>
      </c>
      <c r="L90" s="129">
        <f t="shared" si="23"/>
        <v>-1.232679795075764E-2</v>
      </c>
      <c r="M90" s="130">
        <v>388074</v>
      </c>
      <c r="N90" s="129">
        <f t="shared" si="24"/>
        <v>-1.0764803197577333E-2</v>
      </c>
      <c r="O90" s="128">
        <v>298880</v>
      </c>
      <c r="P90" s="129">
        <f t="shared" si="25"/>
        <v>-8.9988527623228176E-3</v>
      </c>
      <c r="Q90" s="128">
        <v>229712</v>
      </c>
      <c r="R90" s="129">
        <f t="shared" si="26"/>
        <v>-7.3161772649683599E-3</v>
      </c>
      <c r="S90" s="128">
        <v>528592</v>
      </c>
      <c r="T90" s="129">
        <f t="shared" si="27"/>
        <v>-8.2683081957001248E-3</v>
      </c>
    </row>
    <row r="91" spans="2:20" ht="15" hidden="1" customHeight="1" outlineLevel="1" x14ac:dyDescent="0.25">
      <c r="B91" s="88" t="s">
        <v>91</v>
      </c>
      <c r="C91" s="128">
        <v>105230</v>
      </c>
      <c r="D91" s="129">
        <f t="shared" si="20"/>
        <v>9.816998858042103E-3</v>
      </c>
      <c r="E91" s="128">
        <v>55089</v>
      </c>
      <c r="F91" s="129">
        <f t="shared" si="20"/>
        <v>-0.13636007336918177</v>
      </c>
      <c r="G91" s="128">
        <v>160319</v>
      </c>
      <c r="H91" s="129">
        <f t="shared" si="21"/>
        <v>-4.5686155457932975E-2</v>
      </c>
      <c r="I91" s="130">
        <v>189409</v>
      </c>
      <c r="J91" s="129">
        <f t="shared" si="22"/>
        <v>5.6545469991080566E-3</v>
      </c>
      <c r="K91" s="130">
        <v>149119</v>
      </c>
      <c r="L91" s="129">
        <f t="shared" si="23"/>
        <v>-9.4431860277283564E-2</v>
      </c>
      <c r="M91" s="130">
        <v>338528</v>
      </c>
      <c r="N91" s="129">
        <f t="shared" si="24"/>
        <v>-4.1032483222997462E-2</v>
      </c>
      <c r="O91" s="128">
        <v>275969</v>
      </c>
      <c r="P91" s="129">
        <f t="shared" si="25"/>
        <v>-1.1529865180451848E-2</v>
      </c>
      <c r="Q91" s="128">
        <v>190210</v>
      </c>
      <c r="R91" s="129">
        <f t="shared" si="26"/>
        <v>-8.0924632050947576E-2</v>
      </c>
      <c r="S91" s="128">
        <v>466179</v>
      </c>
      <c r="T91" s="129">
        <f t="shared" si="27"/>
        <v>-4.1072023630761123E-2</v>
      </c>
    </row>
    <row r="92" spans="2:20" ht="15" hidden="1" customHeight="1" outlineLevel="1" x14ac:dyDescent="0.25">
      <c r="B92" s="88" t="s">
        <v>92</v>
      </c>
      <c r="C92" s="128">
        <v>96051</v>
      </c>
      <c r="D92" s="129">
        <f t="shared" si="20"/>
        <v>6.159454448320334E-3</v>
      </c>
      <c r="E92" s="128">
        <v>48455</v>
      </c>
      <c r="F92" s="129">
        <f t="shared" si="20"/>
        <v>-0.12817790892243475</v>
      </c>
      <c r="G92" s="128">
        <v>144506</v>
      </c>
      <c r="H92" s="129">
        <f t="shared" si="21"/>
        <v>-4.3272732087763721E-2</v>
      </c>
      <c r="I92" s="130">
        <v>172891</v>
      </c>
      <c r="J92" s="129">
        <f t="shared" si="22"/>
        <v>8.6871798462095917E-3</v>
      </c>
      <c r="K92" s="130">
        <v>130737</v>
      </c>
      <c r="L92" s="129">
        <f t="shared" si="23"/>
        <v>-9.778685639755158E-2</v>
      </c>
      <c r="M92" s="130">
        <v>303628</v>
      </c>
      <c r="N92" s="129">
        <f t="shared" si="24"/>
        <v>-4.0090544372749393E-2</v>
      </c>
      <c r="O92" s="128">
        <v>246945</v>
      </c>
      <c r="P92" s="129">
        <f t="shared" si="25"/>
        <v>-3.1043865102496904E-3</v>
      </c>
      <c r="Q92" s="128">
        <v>164538</v>
      </c>
      <c r="R92" s="129">
        <f t="shared" si="26"/>
        <v>-7.2528959161241247E-2</v>
      </c>
      <c r="S92" s="128">
        <v>411483</v>
      </c>
      <c r="T92" s="129">
        <f t="shared" si="27"/>
        <v>-3.2075724679442752E-2</v>
      </c>
    </row>
    <row r="93" spans="2:20" ht="15" hidden="1" customHeight="1" outlineLevel="1" x14ac:dyDescent="0.25">
      <c r="B93" s="88" t="s">
        <v>93</v>
      </c>
      <c r="C93" s="128">
        <v>79884</v>
      </c>
      <c r="D93" s="129">
        <f t="shared" si="20"/>
        <v>-0.10437921833307173</v>
      </c>
      <c r="E93" s="128">
        <v>36244</v>
      </c>
      <c r="F93" s="129">
        <f t="shared" si="20"/>
        <v>-0.15953993136072719</v>
      </c>
      <c r="G93" s="128">
        <v>116128</v>
      </c>
      <c r="H93" s="129">
        <f t="shared" si="21"/>
        <v>-0.12235674662555363</v>
      </c>
      <c r="I93" s="130">
        <v>146657</v>
      </c>
      <c r="J93" s="129">
        <f t="shared" si="22"/>
        <v>-9.2519599774764982E-2</v>
      </c>
      <c r="K93" s="130">
        <v>105750</v>
      </c>
      <c r="L93" s="129">
        <f t="shared" si="23"/>
        <v>-0.10687893247751357</v>
      </c>
      <c r="M93" s="130">
        <v>252407</v>
      </c>
      <c r="N93" s="129">
        <f t="shared" si="24"/>
        <v>-9.8591498996478788E-2</v>
      </c>
      <c r="O93" s="128">
        <v>210524</v>
      </c>
      <c r="P93" s="129">
        <f t="shared" si="25"/>
        <v>-9.2565054159716165E-2</v>
      </c>
      <c r="Q93" s="128">
        <v>131029</v>
      </c>
      <c r="R93" s="129">
        <f t="shared" si="26"/>
        <v>-9.2590668910449536E-2</v>
      </c>
      <c r="S93" s="128">
        <v>341553</v>
      </c>
      <c r="T93" s="129">
        <f t="shared" si="27"/>
        <v>-9.2574880844212726E-2</v>
      </c>
    </row>
    <row r="94" spans="2:20" ht="15" hidden="1" customHeight="1" outlineLevel="1" x14ac:dyDescent="0.25">
      <c r="B94" s="88" t="s">
        <v>94</v>
      </c>
      <c r="C94" s="128">
        <v>106135</v>
      </c>
      <c r="D94" s="129">
        <f t="shared" si="20"/>
        <v>-6.2386812371352574E-2</v>
      </c>
      <c r="E94" s="128">
        <v>54856</v>
      </c>
      <c r="F94" s="129">
        <f t="shared" si="20"/>
        <v>-9.8430437998192177E-2</v>
      </c>
      <c r="G94" s="128">
        <v>160991</v>
      </c>
      <c r="H94" s="129">
        <f t="shared" si="21"/>
        <v>-7.4987646660001572E-2</v>
      </c>
      <c r="I94" s="130">
        <v>185806</v>
      </c>
      <c r="J94" s="129">
        <f t="shared" si="22"/>
        <v>-8.2511999051926743E-2</v>
      </c>
      <c r="K94" s="130">
        <v>141097</v>
      </c>
      <c r="L94" s="129">
        <f t="shared" si="23"/>
        <v>-0.1153571249435722</v>
      </c>
      <c r="M94" s="130">
        <v>326903</v>
      </c>
      <c r="N94" s="129">
        <f t="shared" si="24"/>
        <v>-9.698297294012348E-2</v>
      </c>
      <c r="O94" s="128">
        <v>265819</v>
      </c>
      <c r="P94" s="129">
        <f t="shared" si="25"/>
        <v>-5.3758885950142554E-2</v>
      </c>
      <c r="Q94" s="128">
        <v>172418</v>
      </c>
      <c r="R94" s="129">
        <f t="shared" si="26"/>
        <v>-0.11880570774388743</v>
      </c>
      <c r="S94" s="128">
        <v>438237</v>
      </c>
      <c r="T94" s="129">
        <f t="shared" si="27"/>
        <v>-8.0464135463768294E-2</v>
      </c>
    </row>
    <row r="95" spans="2:20" ht="15" hidden="1" customHeight="1" outlineLevel="1" x14ac:dyDescent="0.25">
      <c r="B95" s="88" t="s">
        <v>95</v>
      </c>
      <c r="C95" s="128">
        <v>106181</v>
      </c>
      <c r="D95" s="129">
        <f t="shared" si="20"/>
        <v>2.9424311170573647E-2</v>
      </c>
      <c r="E95" s="128">
        <v>68170</v>
      </c>
      <c r="F95" s="129">
        <f t="shared" si="20"/>
        <v>5.521415414144859E-2</v>
      </c>
      <c r="G95" s="128">
        <v>174351</v>
      </c>
      <c r="H95" s="129">
        <f t="shared" si="21"/>
        <v>3.9356419412336363E-2</v>
      </c>
      <c r="I95" s="130">
        <v>195453</v>
      </c>
      <c r="J95" s="129">
        <f t="shared" si="22"/>
        <v>5.0004029117086235E-2</v>
      </c>
      <c r="K95" s="130">
        <v>177874</v>
      </c>
      <c r="L95" s="129">
        <f t="shared" si="23"/>
        <v>3.1470538774232004E-2</v>
      </c>
      <c r="M95" s="130">
        <v>373327</v>
      </c>
      <c r="N95" s="129">
        <f t="shared" si="24"/>
        <v>4.1091268070676534E-2</v>
      </c>
      <c r="O95" s="128">
        <v>278031</v>
      </c>
      <c r="P95" s="129">
        <f t="shared" si="25"/>
        <v>5.3518853232388697E-2</v>
      </c>
      <c r="Q95" s="128">
        <v>210998</v>
      </c>
      <c r="R95" s="129">
        <f t="shared" si="26"/>
        <v>2.5113079303693775E-2</v>
      </c>
      <c r="S95" s="128">
        <v>489029</v>
      </c>
      <c r="T95" s="129">
        <f t="shared" si="27"/>
        <v>4.1072006403596983E-2</v>
      </c>
    </row>
    <row r="96" spans="2:20" ht="15" hidden="1" customHeight="1" outlineLevel="1" x14ac:dyDescent="0.25">
      <c r="B96" s="88" t="s">
        <v>96</v>
      </c>
      <c r="C96" s="128">
        <v>94017</v>
      </c>
      <c r="D96" s="129">
        <f t="shared" si="20"/>
        <v>1.8547207626889106E-2</v>
      </c>
      <c r="E96" s="128">
        <v>57394</v>
      </c>
      <c r="F96" s="129">
        <f t="shared" si="20"/>
        <v>-1.7898699520876082E-2</v>
      </c>
      <c r="G96" s="128">
        <v>151411</v>
      </c>
      <c r="H96" s="129">
        <f t="shared" si="21"/>
        <v>4.4180569836478334E-3</v>
      </c>
      <c r="I96" s="130">
        <v>171025</v>
      </c>
      <c r="J96" s="129">
        <f t="shared" si="22"/>
        <v>3.8548188271586126E-2</v>
      </c>
      <c r="K96" s="130">
        <v>155321</v>
      </c>
      <c r="L96" s="129">
        <f t="shared" si="23"/>
        <v>-1.1946640881939419E-2</v>
      </c>
      <c r="M96" s="130">
        <v>326346</v>
      </c>
      <c r="N96" s="129">
        <f t="shared" si="24"/>
        <v>1.3887335495656794E-2</v>
      </c>
      <c r="O96" s="128">
        <v>242636</v>
      </c>
      <c r="P96" s="129">
        <f t="shared" si="25"/>
        <v>2.6830754646714361E-2</v>
      </c>
      <c r="Q96" s="128">
        <v>181250</v>
      </c>
      <c r="R96" s="129">
        <f t="shared" si="26"/>
        <v>-2.1946178709994268E-2</v>
      </c>
      <c r="S96" s="128">
        <v>423886</v>
      </c>
      <c r="T96" s="129">
        <f t="shared" si="27"/>
        <v>5.3911999867177762E-3</v>
      </c>
    </row>
    <row r="97" spans="2:20" ht="15" hidden="1" customHeight="1" outlineLevel="1" x14ac:dyDescent="0.25">
      <c r="B97" s="88" t="s">
        <v>97</v>
      </c>
      <c r="C97" s="128">
        <v>91231</v>
      </c>
      <c r="D97" s="129">
        <f t="shared" si="20"/>
        <v>-4.6438948930743962E-2</v>
      </c>
      <c r="E97" s="128">
        <v>55013</v>
      </c>
      <c r="F97" s="129">
        <f t="shared" si="20"/>
        <v>-3.4758044706460378E-2</v>
      </c>
      <c r="G97" s="128">
        <v>146244</v>
      </c>
      <c r="H97" s="129">
        <f t="shared" si="21"/>
        <v>-4.2078235124584085E-2</v>
      </c>
      <c r="I97" s="130">
        <v>168482</v>
      </c>
      <c r="J97" s="129">
        <f t="shared" si="22"/>
        <v>-7.5925805938588109E-3</v>
      </c>
      <c r="K97" s="130">
        <v>144001</v>
      </c>
      <c r="L97" s="129">
        <f t="shared" si="23"/>
        <v>-9.6055943704763891E-2</v>
      </c>
      <c r="M97" s="130">
        <v>312483</v>
      </c>
      <c r="N97" s="129">
        <f t="shared" si="24"/>
        <v>-5.0417231382606897E-2</v>
      </c>
      <c r="O97" s="128">
        <v>236048</v>
      </c>
      <c r="P97" s="129">
        <f t="shared" si="25"/>
        <v>1.0847268912061336E-2</v>
      </c>
      <c r="Q97" s="128">
        <v>171078</v>
      </c>
      <c r="R97" s="129">
        <f t="shared" si="26"/>
        <v>-9.0934210456398046E-2</v>
      </c>
      <c r="S97" s="128">
        <v>407126</v>
      </c>
      <c r="T97" s="129">
        <f t="shared" si="27"/>
        <v>-3.4573850028218667E-2</v>
      </c>
    </row>
    <row r="98" spans="2:20" collapsed="1" x14ac:dyDescent="0.25">
      <c r="B98" s="138">
        <v>2007</v>
      </c>
      <c r="C98" s="130">
        <v>1195570</v>
      </c>
      <c r="D98" s="139">
        <f t="shared" si="20"/>
        <v>-2.2021430014617649E-2</v>
      </c>
      <c r="E98" s="130">
        <v>672612</v>
      </c>
      <c r="F98" s="139">
        <f t="shared" si="20"/>
        <v>-5.1226640787216726E-2</v>
      </c>
      <c r="G98" s="130">
        <v>1868182</v>
      </c>
      <c r="H98" s="139">
        <f t="shared" si="21"/>
        <v>-3.2741212548908383E-2</v>
      </c>
      <c r="I98" s="130">
        <v>2167795</v>
      </c>
      <c r="J98" s="139">
        <f t="shared" si="22"/>
        <v>-1.7232695335539283E-2</v>
      </c>
      <c r="K98" s="130">
        <v>1792148</v>
      </c>
      <c r="L98" s="139">
        <f t="shared" si="23"/>
        <v>-5.8302151801557733E-2</v>
      </c>
      <c r="M98" s="130">
        <v>3959943</v>
      </c>
      <c r="N98" s="139">
        <f t="shared" si="24"/>
        <v>-3.6254627139557738E-2</v>
      </c>
      <c r="O98" s="130">
        <v>3096489</v>
      </c>
      <c r="P98" s="139">
        <f t="shared" si="25"/>
        <v>-1.5365629285829852E-2</v>
      </c>
      <c r="Q98" s="130">
        <v>2182295</v>
      </c>
      <c r="R98" s="139">
        <f t="shared" si="26"/>
        <v>-5.3727730701820575E-2</v>
      </c>
      <c r="S98" s="130">
        <v>5278784</v>
      </c>
      <c r="T98" s="139">
        <f t="shared" si="27"/>
        <v>-3.1595778619496917E-2</v>
      </c>
    </row>
    <row r="99" spans="2:20" ht="15" hidden="1" customHeight="1" outlineLevel="1" x14ac:dyDescent="0.25">
      <c r="B99" s="88" t="s">
        <v>86</v>
      </c>
      <c r="C99" s="128">
        <v>99328</v>
      </c>
      <c r="D99" s="140"/>
      <c r="E99" s="128">
        <v>60521</v>
      </c>
      <c r="F99" s="140"/>
      <c r="G99" s="128">
        <v>159849</v>
      </c>
      <c r="H99" s="140"/>
      <c r="I99" s="130">
        <v>181193</v>
      </c>
      <c r="J99" s="140"/>
      <c r="K99" s="130">
        <v>166507</v>
      </c>
      <c r="L99" s="140"/>
      <c r="M99" s="130">
        <v>347700</v>
      </c>
      <c r="N99" s="140"/>
      <c r="O99" s="128">
        <v>257174</v>
      </c>
      <c r="P99" s="140"/>
      <c r="Q99" s="128">
        <v>199259</v>
      </c>
      <c r="R99" s="140"/>
      <c r="S99" s="128">
        <v>456433</v>
      </c>
      <c r="T99" s="140"/>
    </row>
    <row r="100" spans="2:20" ht="15" hidden="1" customHeight="1" outlineLevel="1" x14ac:dyDescent="0.25">
      <c r="B100" s="88" t="s">
        <v>87</v>
      </c>
      <c r="C100" s="128">
        <v>100673</v>
      </c>
      <c r="D100" s="140"/>
      <c r="E100" s="128">
        <v>51603</v>
      </c>
      <c r="F100" s="140"/>
      <c r="G100" s="128">
        <v>152276</v>
      </c>
      <c r="H100" s="140"/>
      <c r="I100" s="130">
        <v>179081</v>
      </c>
      <c r="J100" s="140"/>
      <c r="K100" s="130">
        <v>145484</v>
      </c>
      <c r="L100" s="140"/>
      <c r="M100" s="130">
        <v>324565</v>
      </c>
      <c r="N100" s="140"/>
      <c r="O100" s="128">
        <v>257285</v>
      </c>
      <c r="P100" s="140"/>
      <c r="Q100" s="128">
        <v>175252</v>
      </c>
      <c r="R100" s="140"/>
      <c r="S100" s="128">
        <v>432537</v>
      </c>
      <c r="T100" s="140"/>
    </row>
    <row r="101" spans="2:20" ht="15" hidden="1" customHeight="1" outlineLevel="1" x14ac:dyDescent="0.25">
      <c r="B101" s="88" t="s">
        <v>88</v>
      </c>
      <c r="C101" s="128">
        <v>112995</v>
      </c>
      <c r="D101" s="140"/>
      <c r="E101" s="128">
        <v>63866</v>
      </c>
      <c r="F101" s="140"/>
      <c r="G101" s="128">
        <v>176861</v>
      </c>
      <c r="H101" s="140"/>
      <c r="I101" s="130">
        <v>207424</v>
      </c>
      <c r="J101" s="140"/>
      <c r="K101" s="130">
        <v>172301</v>
      </c>
      <c r="L101" s="140"/>
      <c r="M101" s="130">
        <v>379725</v>
      </c>
      <c r="N101" s="140"/>
      <c r="O101" s="128">
        <v>283799</v>
      </c>
      <c r="P101" s="140"/>
      <c r="Q101" s="128">
        <v>204016</v>
      </c>
      <c r="R101" s="140"/>
      <c r="S101" s="128">
        <v>487815</v>
      </c>
      <c r="T101" s="140"/>
    </row>
    <row r="102" spans="2:20" ht="15" hidden="1" customHeight="1" outlineLevel="1" x14ac:dyDescent="0.25">
      <c r="B102" s="88" t="s">
        <v>89</v>
      </c>
      <c r="C102" s="128">
        <v>103337</v>
      </c>
      <c r="D102" s="140"/>
      <c r="E102" s="128">
        <v>60303</v>
      </c>
      <c r="F102" s="140"/>
      <c r="G102" s="128">
        <v>163640</v>
      </c>
      <c r="H102" s="140"/>
      <c r="I102" s="130">
        <v>186392</v>
      </c>
      <c r="J102" s="140"/>
      <c r="K102" s="130">
        <v>157341</v>
      </c>
      <c r="L102" s="140"/>
      <c r="M102" s="130">
        <v>343733</v>
      </c>
      <c r="N102" s="140"/>
      <c r="O102" s="128">
        <v>271419</v>
      </c>
      <c r="P102" s="140"/>
      <c r="Q102" s="128">
        <v>192507</v>
      </c>
      <c r="R102" s="140"/>
      <c r="S102" s="128">
        <v>463926</v>
      </c>
      <c r="T102" s="140"/>
    </row>
    <row r="103" spans="2:20" ht="15" hidden="1" customHeight="1" outlineLevel="1" x14ac:dyDescent="0.25">
      <c r="B103" s="88" t="s">
        <v>90</v>
      </c>
      <c r="C103" s="128">
        <v>112972</v>
      </c>
      <c r="D103" s="140"/>
      <c r="E103" s="128">
        <v>69263</v>
      </c>
      <c r="F103" s="140"/>
      <c r="G103" s="128">
        <v>182235</v>
      </c>
      <c r="H103" s="140"/>
      <c r="I103" s="130">
        <v>207253</v>
      </c>
      <c r="J103" s="140"/>
      <c r="K103" s="130">
        <v>185044</v>
      </c>
      <c r="L103" s="140"/>
      <c r="M103" s="130">
        <v>392297</v>
      </c>
      <c r="N103" s="140"/>
      <c r="O103" s="128">
        <v>301594</v>
      </c>
      <c r="P103" s="140"/>
      <c r="Q103" s="128">
        <v>231405</v>
      </c>
      <c r="R103" s="140"/>
      <c r="S103" s="128">
        <v>532999</v>
      </c>
      <c r="T103" s="140"/>
    </row>
    <row r="104" spans="2:20" ht="15" hidden="1" customHeight="1" outlineLevel="1" x14ac:dyDescent="0.25">
      <c r="B104" s="88" t="s">
        <v>91</v>
      </c>
      <c r="C104" s="128">
        <v>104207</v>
      </c>
      <c r="D104" s="140"/>
      <c r="E104" s="128">
        <v>63787</v>
      </c>
      <c r="F104" s="140"/>
      <c r="G104" s="128">
        <v>167994</v>
      </c>
      <c r="H104" s="140"/>
      <c r="I104" s="130">
        <v>188344</v>
      </c>
      <c r="J104" s="140"/>
      <c r="K104" s="130">
        <v>164669</v>
      </c>
      <c r="L104" s="140"/>
      <c r="M104" s="130">
        <v>353013</v>
      </c>
      <c r="N104" s="140"/>
      <c r="O104" s="128">
        <v>279188</v>
      </c>
      <c r="P104" s="140"/>
      <c r="Q104" s="128">
        <v>206958</v>
      </c>
      <c r="R104" s="140"/>
      <c r="S104" s="128">
        <v>486146</v>
      </c>
      <c r="T104" s="140"/>
    </row>
    <row r="105" spans="2:20" ht="15" hidden="1" customHeight="1" outlineLevel="1" x14ac:dyDescent="0.25">
      <c r="B105" s="88" t="s">
        <v>92</v>
      </c>
      <c r="C105" s="128">
        <v>95463</v>
      </c>
      <c r="D105" s="140"/>
      <c r="E105" s="128">
        <v>55579</v>
      </c>
      <c r="F105" s="140"/>
      <c r="G105" s="128">
        <v>151042</v>
      </c>
      <c r="H105" s="140"/>
      <c r="I105" s="130">
        <v>171402</v>
      </c>
      <c r="J105" s="140"/>
      <c r="K105" s="130">
        <v>144907</v>
      </c>
      <c r="L105" s="140"/>
      <c r="M105" s="130">
        <v>316309</v>
      </c>
      <c r="N105" s="140"/>
      <c r="O105" s="128">
        <v>247714</v>
      </c>
      <c r="P105" s="140"/>
      <c r="Q105" s="128">
        <v>177405</v>
      </c>
      <c r="R105" s="140"/>
      <c r="S105" s="128">
        <v>425119</v>
      </c>
      <c r="T105" s="140"/>
    </row>
    <row r="106" spans="2:20" ht="15" hidden="1" customHeight="1" outlineLevel="1" x14ac:dyDescent="0.25">
      <c r="B106" s="88" t="s">
        <v>93</v>
      </c>
      <c r="C106" s="128">
        <v>89194</v>
      </c>
      <c r="D106" s="140"/>
      <c r="E106" s="128">
        <v>43124</v>
      </c>
      <c r="F106" s="140"/>
      <c r="G106" s="128">
        <v>132318</v>
      </c>
      <c r="H106" s="140"/>
      <c r="I106" s="130">
        <v>161609</v>
      </c>
      <c r="J106" s="140"/>
      <c r="K106" s="130">
        <v>118405</v>
      </c>
      <c r="L106" s="140"/>
      <c r="M106" s="130">
        <v>280014</v>
      </c>
      <c r="N106" s="140"/>
      <c r="O106" s="128">
        <v>231999</v>
      </c>
      <c r="P106" s="140"/>
      <c r="Q106" s="128">
        <v>144399</v>
      </c>
      <c r="R106" s="140"/>
      <c r="S106" s="128">
        <v>376398</v>
      </c>
      <c r="T106" s="140"/>
    </row>
    <row r="107" spans="2:20" ht="15" hidden="1" customHeight="1" outlineLevel="1" x14ac:dyDescent="0.25">
      <c r="B107" s="88" t="s">
        <v>94</v>
      </c>
      <c r="C107" s="128">
        <v>113197</v>
      </c>
      <c r="D107" s="140"/>
      <c r="E107" s="128">
        <v>60845</v>
      </c>
      <c r="F107" s="140"/>
      <c r="G107" s="128">
        <v>174042</v>
      </c>
      <c r="H107" s="140"/>
      <c r="I107" s="130">
        <v>202516</v>
      </c>
      <c r="J107" s="140"/>
      <c r="K107" s="130">
        <v>159496</v>
      </c>
      <c r="L107" s="140"/>
      <c r="M107" s="130">
        <v>362012</v>
      </c>
      <c r="N107" s="140"/>
      <c r="O107" s="128">
        <v>280921</v>
      </c>
      <c r="P107" s="140"/>
      <c r="Q107" s="128">
        <v>195664</v>
      </c>
      <c r="R107" s="140"/>
      <c r="S107" s="128">
        <v>476585</v>
      </c>
      <c r="T107" s="140"/>
    </row>
    <row r="108" spans="2:20" ht="15" hidden="1" customHeight="1" outlineLevel="1" x14ac:dyDescent="0.25">
      <c r="B108" s="88" t="s">
        <v>95</v>
      </c>
      <c r="C108" s="128">
        <v>103146</v>
      </c>
      <c r="D108" s="140"/>
      <c r="E108" s="128">
        <v>64603</v>
      </c>
      <c r="F108" s="140"/>
      <c r="G108" s="128">
        <v>167749</v>
      </c>
      <c r="H108" s="140"/>
      <c r="I108" s="130">
        <v>186145</v>
      </c>
      <c r="J108" s="140"/>
      <c r="K108" s="130">
        <v>172447</v>
      </c>
      <c r="L108" s="140"/>
      <c r="M108" s="130">
        <v>358592</v>
      </c>
      <c r="N108" s="140"/>
      <c r="O108" s="128">
        <v>263907</v>
      </c>
      <c r="P108" s="140"/>
      <c r="Q108" s="128">
        <v>205829</v>
      </c>
      <c r="R108" s="140"/>
      <c r="S108" s="128">
        <v>469736</v>
      </c>
      <c r="T108" s="140"/>
    </row>
    <row r="109" spans="2:20" ht="15" hidden="1" customHeight="1" outlineLevel="1" x14ac:dyDescent="0.25">
      <c r="B109" s="88" t="s">
        <v>96</v>
      </c>
      <c r="C109" s="128">
        <v>92305</v>
      </c>
      <c r="D109" s="140"/>
      <c r="E109" s="128">
        <v>58440</v>
      </c>
      <c r="F109" s="140"/>
      <c r="G109" s="128">
        <v>150745</v>
      </c>
      <c r="H109" s="140"/>
      <c r="I109" s="130">
        <v>164677</v>
      </c>
      <c r="J109" s="140"/>
      <c r="K109" s="130">
        <v>157199</v>
      </c>
      <c r="L109" s="140"/>
      <c r="M109" s="130">
        <v>321876</v>
      </c>
      <c r="N109" s="140"/>
      <c r="O109" s="128">
        <v>236296</v>
      </c>
      <c r="P109" s="140"/>
      <c r="Q109" s="128">
        <v>185317</v>
      </c>
      <c r="R109" s="140"/>
      <c r="S109" s="128">
        <v>421613</v>
      </c>
      <c r="T109" s="140"/>
    </row>
    <row r="110" spans="2:20" ht="15" hidden="1" customHeight="1" outlineLevel="1" x14ac:dyDescent="0.25">
      <c r="B110" s="88" t="s">
        <v>97</v>
      </c>
      <c r="C110" s="128">
        <v>95674</v>
      </c>
      <c r="D110" s="140"/>
      <c r="E110" s="128">
        <v>56994</v>
      </c>
      <c r="F110" s="140"/>
      <c r="G110" s="128">
        <v>152668</v>
      </c>
      <c r="H110" s="140"/>
      <c r="I110" s="130">
        <v>169771</v>
      </c>
      <c r="J110" s="140"/>
      <c r="K110" s="130">
        <v>159303</v>
      </c>
      <c r="L110" s="140"/>
      <c r="M110" s="130">
        <v>329074</v>
      </c>
      <c r="N110" s="140"/>
      <c r="O110" s="128">
        <v>233515</v>
      </c>
      <c r="P110" s="140"/>
      <c r="Q110" s="128">
        <v>188191</v>
      </c>
      <c r="R110" s="140"/>
      <c r="S110" s="128">
        <v>421706</v>
      </c>
      <c r="T110" s="140"/>
    </row>
    <row r="111" spans="2:20" collapsed="1" x14ac:dyDescent="0.25">
      <c r="B111" s="138">
        <v>2006</v>
      </c>
      <c r="C111" s="130">
        <v>1222491</v>
      </c>
      <c r="D111" s="130"/>
      <c r="E111" s="130">
        <v>708928</v>
      </c>
      <c r="F111" s="130"/>
      <c r="G111" s="130">
        <v>1931419</v>
      </c>
      <c r="H111" s="130"/>
      <c r="I111" s="130">
        <v>2205807</v>
      </c>
      <c r="J111" s="130"/>
      <c r="K111" s="130">
        <v>1903103</v>
      </c>
      <c r="L111" s="130"/>
      <c r="M111" s="130">
        <v>4108910</v>
      </c>
      <c r="N111" s="130"/>
      <c r="O111" s="130">
        <v>3144811</v>
      </c>
      <c r="P111" s="130"/>
      <c r="Q111" s="130">
        <v>2306202</v>
      </c>
      <c r="R111" s="130"/>
      <c r="S111" s="130">
        <v>5451013</v>
      </c>
      <c r="T111" s="130"/>
    </row>
    <row r="112" spans="2:20" ht="15" customHeight="1" x14ac:dyDescent="0.25">
      <c r="B112" s="141" t="s">
        <v>99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141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s="143" customFormat="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s="143" customFormat="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86</v>
      </c>
      <c r="C8" s="146">
        <f>IFERROR('Tablas turistas zona y tip.'!C8/'Tablas turistas zona y tip.'!C21-1,"-")</f>
        <v>9.5320550273543247E-2</v>
      </c>
      <c r="D8" s="146">
        <f>IFERROR('Tablas turistas zona y tip.'!E8/'Tablas turistas zona y tip.'!E21-1,"-")</f>
        <v>-1.2136974425661085E-2</v>
      </c>
      <c r="E8" s="146">
        <f>IFERROR('Tablas turistas zona y tip.'!G8/'Tablas turistas zona y tip.'!G21-1,"-")</f>
        <v>6.1180853531253687E-2</v>
      </c>
      <c r="F8" s="147">
        <f>IFERROR('Tablas turistas zona y tip.'!I8/'Tablas turistas zona y tip.'!I21-1,"-")</f>
        <v>6.9615863899875396E-2</v>
      </c>
      <c r="G8" s="147">
        <f>IFERROR('Tablas turistas zona y tip.'!K8/'Tablas turistas zona y tip.'!K21-1,"-")</f>
        <v>6.3951736931394887E-2</v>
      </c>
      <c r="H8" s="147">
        <f>IFERROR('Tablas turistas zona y tip.'!M8/'Tablas turistas zona y tip.'!M21-1,"-")</f>
        <v>6.7316357269754601E-2</v>
      </c>
      <c r="I8" s="146">
        <f>IFERROR('Tablas turistas zona y tip.'!O8/'Tablas turistas zona y tip.'!O21-1,"-")</f>
        <v>0.1009858177769889</v>
      </c>
      <c r="J8" s="146">
        <f>IFERROR('Tablas turistas zona y tip.'!Q8/'Tablas turistas zona y tip.'!Q21-1,"-")</f>
        <v>5.8653999736105522E-2</v>
      </c>
      <c r="K8" s="146">
        <f>IFERROR('Tablas turistas zona y tip.'!S8/'Tablas turistas zona y tip.'!S21-1,"-")</f>
        <v>8.5432226029756642E-2</v>
      </c>
    </row>
    <row r="9" spans="2:11" x14ac:dyDescent="0.25">
      <c r="B9" s="88" t="s">
        <v>87</v>
      </c>
      <c r="C9" s="146">
        <f>IFERROR('Tablas turistas zona y tip.'!C9/'Tablas turistas zona y tip.'!C22-1,"-")</f>
        <v>0.11585890747674221</v>
      </c>
      <c r="D9" s="146">
        <f>IFERROR('Tablas turistas zona y tip.'!E9/'Tablas turistas zona y tip.'!E22-1,"-")</f>
        <v>-1.1347851174320911E-2</v>
      </c>
      <c r="E9" s="146">
        <f>IFERROR('Tablas turistas zona y tip.'!G9/'Tablas turistas zona y tip.'!G22-1,"-")</f>
        <v>7.4295450101946825E-2</v>
      </c>
      <c r="F9" s="147">
        <f>IFERROR('Tablas turistas zona y tip.'!I9/'Tablas turistas zona y tip.'!I22-1,"-")</f>
        <v>9.8711044128031444E-2</v>
      </c>
      <c r="G9" s="147">
        <f>IFERROR('Tablas turistas zona y tip.'!K9/'Tablas turistas zona y tip.'!K22-1,"-")</f>
        <v>5.1937712211684861E-2</v>
      </c>
      <c r="H9" s="147">
        <f>IFERROR('Tablas turistas zona y tip.'!M9/'Tablas turistas zona y tip.'!M22-1,"-")</f>
        <v>7.9860073423702493E-2</v>
      </c>
      <c r="I9" s="146">
        <f>IFERROR('Tablas turistas zona y tip.'!O9/'Tablas turistas zona y tip.'!O22-1,"-")</f>
        <v>0.1489879564649681</v>
      </c>
      <c r="J9" s="146">
        <f>IFERROR('Tablas turistas zona y tip.'!Q9/'Tablas turistas zona y tip.'!Q22-1,"-")</f>
        <v>8.4132471008028453E-2</v>
      </c>
      <c r="K9" s="146">
        <f>IFERROR('Tablas turistas zona y tip.'!S9/'Tablas turistas zona y tip.'!S22-1,"-")</f>
        <v>0.12554630527601796</v>
      </c>
    </row>
    <row r="10" spans="2:11" x14ac:dyDescent="0.25">
      <c r="B10" s="88" t="s">
        <v>88</v>
      </c>
      <c r="C10" s="146">
        <f>IFERROR('Tablas turistas zona y tip.'!C10/'Tablas turistas zona y tip.'!C23-1,"-")</f>
        <v>3.3815981563266151E-2</v>
      </c>
      <c r="D10" s="146">
        <f>IFERROR('Tablas turistas zona y tip.'!E10/'Tablas turistas zona y tip.'!E23-1,"-")</f>
        <v>-3.6979166666666674E-2</v>
      </c>
      <c r="E10" s="146">
        <f>IFERROR('Tablas turistas zona y tip.'!G10/'Tablas turistas zona y tip.'!G23-1,"-")</f>
        <v>1.2768318569225778E-2</v>
      </c>
      <c r="F10" s="147">
        <f>IFERROR('Tablas turistas zona y tip.'!I10/'Tablas turistas zona y tip.'!I23-1,"-")</f>
        <v>-7.4258687061941053E-3</v>
      </c>
      <c r="G10" s="147">
        <f>IFERROR('Tablas turistas zona y tip.'!K10/'Tablas turistas zona y tip.'!K23-1,"-")</f>
        <v>2.2475899383302078E-2</v>
      </c>
      <c r="H10" s="147">
        <f>IFERROR('Tablas turistas zona y tip.'!M10/'Tablas turistas zona y tip.'!M23-1,"-")</f>
        <v>3.7895017196059033E-3</v>
      </c>
      <c r="I10" s="146">
        <f>IFERROR('Tablas turistas zona y tip.'!O10/'Tablas turistas zona y tip.'!O23-1,"-")</f>
        <v>1.7480649752453115E-2</v>
      </c>
      <c r="J10" s="146">
        <f>IFERROR('Tablas turistas zona y tip.'!Q10/'Tablas turistas zona y tip.'!Q23-1,"-")</f>
        <v>4.1539493313989206E-2</v>
      </c>
      <c r="K10" s="146">
        <f>IFERROR('Tablas turistas zona y tip.'!S10/'Tablas turistas zona y tip.'!S23-1,"-")</f>
        <v>2.5751476839903642E-2</v>
      </c>
    </row>
    <row r="11" spans="2:11" x14ac:dyDescent="0.25">
      <c r="B11" s="88" t="s">
        <v>89</v>
      </c>
      <c r="C11" s="146">
        <f>IFERROR('Tablas turistas zona y tip.'!C11/'Tablas turistas zona y tip.'!C24-1,"-")</f>
        <v>1.1695723718469386E-2</v>
      </c>
      <c r="D11" s="146">
        <f>IFERROR('Tablas turistas zona y tip.'!E11/'Tablas turistas zona y tip.'!E24-1,"-")</f>
        <v>-7.0488930572352393E-2</v>
      </c>
      <c r="E11" s="146">
        <f>IFERROR('Tablas turistas zona y tip.'!G11/'Tablas turistas zona y tip.'!G24-1,"-")</f>
        <v>-1.2692716153367312E-2</v>
      </c>
      <c r="F11" s="147">
        <f>IFERROR('Tablas turistas zona y tip.'!I11/'Tablas turistas zona y tip.'!I24-1,"-")</f>
        <v>-2.4061060175920357E-2</v>
      </c>
      <c r="G11" s="147">
        <f>IFERROR('Tablas turistas zona y tip.'!K11/'Tablas turistas zona y tip.'!K24-1,"-")</f>
        <v>3.4861200774693346E-2</v>
      </c>
      <c r="H11" s="147">
        <f>IFERROR('Tablas turistas zona y tip.'!M11/'Tablas turistas zona y tip.'!M24-1,"-")</f>
        <v>-2.1330545536006884E-3</v>
      </c>
      <c r="I11" s="146">
        <f>IFERROR('Tablas turistas zona y tip.'!O11/'Tablas turistas zona y tip.'!O24-1,"-")</f>
        <v>-1.1952996018257722E-2</v>
      </c>
      <c r="J11" s="146">
        <f>IFERROR('Tablas turistas zona y tip.'!Q11/'Tablas turistas zona y tip.'!Q24-1,"-")</f>
        <v>4.8940092165898674E-2</v>
      </c>
      <c r="K11" s="146">
        <f>IFERROR('Tablas turistas zona y tip.'!S11/'Tablas turistas zona y tip.'!S24-1,"-")</f>
        <v>8.5004837149307289E-3</v>
      </c>
    </row>
    <row r="12" spans="2:11" x14ac:dyDescent="0.25">
      <c r="B12" s="88" t="s">
        <v>90</v>
      </c>
      <c r="C12" s="146">
        <f>IFERROR('Tablas turistas zona y tip.'!C12/'Tablas turistas zona y tip.'!C25-1,"-")</f>
        <v>-7.9115019735475078E-3</v>
      </c>
      <c r="D12" s="146">
        <f>IFERROR('Tablas turistas zona y tip.'!E12/'Tablas turistas zona y tip.'!E25-1,"-")</f>
        <v>3.5112673480584444E-2</v>
      </c>
      <c r="E12" s="146">
        <f>IFERROR('Tablas turistas zona y tip.'!G12/'Tablas turistas zona y tip.'!G25-1,"-")</f>
        <v>4.9410893463073258E-3</v>
      </c>
      <c r="F12" s="147">
        <f>IFERROR('Tablas turistas zona y tip.'!I12/'Tablas turistas zona y tip.'!I25-1,"-")</f>
        <v>-2.2076104465393875E-2</v>
      </c>
      <c r="G12" s="147">
        <f>IFERROR('Tablas turistas zona y tip.'!K12/'Tablas turistas zona y tip.'!K25-1,"-")</f>
        <v>-1.333717973661086E-2</v>
      </c>
      <c r="H12" s="147">
        <f>IFERROR('Tablas turistas zona y tip.'!M12/'Tablas turistas zona y tip.'!M25-1,"-")</f>
        <v>-1.8614243457508062E-2</v>
      </c>
      <c r="I12" s="146">
        <f>IFERROR('Tablas turistas zona y tip.'!O12/'Tablas turistas zona y tip.'!O25-1,"-")</f>
        <v>1.0978484615854933E-2</v>
      </c>
      <c r="J12" s="146">
        <f>IFERROR('Tablas turistas zona y tip.'!Q12/'Tablas turistas zona y tip.'!Q25-1,"-")</f>
        <v>2.0094316620776986E-2</v>
      </c>
      <c r="K12" s="146">
        <f>IFERROR('Tablas turistas zona y tip.'!S12/'Tablas turistas zona y tip.'!S25-1,"-")</f>
        <v>1.4292478018640198E-2</v>
      </c>
    </row>
    <row r="13" spans="2:11" x14ac:dyDescent="0.25">
      <c r="B13" s="88" t="s">
        <v>91</v>
      </c>
      <c r="C13" s="146">
        <f>IFERROR('Tablas turistas zona y tip.'!C13/'Tablas turistas zona y tip.'!C26-1,"-")</f>
        <v>-4.1103833759517872E-2</v>
      </c>
      <c r="D13" s="146">
        <f>IFERROR('Tablas turistas zona y tip.'!E13/'Tablas turistas zona y tip.'!E26-1,"-")</f>
        <v>-8.0565930496914628E-2</v>
      </c>
      <c r="E13" s="146">
        <f>IFERROR('Tablas turistas zona y tip.'!G13/'Tablas turistas zona y tip.'!G26-1,"-")</f>
        <v>-5.3689928201940962E-2</v>
      </c>
      <c r="F13" s="147">
        <f>IFERROR('Tablas turistas zona y tip.'!I13/'Tablas turistas zona y tip.'!I26-1,"-")</f>
        <v>-5.6832799307715676E-2</v>
      </c>
      <c r="G13" s="147">
        <f>IFERROR('Tablas turistas zona y tip.'!K13/'Tablas turistas zona y tip.'!K26-1,"-")</f>
        <v>-4.1138557596857916E-2</v>
      </c>
      <c r="H13" s="147">
        <f>IFERROR('Tablas turistas zona y tip.'!M13/'Tablas turistas zona y tip.'!M26-1,"-")</f>
        <v>-5.0648662284617729E-2</v>
      </c>
      <c r="I13" s="146">
        <f>IFERROR('Tablas turistas zona y tip.'!O13/'Tablas turistas zona y tip.'!O26-1,"-")</f>
        <v>-2.7971525905610473E-2</v>
      </c>
      <c r="J13" s="146">
        <f>IFERROR('Tablas turistas zona y tip.'!Q13/'Tablas turistas zona y tip.'!Q26-1,"-")</f>
        <v>-2.5978620707083455E-2</v>
      </c>
      <c r="K13" s="146">
        <f>IFERROR('Tablas turistas zona y tip.'!S13/'Tablas turistas zona y tip.'!S26-1,"-")</f>
        <v>-2.7249440887438081E-2</v>
      </c>
    </row>
    <row r="14" spans="2:11" x14ac:dyDescent="0.25">
      <c r="B14" s="88" t="s">
        <v>92</v>
      </c>
      <c r="C14" s="146">
        <f>IFERROR('Tablas turistas zona y tip.'!C14/'Tablas turistas zona y tip.'!C27-1,"-")</f>
        <v>-3.3243467861269194E-3</v>
      </c>
      <c r="D14" s="146">
        <f>IFERROR('Tablas turistas zona y tip.'!E14/'Tablas turistas zona y tip.'!E27-1,"-")</f>
        <v>1.9982623805386623E-2</v>
      </c>
      <c r="E14" s="146">
        <f>IFERROR('Tablas turistas zona y tip.'!G14/'Tablas turistas zona y tip.'!G27-1,"-")</f>
        <v>3.5688284250046109E-3</v>
      </c>
      <c r="F14" s="147">
        <f>IFERROR('Tablas turistas zona y tip.'!I14/'Tablas turistas zona y tip.'!I27-1,"-")</f>
        <v>-2.5256455246842946E-2</v>
      </c>
      <c r="G14" s="147">
        <f>IFERROR('Tablas turistas zona y tip.'!K14/'Tablas turistas zona y tip.'!K27-1,"-")</f>
        <v>-4.8412029804601575E-2</v>
      </c>
      <c r="H14" s="147">
        <f>IFERROR('Tablas turistas zona y tip.'!M14/'Tablas turistas zona y tip.'!M27-1,"-")</f>
        <v>-3.4134455573465172E-2</v>
      </c>
      <c r="I14" s="146">
        <f>IFERROR('Tablas turistas zona y tip.'!O14/'Tablas turistas zona y tip.'!O27-1,"-")</f>
        <v>-8.9708186599233297E-3</v>
      </c>
      <c r="J14" s="146">
        <f>IFERROR('Tablas turistas zona y tip.'!Q14/'Tablas turistas zona y tip.'!Q27-1,"-")</f>
        <v>-2.5195369030390768E-2</v>
      </c>
      <c r="K14" s="146">
        <f>IFERROR('Tablas turistas zona y tip.'!S14/'Tablas turistas zona y tip.'!S27-1,"-")</f>
        <v>-1.4632508155824175E-2</v>
      </c>
    </row>
    <row r="15" spans="2:11" x14ac:dyDescent="0.25">
      <c r="B15" s="88" t="s">
        <v>93</v>
      </c>
      <c r="C15" s="146">
        <f>IFERROR('Tablas turistas zona y tip.'!C15/'Tablas turistas zona y tip.'!C28-1,"-")</f>
        <v>2.9584656311679502E-2</v>
      </c>
      <c r="D15" s="146">
        <f>IFERROR('Tablas turistas zona y tip.'!E15/'Tablas turistas zona y tip.'!E28-1,"-")</f>
        <v>7.60933568866764E-2</v>
      </c>
      <c r="E15" s="146">
        <f>IFERROR('Tablas turistas zona y tip.'!G15/'Tablas turistas zona y tip.'!G28-1,"-")</f>
        <v>4.2891274715513239E-2</v>
      </c>
      <c r="F15" s="147">
        <f>IFERROR('Tablas turistas zona y tip.'!I15/'Tablas turistas zona y tip.'!I28-1,"-")</f>
        <v>3.8475660639777365E-2</v>
      </c>
      <c r="G15" s="147">
        <f>IFERROR('Tablas turistas zona y tip.'!K15/'Tablas turistas zona y tip.'!K28-1,"-")</f>
        <v>0.1107714439848948</v>
      </c>
      <c r="H15" s="147">
        <f>IFERROR('Tablas turistas zona y tip.'!M15/'Tablas turistas zona y tip.'!M28-1,"-")</f>
        <v>6.4334924673394189E-2</v>
      </c>
      <c r="I15" s="146">
        <f>IFERROR('Tablas turistas zona y tip.'!O15/'Tablas turistas zona y tip.'!O28-1,"-")</f>
        <v>1.9123103148606102E-2</v>
      </c>
      <c r="J15" s="146">
        <f>IFERROR('Tablas turistas zona y tip.'!Q15/'Tablas turistas zona y tip.'!Q28-1,"-")</f>
        <v>0.10510431471635862</v>
      </c>
      <c r="K15" s="146">
        <f>IFERROR('Tablas turistas zona y tip.'!S15/'Tablas turistas zona y tip.'!S28-1,"-")</f>
        <v>4.6860406536739507E-2</v>
      </c>
    </row>
    <row r="16" spans="2:11" x14ac:dyDescent="0.25">
      <c r="B16" s="88" t="s">
        <v>94</v>
      </c>
      <c r="C16" s="146">
        <f>IFERROR('Tablas turistas zona y tip.'!C16/'Tablas turistas zona y tip.'!C29-1,"-")</f>
        <v>-8.4284363322529976E-2</v>
      </c>
      <c r="D16" s="146">
        <f>IFERROR('Tablas turistas zona y tip.'!E16/'Tablas turistas zona y tip.'!E29-1,"-")</f>
        <v>-0.11756597523288648</v>
      </c>
      <c r="E16" s="146">
        <f>IFERROR('Tablas turistas zona y tip.'!G16/'Tablas turistas zona y tip.'!G29-1,"-")</f>
        <v>-9.4011540260955484E-2</v>
      </c>
      <c r="F16" s="147">
        <f>IFERROR('Tablas turistas zona y tip.'!I16/'Tablas turistas zona y tip.'!I29-1,"-")</f>
        <v>-6.8847339978151401E-2</v>
      </c>
      <c r="G16" s="147">
        <f>IFERROR('Tablas turistas zona y tip.'!K16/'Tablas turistas zona y tip.'!K29-1,"-")</f>
        <v>-6.8628788304300081E-2</v>
      </c>
      <c r="H16" s="147">
        <f>IFERROR('Tablas turistas zona y tip.'!M16/'Tablas turistas zona y tip.'!M29-1,"-")</f>
        <v>-6.8765176995822075E-2</v>
      </c>
      <c r="I16" s="146">
        <f>IFERROR('Tablas turistas zona y tip.'!O16/'Tablas turistas zona y tip.'!O29-1,"-")</f>
        <v>-5.8242289111854362E-2</v>
      </c>
      <c r="J16" s="146">
        <f>IFERROR('Tablas turistas zona y tip.'!Q16/'Tablas turistas zona y tip.'!Q29-1,"-")</f>
        <v>-7.7834096206228387E-2</v>
      </c>
      <c r="K16" s="146">
        <f>IFERROR('Tablas turistas zona y tip.'!S16/'Tablas turistas zona y tip.'!S29-1,"-")</f>
        <v>-6.5023423983826767E-2</v>
      </c>
    </row>
    <row r="17" spans="2:11" x14ac:dyDescent="0.25">
      <c r="B17" s="88" t="s">
        <v>95</v>
      </c>
      <c r="C17" s="146">
        <f>IFERROR('Tablas turistas zona y tip.'!C17/'Tablas turistas zona y tip.'!C30-1,"-")</f>
        <v>7.8246497126328807E-2</v>
      </c>
      <c r="D17" s="146">
        <f>IFERROR('Tablas turistas zona y tip.'!E17/'Tablas turistas zona y tip.'!E30-1,"-")</f>
        <v>7.9087987143431127E-2</v>
      </c>
      <c r="E17" s="146">
        <f>IFERROR('Tablas turistas zona y tip.'!G17/'Tablas turistas zona y tip.'!G30-1,"-")</f>
        <v>7.8514565094967459E-2</v>
      </c>
      <c r="F17" s="147">
        <f>IFERROR('Tablas turistas zona y tip.'!I17/'Tablas turistas zona y tip.'!I30-1,"-")</f>
        <v>8.7360640021801217E-2</v>
      </c>
      <c r="G17" s="147">
        <f>IFERROR('Tablas turistas zona y tip.'!K17/'Tablas turistas zona y tip.'!K30-1,"-")</f>
        <v>5.0455442219703661E-2</v>
      </c>
      <c r="H17" s="147">
        <f>IFERROR('Tablas turistas zona y tip.'!M17/'Tablas turistas zona y tip.'!M30-1,"-")</f>
        <v>7.2220898829323366E-2</v>
      </c>
      <c r="I17" s="146">
        <f>IFERROR('Tablas turistas zona y tip.'!O17/'Tablas turistas zona y tip.'!O30-1,"-")</f>
        <v>8.4898134623300203E-2</v>
      </c>
      <c r="J17" s="146">
        <f>IFERROR('Tablas turistas zona y tip.'!Q17/'Tablas turistas zona y tip.'!Q30-1,"-")</f>
        <v>3.6370573682720675E-2</v>
      </c>
      <c r="K17" s="146">
        <f>IFERROR('Tablas turistas zona y tip.'!S17/'Tablas turistas zona y tip.'!S30-1,"-")</f>
        <v>6.6854604906377846E-2</v>
      </c>
    </row>
    <row r="18" spans="2:11" x14ac:dyDescent="0.25">
      <c r="B18" s="88" t="s">
        <v>96</v>
      </c>
      <c r="C18" s="146">
        <f>IFERROR('Tablas turistas zona y tip.'!C18/'Tablas turistas zona y tip.'!C31-1,"-")</f>
        <v>-5.2759824065087613E-2</v>
      </c>
      <c r="D18" s="146">
        <f>IFERROR('Tablas turistas zona y tip.'!E18/'Tablas turistas zona y tip.'!E31-1,"-")</f>
        <v>-5.7663056003687485E-2</v>
      </c>
      <c r="E18" s="146">
        <f>IFERROR('Tablas turistas zona y tip.'!G18/'Tablas turistas zona y tip.'!G31-1,"-")</f>
        <v>-5.4276831807421377E-2</v>
      </c>
      <c r="F18" s="147">
        <f>IFERROR('Tablas turistas zona y tip.'!I18/'Tablas turistas zona y tip.'!I31-1,"-")</f>
        <v>-6.1839954739753566E-2</v>
      </c>
      <c r="G18" s="147">
        <f>IFERROR('Tablas turistas zona y tip.'!K18/'Tablas turistas zona y tip.'!K31-1,"-")</f>
        <v>-2.7543828807952364E-2</v>
      </c>
      <c r="H18" s="147">
        <f>IFERROR('Tablas turistas zona y tip.'!M18/'Tablas turistas zona y tip.'!M31-1,"-")</f>
        <v>-4.8259408559621852E-2</v>
      </c>
      <c r="I18" s="146">
        <f>IFERROR('Tablas turistas zona y tip.'!O18/'Tablas turistas zona y tip.'!O31-1,"-")</f>
        <v>-5.5855155860541017E-2</v>
      </c>
      <c r="J18" s="146">
        <f>IFERROR('Tablas turistas zona y tip.'!Q18/'Tablas turistas zona y tip.'!Q31-1,"-")</f>
        <v>-3.9955415776283698E-2</v>
      </c>
      <c r="K18" s="146">
        <f>IFERROR('Tablas turistas zona y tip.'!S18/'Tablas turistas zona y tip.'!S31-1,"-")</f>
        <v>-5.0267817270534088E-2</v>
      </c>
    </row>
    <row r="19" spans="2:11" x14ac:dyDescent="0.25">
      <c r="B19" s="88" t="s">
        <v>97</v>
      </c>
      <c r="C19" s="146">
        <f>IFERROR('Tablas turistas zona y tip.'!C19/'Tablas turistas zona y tip.'!C32-1,"-")</f>
        <v>-0.10572337811825927</v>
      </c>
      <c r="D19" s="146">
        <f>IFERROR('Tablas turistas zona y tip.'!E19/'Tablas turistas zona y tip.'!E32-1,"-")</f>
        <v>4.9695908370210873E-3</v>
      </c>
      <c r="E19" s="146">
        <f>IFERROR('Tablas turistas zona y tip.'!G19/'Tablas turistas zona y tip.'!G32-1,"-")</f>
        <v>-7.3606152156001081E-2</v>
      </c>
      <c r="F19" s="147">
        <f>IFERROR('Tablas turistas zona y tip.'!I19/'Tablas turistas zona y tip.'!I32-1,"-")</f>
        <v>-5.982566141611867E-2</v>
      </c>
      <c r="G19" s="147">
        <f>IFERROR('Tablas turistas zona y tip.'!K19/'Tablas turistas zona y tip.'!K32-1,"-")</f>
        <v>-1.9231546853644477E-2</v>
      </c>
      <c r="H19" s="147">
        <f>IFERROR('Tablas turistas zona y tip.'!M19/'Tablas turistas zona y tip.'!M32-1,"-")</f>
        <v>-4.4130935742180744E-2</v>
      </c>
      <c r="I19" s="146">
        <f>IFERROR('Tablas turistas zona y tip.'!O19/'Tablas turistas zona y tip.'!O32-1,"-")</f>
        <v>-4.2060659273539303E-2</v>
      </c>
      <c r="J19" s="146">
        <f>IFERROR('Tablas turistas zona y tip.'!Q19/'Tablas turistas zona y tip.'!Q32-1,"-")</f>
        <v>-1.5038458773632413E-2</v>
      </c>
      <c r="K19" s="146">
        <f>IFERROR('Tablas turistas zona y tip.'!S19/'Tablas turistas zona y tip.'!S32-1,"-")</f>
        <v>-3.2687968284442648E-2</v>
      </c>
    </row>
    <row r="20" spans="2:11" ht="30" customHeight="1" x14ac:dyDescent="0.25">
      <c r="B20" s="131" t="str">
        <f>actualizaciones!$A$2</f>
        <v>2013</v>
      </c>
      <c r="C20" s="148">
        <v>4.293402672794322E-3</v>
      </c>
      <c r="D20" s="148">
        <v>-1.464935764174502E-2</v>
      </c>
      <c r="E20" s="148">
        <v>-1.4681782875650695E-3</v>
      </c>
      <c r="F20" s="148">
        <v>-4.0505833414916648E-3</v>
      </c>
      <c r="G20" s="148">
        <v>7.8184314357983009E-3</v>
      </c>
      <c r="H20" s="148">
        <v>5.6092807358387731E-4</v>
      </c>
      <c r="I20" s="148">
        <v>1.3991589038903074E-2</v>
      </c>
      <c r="J20" s="148">
        <v>1.6110329240525356E-2</v>
      </c>
      <c r="K20" s="148">
        <v>1.4738358930766138E-2</v>
      </c>
    </row>
    <row r="21" spans="2:11" outlineLevel="1" x14ac:dyDescent="0.25">
      <c r="B21" s="88" t="s">
        <v>86</v>
      </c>
      <c r="C21" s="146">
        <f>IFERROR('Tablas turistas zona y tip.'!C21/'Tablas turistas zona y tip.'!C34-1,"-")</f>
        <v>-3.5729285106993247E-2</v>
      </c>
      <c r="D21" s="146">
        <f>IFERROR('Tablas turistas zona y tip.'!E21/'Tablas turistas zona y tip.'!E34-1,"-")</f>
        <v>-0.19308935606200062</v>
      </c>
      <c r="E21" s="146">
        <f>IFERROR('Tablas turistas zona y tip.'!G21/'Tablas turistas zona y tip.'!G34-1,"-")</f>
        <v>-9.1987232222185633E-2</v>
      </c>
      <c r="F21" s="147">
        <f>IFERROR('Tablas turistas zona y tip.'!I21/'Tablas turistas zona y tip.'!I34-1,"-")</f>
        <v>-1.3021042218122503E-2</v>
      </c>
      <c r="G21" s="147">
        <f>IFERROR('Tablas turistas zona y tip.'!K21/'Tablas turistas zona y tip.'!K34-1,"-")</f>
        <v>-0.15753127316685478</v>
      </c>
      <c r="H21" s="147">
        <f>IFERROR('Tablas turistas zona y tip.'!M21/'Tablas turistas zona y tip.'!M34-1,"-")</f>
        <v>-7.727761378417386E-2</v>
      </c>
      <c r="I21" s="146">
        <f>IFERROR('Tablas turistas zona y tip.'!O21/'Tablas turistas zona y tip.'!O34-1,"-")</f>
        <v>-1.1804567924611487E-3</v>
      </c>
      <c r="J21" s="146">
        <f>IFERROR('Tablas turistas zona y tip.'!Q21/'Tablas turistas zona y tip.'!Q34-1,"-")</f>
        <v>-0.14350717327686713</v>
      </c>
      <c r="K21" s="146">
        <f>IFERROR('Tablas turistas zona y tip.'!S21/'Tablas turistas zona y tip.'!S34-1,"-")</f>
        <v>-5.8654970900697267E-2</v>
      </c>
    </row>
    <row r="22" spans="2:11" outlineLevel="1" x14ac:dyDescent="0.25">
      <c r="B22" s="88" t="s">
        <v>87</v>
      </c>
      <c r="C22" s="146">
        <f>IFERROR('Tablas turistas zona y tip.'!C22/'Tablas turistas zona y tip.'!C35-1,"-")</f>
        <v>-4.398781558159981E-3</v>
      </c>
      <c r="D22" s="146">
        <f>IFERROR('Tablas turistas zona y tip.'!E22/'Tablas turistas zona y tip.'!E35-1,"-")</f>
        <v>-1.5588841671224762E-2</v>
      </c>
      <c r="E22" s="146">
        <f>IFERROR('Tablas turistas zona y tip.'!G22/'Tablas turistas zona y tip.'!G35-1,"-")</f>
        <v>-8.0828929414942241E-3</v>
      </c>
      <c r="F22" s="147">
        <f>IFERROR('Tablas turistas zona y tip.'!I22/'Tablas turistas zona y tip.'!I35-1,"-")</f>
        <v>-1.1640564372060513E-2</v>
      </c>
      <c r="G22" s="147">
        <f>IFERROR('Tablas turistas zona y tip.'!K22/'Tablas turistas zona y tip.'!K35-1,"-")</f>
        <v>-6.7338841771921509E-2</v>
      </c>
      <c r="H22" s="147">
        <f>IFERROR('Tablas turistas zona y tip.'!M22/'Tablas turistas zona y tip.'!M35-1,"-")</f>
        <v>-3.4870023013911622E-2</v>
      </c>
      <c r="I22" s="146">
        <f>IFERROR('Tablas turistas zona y tip.'!O22/'Tablas turistas zona y tip.'!O35-1,"-")</f>
        <v>-1.7118241880951679E-2</v>
      </c>
      <c r="J22" s="146">
        <f>IFERROR('Tablas turistas zona y tip.'!Q22/'Tablas turistas zona y tip.'!Q35-1,"-")</f>
        <v>-7.0781903664080659E-2</v>
      </c>
      <c r="K22" s="146">
        <f>IFERROR('Tablas turistas zona y tip.'!S22/'Tablas turistas zona y tip.'!S35-1,"-")</f>
        <v>-3.7215337229888679E-2</v>
      </c>
    </row>
    <row r="23" spans="2:11" outlineLevel="1" x14ac:dyDescent="0.25">
      <c r="B23" s="88" t="s">
        <v>88</v>
      </c>
      <c r="C23" s="146">
        <f>IFERROR('Tablas turistas zona y tip.'!C23/'Tablas turistas zona y tip.'!C36-1,"-")</f>
        <v>-5.2543213313267167E-2</v>
      </c>
      <c r="D23" s="146">
        <f>IFERROR('Tablas turistas zona y tip.'!E23/'Tablas turistas zona y tip.'!E36-1,"-")</f>
        <v>-0.1616483216592377</v>
      </c>
      <c r="E23" s="146">
        <f>IFERROR('Tablas turistas zona y tip.'!G23/'Tablas turistas zona y tip.'!G36-1,"-")</f>
        <v>-8.7836485834343669E-2</v>
      </c>
      <c r="F23" s="147">
        <f>IFERROR('Tablas turistas zona y tip.'!I23/'Tablas turistas zona y tip.'!I36-1,"-")</f>
        <v>-2.7731236262746317E-2</v>
      </c>
      <c r="G23" s="147">
        <f>IFERROR('Tablas turistas zona y tip.'!K23/'Tablas turistas zona y tip.'!K36-1,"-")</f>
        <v>-0.1678057114962167</v>
      </c>
      <c r="H23" s="147">
        <f>IFERROR('Tablas turistas zona y tip.'!M23/'Tablas turistas zona y tip.'!M36-1,"-")</f>
        <v>-8.546768684969952E-2</v>
      </c>
      <c r="I23" s="146">
        <f>IFERROR('Tablas turistas zona y tip.'!O23/'Tablas turistas zona y tip.'!O36-1,"-")</f>
        <v>-1.3440052062517416E-2</v>
      </c>
      <c r="J23" s="146">
        <f>IFERROR('Tablas turistas zona y tip.'!Q23/'Tablas turistas zona y tip.'!Q36-1,"-")</f>
        <v>-0.1702949159086522</v>
      </c>
      <c r="K23" s="146">
        <f>IFERROR('Tablas turistas zona y tip.'!S23/'Tablas turistas zona y tip.'!S36-1,"-")</f>
        <v>-7.3644179533839615E-2</v>
      </c>
    </row>
    <row r="24" spans="2:11" outlineLevel="1" x14ac:dyDescent="0.25">
      <c r="B24" s="88" t="s">
        <v>89</v>
      </c>
      <c r="C24" s="146">
        <f>IFERROR('Tablas turistas zona y tip.'!C24/'Tablas turistas zona y tip.'!C37-1,"-")</f>
        <v>-6.9574991763406313E-2</v>
      </c>
      <c r="D24" s="146">
        <f>IFERROR('Tablas turistas zona y tip.'!E24/'Tablas turistas zona y tip.'!E37-1,"-")</f>
        <v>-0.15183169353150516</v>
      </c>
      <c r="E24" s="146">
        <f>IFERROR('Tablas turistas zona y tip.'!G24/'Tablas turistas zona y tip.'!G37-1,"-")</f>
        <v>-9.5603041704202196E-2</v>
      </c>
      <c r="F24" s="147">
        <f>IFERROR('Tablas turistas zona y tip.'!I24/'Tablas turistas zona y tip.'!I37-1,"-")</f>
        <v>-5.1862856134261004E-2</v>
      </c>
      <c r="G24" s="147">
        <f>IFERROR('Tablas turistas zona y tip.'!K24/'Tablas turistas zona y tip.'!K37-1,"-")</f>
        <v>-0.16652608923273804</v>
      </c>
      <c r="H24" s="147">
        <f>IFERROR('Tablas turistas zona y tip.'!M24/'Tablas turistas zona y tip.'!M37-1,"-")</f>
        <v>-9.8041225339615679E-2</v>
      </c>
      <c r="I24" s="146">
        <f>IFERROR('Tablas turistas zona y tip.'!O24/'Tablas turistas zona y tip.'!O37-1,"-")</f>
        <v>-3.849027004818284E-2</v>
      </c>
      <c r="J24" s="146">
        <f>IFERROR('Tablas turistas zona y tip.'!Q24/'Tablas turistas zona y tip.'!Q37-1,"-")</f>
        <v>-0.15179705669669907</v>
      </c>
      <c r="K24" s="146">
        <f>IFERROR('Tablas turistas zona y tip.'!S24/'Tablas turistas zona y tip.'!S37-1,"-")</f>
        <v>-7.9780453005595553E-2</v>
      </c>
    </row>
    <row r="25" spans="2:11" outlineLevel="1" x14ac:dyDescent="0.25">
      <c r="B25" s="88" t="s">
        <v>90</v>
      </c>
      <c r="C25" s="146">
        <f>IFERROR('Tablas turistas zona y tip.'!C25/'Tablas turistas zona y tip.'!C38-1,"-")</f>
        <v>1.8585787339093551E-2</v>
      </c>
      <c r="D25" s="146">
        <f>IFERROR('Tablas turistas zona y tip.'!E25/'Tablas turistas zona y tip.'!E38-1,"-")</f>
        <v>-0.11396575626091499</v>
      </c>
      <c r="E25" s="146">
        <f>IFERROR('Tablas turistas zona y tip.'!G25/'Tablas turistas zona y tip.'!G38-1,"-")</f>
        <v>-2.4987719204796366E-2</v>
      </c>
      <c r="F25" s="147">
        <f>IFERROR('Tablas turistas zona y tip.'!I25/'Tablas turistas zona y tip.'!I38-1,"-")</f>
        <v>7.4132534073476641E-3</v>
      </c>
      <c r="G25" s="147">
        <f>IFERROR('Tablas turistas zona y tip.'!K25/'Tablas turistas zona y tip.'!K38-1,"-")</f>
        <v>-9.6974506857946063E-2</v>
      </c>
      <c r="H25" s="147">
        <f>IFERROR('Tablas turistas zona y tip.'!M25/'Tablas turistas zona y tip.'!M38-1,"-")</f>
        <v>-3.6699385058089229E-2</v>
      </c>
      <c r="I25" s="146">
        <f>IFERROR('Tablas turistas zona y tip.'!O25/'Tablas turistas zona y tip.'!O38-1,"-")</f>
        <v>-1.4346505780453267E-2</v>
      </c>
      <c r="J25" s="146">
        <f>IFERROR('Tablas turistas zona y tip.'!Q25/'Tablas turistas zona y tip.'!Q38-1,"-")</f>
        <v>-0.10636070382790119</v>
      </c>
      <c r="K25" s="146">
        <f>IFERROR('Tablas turistas zona y tip.'!S25/'Tablas turistas zona y tip.'!S38-1,"-")</f>
        <v>-4.9910650097566012E-2</v>
      </c>
    </row>
    <row r="26" spans="2:11" outlineLevel="1" x14ac:dyDescent="0.25">
      <c r="B26" s="88" t="s">
        <v>91</v>
      </c>
      <c r="C26" s="146">
        <f>IFERROR('Tablas turistas zona y tip.'!C26/'Tablas turistas zona y tip.'!C39-1,"-")</f>
        <v>-0.10054977470352355</v>
      </c>
      <c r="D26" s="146">
        <f>IFERROR('Tablas turistas zona y tip.'!E26/'Tablas turistas zona y tip.'!E39-1,"-")</f>
        <v>-0.19906353645054298</v>
      </c>
      <c r="E26" s="146">
        <f>IFERROR('Tablas turistas zona y tip.'!G26/'Tablas turistas zona y tip.'!G39-1,"-")</f>
        <v>-0.13450256352786261</v>
      </c>
      <c r="F26" s="147">
        <f>IFERROR('Tablas turistas zona y tip.'!I26/'Tablas turistas zona y tip.'!I39-1,"-")</f>
        <v>-6.2880813571209448E-2</v>
      </c>
      <c r="G26" s="147">
        <f>IFERROR('Tablas turistas zona y tip.'!K26/'Tablas turistas zona y tip.'!K39-1,"-")</f>
        <v>-0.18309279804437761</v>
      </c>
      <c r="H26" s="147">
        <f>IFERROR('Tablas turistas zona y tip.'!M26/'Tablas turistas zona y tip.'!M39-1,"-")</f>
        <v>-0.11424131195613418</v>
      </c>
      <c r="I26" s="146">
        <f>IFERROR('Tablas turistas zona y tip.'!O26/'Tablas turistas zona y tip.'!O39-1,"-")</f>
        <v>-6.418409339044262E-2</v>
      </c>
      <c r="J26" s="146">
        <f>IFERROR('Tablas turistas zona y tip.'!Q26/'Tablas turistas zona y tip.'!Q39-1,"-")</f>
        <v>-0.17830036858225617</v>
      </c>
      <c r="K26" s="146">
        <f>IFERROR('Tablas turistas zona y tip.'!S26/'Tablas turistas zona y tip.'!S39-1,"-")</f>
        <v>-0.10901785623234517</v>
      </c>
    </row>
    <row r="27" spans="2:11" outlineLevel="1" x14ac:dyDescent="0.25">
      <c r="B27" s="88" t="s">
        <v>92</v>
      </c>
      <c r="C27" s="146">
        <f>IFERROR('Tablas turistas zona y tip.'!C27/'Tablas turistas zona y tip.'!C40-1,"-")</f>
        <v>5.4721156210247202E-2</v>
      </c>
      <c r="D27" s="146">
        <f>IFERROR('Tablas turistas zona y tip.'!E27/'Tablas turistas zona y tip.'!E40-1,"-")</f>
        <v>-0.11003243196804058</v>
      </c>
      <c r="E27" s="146">
        <f>IFERROR('Tablas turistas zona y tip.'!G27/'Tablas turistas zona y tip.'!G40-1,"-")</f>
        <v>-2.8549812284950349E-5</v>
      </c>
      <c r="F27" s="147">
        <f>IFERROR('Tablas turistas zona y tip.'!I27/'Tablas turistas zona y tip.'!I40-1,"-")</f>
        <v>0.10406536021112922</v>
      </c>
      <c r="G27" s="147">
        <f>IFERROR('Tablas turistas zona y tip.'!K27/'Tablas turistas zona y tip.'!K40-1,"-")</f>
        <v>-4.8914438627470802E-2</v>
      </c>
      <c r="H27" s="147">
        <f>IFERROR('Tablas turistas zona y tip.'!M27/'Tablas turistas zona y tip.'!M40-1,"-")</f>
        <v>3.9932690018621209E-2</v>
      </c>
      <c r="I27" s="146">
        <f>IFERROR('Tablas turistas zona y tip.'!O27/'Tablas turistas zona y tip.'!O40-1,"-")</f>
        <v>7.9489219175214565E-2</v>
      </c>
      <c r="J27" s="146">
        <f>IFERROR('Tablas turistas zona y tip.'!Q27/'Tablas turistas zona y tip.'!Q40-1,"-")</f>
        <v>-4.8425633292708992E-2</v>
      </c>
      <c r="K27" s="146">
        <f>IFERROR('Tablas turistas zona y tip.'!S27/'Tablas turistas zona y tip.'!S40-1,"-")</f>
        <v>3.1120877518661327E-2</v>
      </c>
    </row>
    <row r="28" spans="2:11" outlineLevel="1" x14ac:dyDescent="0.25">
      <c r="B28" s="88" t="s">
        <v>93</v>
      </c>
      <c r="C28" s="146">
        <f>IFERROR('Tablas turistas zona y tip.'!C28/'Tablas turistas zona y tip.'!C41-1,"-")</f>
        <v>3.1227530668908487E-2</v>
      </c>
      <c r="D28" s="146">
        <f>IFERROR('Tablas turistas zona y tip.'!E28/'Tablas turistas zona y tip.'!E41-1,"-")</f>
        <v>-4.3814301069765027E-2</v>
      </c>
      <c r="E28" s="146">
        <f>IFERROR('Tablas turistas zona y tip.'!G28/'Tablas turistas zona y tip.'!G41-1,"-")</f>
        <v>8.5808071056188151E-3</v>
      </c>
      <c r="F28" s="147">
        <f>IFERROR('Tablas turistas zona y tip.'!I28/'Tablas turistas zona y tip.'!I41-1,"-")</f>
        <v>2.7495141191265615E-2</v>
      </c>
      <c r="G28" s="147">
        <f>IFERROR('Tablas turistas zona y tip.'!K28/'Tablas turistas zona y tip.'!K41-1,"-")</f>
        <v>-8.1492764661081463E-2</v>
      </c>
      <c r="H28" s="147">
        <f>IFERROR('Tablas turistas zona y tip.'!M28/'Tablas turistas zona y tip.'!M41-1,"-")</f>
        <v>-1.4338596571557338E-2</v>
      </c>
      <c r="I28" s="146">
        <f>IFERROR('Tablas turistas zona y tip.'!O28/'Tablas turistas zona y tip.'!O41-1,"-")</f>
        <v>2.4225125490515032E-2</v>
      </c>
      <c r="J28" s="146">
        <f>IFERROR('Tablas turistas zona y tip.'!Q28/'Tablas turistas zona y tip.'!Q41-1,"-")</f>
        <v>-8.4459866502807346E-2</v>
      </c>
      <c r="K28" s="146">
        <f>IFERROR('Tablas turistas zona y tip.'!S28/'Tablas turistas zona y tip.'!S41-1,"-")</f>
        <v>-1.355184544083976E-2</v>
      </c>
    </row>
    <row r="29" spans="2:11" outlineLevel="1" x14ac:dyDescent="0.25">
      <c r="B29" s="88" t="s">
        <v>94</v>
      </c>
      <c r="C29" s="146">
        <f>IFERROR('Tablas turistas zona y tip.'!C29/'Tablas turistas zona y tip.'!C42-1,"-")</f>
        <v>-6.2571544148656955E-2</v>
      </c>
      <c r="D29" s="146">
        <f>IFERROR('Tablas turistas zona y tip.'!E29/'Tablas turistas zona y tip.'!E42-1,"-")</f>
        <v>-0.20289572552633439</v>
      </c>
      <c r="E29" s="146">
        <f>IFERROR('Tablas turistas zona y tip.'!G29/'Tablas turistas zona y tip.'!G42-1,"-")</f>
        <v>-0.10844364626480896</v>
      </c>
      <c r="F29" s="147">
        <f>IFERROR('Tablas turistas zona y tip.'!I29/'Tablas turistas zona y tip.'!I42-1,"-")</f>
        <v>-8.0599429368839237E-2</v>
      </c>
      <c r="G29" s="147">
        <f>IFERROR('Tablas turistas zona y tip.'!K29/'Tablas turistas zona y tip.'!K42-1,"-")</f>
        <v>-0.22847821511260791</v>
      </c>
      <c r="H29" s="147">
        <f>IFERROR('Tablas turistas zona y tip.'!M29/'Tablas turistas zona y tip.'!M42-1,"-")</f>
        <v>-0.14239628713639707</v>
      </c>
      <c r="I29" s="146">
        <f>IFERROR('Tablas turistas zona y tip.'!O29/'Tablas turistas zona y tip.'!O42-1,"-")</f>
        <v>-7.4621733149931258E-2</v>
      </c>
      <c r="J29" s="146">
        <f>IFERROR('Tablas turistas zona y tip.'!Q29/'Tablas turistas zona y tip.'!Q42-1,"-")</f>
        <v>-0.22500122416335233</v>
      </c>
      <c r="K29" s="146">
        <f>IFERROR('Tablas turistas zona y tip.'!S29/'Tablas turistas zona y tip.'!S42-1,"-")</f>
        <v>-0.13285952983466043</v>
      </c>
    </row>
    <row r="30" spans="2:11" outlineLevel="1" x14ac:dyDescent="0.25">
      <c r="B30" s="88" t="s">
        <v>95</v>
      </c>
      <c r="C30" s="146">
        <f>IFERROR('Tablas turistas zona y tip.'!C30/'Tablas turistas zona y tip.'!C43-1,"-")</f>
        <v>3.1748424354904881E-3</v>
      </c>
      <c r="D30" s="146">
        <f>IFERROR('Tablas turistas zona y tip.'!E30/'Tablas turistas zona y tip.'!E43-1,"-")</f>
        <v>-7.9954164048349541E-2</v>
      </c>
      <c r="E30" s="146">
        <f>IFERROR('Tablas turistas zona y tip.'!G30/'Tablas turistas zona y tip.'!G43-1,"-")</f>
        <v>-2.4891889699412806E-2</v>
      </c>
      <c r="F30" s="147">
        <f>IFERROR('Tablas turistas zona y tip.'!I30/'Tablas turistas zona y tip.'!I43-1,"-")</f>
        <v>-5.9163296503415008E-3</v>
      </c>
      <c r="G30" s="147">
        <f>IFERROR('Tablas turistas zona y tip.'!K30/'Tablas turistas zona y tip.'!K43-1,"-")</f>
        <v>-7.0829595538047463E-2</v>
      </c>
      <c r="H30" s="147">
        <f>IFERROR('Tablas turistas zona y tip.'!M30/'Tablas turistas zona y tip.'!M43-1,"-")</f>
        <v>-3.3612536402718107E-2</v>
      </c>
      <c r="I30" s="146">
        <f>IFERROR('Tablas turistas zona y tip.'!O30/'Tablas turistas zona y tip.'!O43-1,"-")</f>
        <v>-1.192048689718217E-2</v>
      </c>
      <c r="J30" s="146">
        <f>IFERROR('Tablas turistas zona y tip.'!Q30/'Tablas turistas zona y tip.'!Q43-1,"-")</f>
        <v>-7.8868752373772E-2</v>
      </c>
      <c r="K30" s="146">
        <f>IFERROR('Tablas turistas zona y tip.'!S30/'Tablas turistas zona y tip.'!S43-1,"-")</f>
        <v>-3.7919814726757206E-2</v>
      </c>
    </row>
    <row r="31" spans="2:11" outlineLevel="1" x14ac:dyDescent="0.25">
      <c r="B31" s="88" t="s">
        <v>96</v>
      </c>
      <c r="C31" s="146">
        <f>IFERROR('Tablas turistas zona y tip.'!C31/'Tablas turistas zona y tip.'!C44-1,"-")</f>
        <v>5.356141917000512E-3</v>
      </c>
      <c r="D31" s="146">
        <f>IFERROR('Tablas turistas zona y tip.'!E31/'Tablas turistas zona y tip.'!E44-1,"-")</f>
        <v>-0.11819696784944922</v>
      </c>
      <c r="E31" s="146">
        <f>IFERROR('Tablas turistas zona y tip.'!G31/'Tablas turistas zona y tip.'!G44-1,"-")</f>
        <v>-3.6415104710602941E-2</v>
      </c>
      <c r="F31" s="147">
        <f>IFERROR('Tablas turistas zona y tip.'!I31/'Tablas turistas zona y tip.'!I44-1,"-")</f>
        <v>3.0686451721384511E-3</v>
      </c>
      <c r="G31" s="147">
        <f>IFERROR('Tablas turistas zona y tip.'!K31/'Tablas turistas zona y tip.'!K44-1,"-")</f>
        <v>-0.13269527974330009</v>
      </c>
      <c r="H31" s="147">
        <f>IFERROR('Tablas turistas zona y tip.'!M31/'Tablas turistas zona y tip.'!M44-1,"-")</f>
        <v>-5.5477353894890946E-2</v>
      </c>
      <c r="I31" s="146">
        <f>IFERROR('Tablas turistas zona y tip.'!O31/'Tablas turistas zona y tip.'!O44-1,"-")</f>
        <v>1.9589694918444867E-2</v>
      </c>
      <c r="J31" s="146">
        <f>IFERROR('Tablas turistas zona y tip.'!Q31/'Tablas turistas zona y tip.'!Q44-1,"-")</f>
        <v>-0.13397643991933506</v>
      </c>
      <c r="K31" s="146">
        <f>IFERROR('Tablas turistas zona y tip.'!S31/'Tablas turistas zona y tip.'!S44-1,"-")</f>
        <v>-4.0217513630518953E-2</v>
      </c>
    </row>
    <row r="32" spans="2:11" outlineLevel="1" x14ac:dyDescent="0.25">
      <c r="B32" s="88" t="s">
        <v>97</v>
      </c>
      <c r="C32" s="146">
        <f>IFERROR('Tablas turistas zona y tip.'!C32/'Tablas turistas zona y tip.'!C45-1,"-")</f>
        <v>0.13167458458305048</v>
      </c>
      <c r="D32" s="146">
        <f>IFERROR('Tablas turistas zona y tip.'!E32/'Tablas turistas zona y tip.'!E45-1,"-")</f>
        <v>-3.0224445770413499E-2</v>
      </c>
      <c r="E32" s="146">
        <f>IFERROR('Tablas turistas zona y tip.'!G32/'Tablas turistas zona y tip.'!G45-1,"-")</f>
        <v>7.9390489742677595E-2</v>
      </c>
      <c r="F32" s="147">
        <f>IFERROR('Tablas turistas zona y tip.'!I32/'Tablas turistas zona y tip.'!I45-1,"-")</f>
        <v>9.1494831020553447E-2</v>
      </c>
      <c r="G32" s="147">
        <f>IFERROR('Tablas turistas zona y tip.'!K32/'Tablas turistas zona y tip.'!K45-1,"-")</f>
        <v>-2.8130157981608117E-2</v>
      </c>
      <c r="H32" s="147">
        <f>IFERROR('Tablas turistas zona y tip.'!M32/'Tablas turistas zona y tip.'!M45-1,"-")</f>
        <v>4.1911544325571093E-2</v>
      </c>
      <c r="I32" s="146">
        <f>IFERROR('Tablas turistas zona y tip.'!O32/'Tablas turistas zona y tip.'!O45-1,"-")</f>
        <v>8.7600059786760553E-2</v>
      </c>
      <c r="J32" s="146">
        <f>IFERROR('Tablas turistas zona y tip.'!Q32/'Tablas turistas zona y tip.'!Q45-1,"-")</f>
        <v>-3.8658226448474164E-2</v>
      </c>
      <c r="K32" s="146">
        <f>IFERROR('Tablas turistas zona y tip.'!S32/'Tablas turistas zona y tip.'!S45-1,"-")</f>
        <v>4.0214233841684877E-2</v>
      </c>
    </row>
    <row r="33" spans="2:11" x14ac:dyDescent="0.25">
      <c r="B33" s="135">
        <v>2012</v>
      </c>
      <c r="C33" s="149">
        <f>IFERROR('Tablas turistas zona y tip.'!C33/'Tablas turistas zona y tip.'!C46-1,"-")</f>
        <v>-1.069710663961132E-2</v>
      </c>
      <c r="D33" s="149">
        <f>IFERROR('Tablas turistas zona y tip.'!E33/'Tablas turistas zona y tip.'!E46-1,"-")</f>
        <v>-0.12395408367985661</v>
      </c>
      <c r="E33" s="149">
        <f>IFERROR('Tablas turistas zona y tip.'!G33/'Tablas turistas zona y tip.'!G46-1,"-")</f>
        <v>-4.8126744531568399E-2</v>
      </c>
      <c r="F33" s="149">
        <f>IFERROR('Tablas turistas zona y tip.'!I33/'Tablas turistas zona y tip.'!I46-1,"-")</f>
        <v>-5.4138020046730073E-3</v>
      </c>
      <c r="G33" s="149">
        <f>IFERROR('Tablas turistas zona y tip.'!K33/'Tablas turistas zona y tip.'!K46-1,"-")</f>
        <v>-0.12340852049662954</v>
      </c>
      <c r="H33" s="149">
        <f>IFERROR('Tablas turistas zona y tip.'!M33/'Tablas turistas zona y tip.'!M46-1,"-")</f>
        <v>-5.4844550166970429E-2</v>
      </c>
      <c r="I33" s="149">
        <f>IFERROR('Tablas turistas zona y tip.'!O33/'Tablas turistas zona y tip.'!O46-1,"-")</f>
        <v>-5.1646528961398763E-3</v>
      </c>
      <c r="J33" s="149">
        <f>IFERROR('Tablas turistas zona y tip.'!Q33/'Tablas turistas zona y tip.'!Q46-1,"-")</f>
        <v>-0.12328943027534578</v>
      </c>
      <c r="K33" s="149">
        <f>IFERROR('Tablas turistas zona y tip.'!S33/'Tablas turistas zona y tip.'!S46-1,"-")</f>
        <v>-5.0266627107499406E-2</v>
      </c>
    </row>
    <row r="34" spans="2:11" hidden="1" outlineLevel="1" x14ac:dyDescent="0.25">
      <c r="B34" s="88" t="s">
        <v>86</v>
      </c>
      <c r="C34" s="146">
        <f>IFERROR('Tablas turistas zona y tip.'!C34/'Tablas turistas zona y tip.'!C47-1,"-")</f>
        <v>8.5242621310655409E-2</v>
      </c>
      <c r="D34" s="146">
        <f>IFERROR('Tablas turistas zona y tip.'!E34/'Tablas turistas zona y tip.'!E47-1,"-")</f>
        <v>4.6082150628742991E-2</v>
      </c>
      <c r="E34" s="146">
        <f>IFERROR('Tablas turistas zona y tip.'!G34/'Tablas turistas zona y tip.'!G47-1,"-")</f>
        <v>7.0910039186941498E-2</v>
      </c>
      <c r="F34" s="147">
        <f>IFERROR('Tablas turistas zona y tip.'!I34/'Tablas turistas zona y tip.'!I47-1,"-")</f>
        <v>5.0755174971343742E-2</v>
      </c>
      <c r="G34" s="147">
        <f>IFERROR('Tablas turistas zona y tip.'!K34/'Tablas turistas zona y tip.'!K47-1,"-")</f>
        <v>4.9463104183021134E-2</v>
      </c>
      <c r="H34" s="147">
        <f>IFERROR('Tablas turistas zona y tip.'!M34/'Tablas turistas zona y tip.'!M47-1,"-")</f>
        <v>5.0180262222277561E-2</v>
      </c>
      <c r="I34" s="146">
        <f>IFERROR('Tablas turistas zona y tip.'!O34/'Tablas turistas zona y tip.'!O47-1,"-")</f>
        <v>3.2247198020419532E-2</v>
      </c>
      <c r="J34" s="146">
        <f>IFERROR('Tablas turistas zona y tip.'!Q34/'Tablas turistas zona y tip.'!Q47-1,"-")</f>
        <v>1.5486832568253117E-2</v>
      </c>
      <c r="K34" s="146">
        <f>IFERROR('Tablas turistas zona y tip.'!S34/'Tablas turistas zona y tip.'!S47-1,"-")</f>
        <v>2.541285420489392E-2</v>
      </c>
    </row>
    <row r="35" spans="2:11" hidden="1" outlineLevel="1" x14ac:dyDescent="0.25">
      <c r="B35" s="88" t="s">
        <v>87</v>
      </c>
      <c r="C35" s="146">
        <f>IFERROR('Tablas turistas zona y tip.'!C35/'Tablas turistas zona y tip.'!C48-1,"-")</f>
        <v>0.11048044948973734</v>
      </c>
      <c r="D35" s="146">
        <f>IFERROR('Tablas turistas zona y tip.'!E35/'Tablas turistas zona y tip.'!E48-1,"-")</f>
        <v>-6.3000197122018542E-2</v>
      </c>
      <c r="E35" s="146">
        <f>IFERROR('Tablas turistas zona y tip.'!G35/'Tablas turistas zona y tip.'!G48-1,"-")</f>
        <v>4.6679715818471745E-2</v>
      </c>
      <c r="F35" s="147">
        <f>IFERROR('Tablas turistas zona y tip.'!I35/'Tablas turistas zona y tip.'!I48-1,"-")</f>
        <v>0.10112520645990086</v>
      </c>
      <c r="G35" s="147">
        <f>IFERROR('Tablas turistas zona y tip.'!K35/'Tablas turistas zona y tip.'!K48-1,"-")</f>
        <v>-8.6601955760834404E-3</v>
      </c>
      <c r="H35" s="147">
        <f>IFERROR('Tablas turistas zona y tip.'!M35/'Tablas turistas zona y tip.'!M48-1,"-")</f>
        <v>5.2512838211374424E-2</v>
      </c>
      <c r="I35" s="146">
        <f>IFERROR('Tablas turistas zona y tip.'!O35/'Tablas turistas zona y tip.'!O48-1,"-")</f>
        <v>8.9118610857741309E-2</v>
      </c>
      <c r="J35" s="146">
        <f>IFERROR('Tablas turistas zona y tip.'!Q35/'Tablas turistas zona y tip.'!Q48-1,"-")</f>
        <v>-3.3867022042031847E-2</v>
      </c>
      <c r="K35" s="146">
        <f>IFERROR('Tablas turistas zona y tip.'!S35/'Tablas turistas zona y tip.'!S48-1,"-")</f>
        <v>3.9559902077203724E-2</v>
      </c>
    </row>
    <row r="36" spans="2:11" hidden="1" outlineLevel="1" x14ac:dyDescent="0.25">
      <c r="B36" s="88" t="s">
        <v>88</v>
      </c>
      <c r="C36" s="146">
        <f>IFERROR('Tablas turistas zona y tip.'!C36/'Tablas turistas zona y tip.'!C49-1,"-")</f>
        <v>9.0304651339251807E-2</v>
      </c>
      <c r="D36" s="146">
        <f>IFERROR('Tablas turistas zona y tip.'!E36/'Tablas turistas zona y tip.'!E49-1,"-")</f>
        <v>0.10183421870301701</v>
      </c>
      <c r="E36" s="146">
        <f>IFERROR('Tablas turistas zona y tip.'!G36/'Tablas turistas zona y tip.'!G49-1,"-")</f>
        <v>9.4007739011183533E-2</v>
      </c>
      <c r="F36" s="147">
        <f>IFERROR('Tablas turistas zona y tip.'!I36/'Tablas turistas zona y tip.'!I49-1,"-")</f>
        <v>6.0033420864167963E-2</v>
      </c>
      <c r="G36" s="147">
        <f>IFERROR('Tablas turistas zona y tip.'!K36/'Tablas turistas zona y tip.'!K49-1,"-")</f>
        <v>8.2656467315716187E-2</v>
      </c>
      <c r="H36" s="147">
        <f>IFERROR('Tablas turistas zona y tip.'!M36/'Tablas turistas zona y tip.'!M49-1,"-")</f>
        <v>6.9242745930643945E-2</v>
      </c>
      <c r="I36" s="146">
        <f>IFERROR('Tablas turistas zona y tip.'!O36/'Tablas turistas zona y tip.'!O49-1,"-")</f>
        <v>5.00285962579754E-2</v>
      </c>
      <c r="J36" s="146">
        <f>IFERROR('Tablas turistas zona y tip.'!Q36/'Tablas turistas zona y tip.'!Q49-1,"-")</f>
        <v>7.1661971145362324E-2</v>
      </c>
      <c r="K36" s="146">
        <f>IFERROR('Tablas turistas zona y tip.'!S36/'Tablas turistas zona y tip.'!S49-1,"-")</f>
        <v>5.8227842262694063E-2</v>
      </c>
    </row>
    <row r="37" spans="2:11" hidden="1" outlineLevel="1" x14ac:dyDescent="0.25">
      <c r="B37" s="88" t="s">
        <v>89</v>
      </c>
      <c r="C37" s="146">
        <f>IFERROR('Tablas turistas zona y tip.'!C37/'Tablas turistas zona y tip.'!C50-1,"-")</f>
        <v>0.17672949520519055</v>
      </c>
      <c r="D37" s="146">
        <f>IFERROR('Tablas turistas zona y tip.'!E37/'Tablas turistas zona y tip.'!E50-1,"-")</f>
        <v>6.9254185692541936E-2</v>
      </c>
      <c r="E37" s="146">
        <f>IFERROR('Tablas turistas zona y tip.'!G37/'Tablas turistas zona y tip.'!G50-1,"-")</f>
        <v>0.14045703493862138</v>
      </c>
      <c r="F37" s="147">
        <f>IFERROR('Tablas turistas zona y tip.'!I37/'Tablas turistas zona y tip.'!I50-1,"-")</f>
        <v>0.17265467340497098</v>
      </c>
      <c r="G37" s="147">
        <f>IFERROR('Tablas turistas zona y tip.'!K37/'Tablas turistas zona y tip.'!K50-1,"-")</f>
        <v>0.19344649241556455</v>
      </c>
      <c r="H37" s="147">
        <f>IFERROR('Tablas turistas zona y tip.'!M37/'Tablas turistas zona y tip.'!M50-1,"-")</f>
        <v>0.18094042542890443</v>
      </c>
      <c r="I37" s="146">
        <f>IFERROR('Tablas turistas zona y tip.'!O37/'Tablas turistas zona y tip.'!O50-1,"-")</f>
        <v>0.16128668465295437</v>
      </c>
      <c r="J37" s="146">
        <f>IFERROR('Tablas turistas zona y tip.'!Q37/'Tablas turistas zona y tip.'!Q50-1,"-")</f>
        <v>0.15304183223538437</v>
      </c>
      <c r="K37" s="146">
        <f>IFERROR('Tablas turistas zona y tip.'!S37/'Tablas turistas zona y tip.'!S50-1,"-")</f>
        <v>0.15826855444313992</v>
      </c>
    </row>
    <row r="38" spans="2:11" hidden="1" outlineLevel="1" x14ac:dyDescent="0.25">
      <c r="B38" s="88" t="s">
        <v>90</v>
      </c>
      <c r="C38" s="146">
        <f>IFERROR('Tablas turistas zona y tip.'!C38/'Tablas turistas zona y tip.'!C51-1,"-")</f>
        <v>4.456580801429344E-2</v>
      </c>
      <c r="D38" s="146">
        <f>IFERROR('Tablas turistas zona y tip.'!E38/'Tablas turistas zona y tip.'!E51-1,"-")</f>
        <v>-1.9765984857843755E-2</v>
      </c>
      <c r="E38" s="146">
        <f>IFERROR('Tablas turistas zona y tip.'!G38/'Tablas turistas zona y tip.'!G51-1,"-")</f>
        <v>2.250611217351306E-2</v>
      </c>
      <c r="F38" s="147">
        <f>IFERROR('Tablas turistas zona y tip.'!I38/'Tablas turistas zona y tip.'!I51-1,"-")</f>
        <v>4.5807579417888045E-2</v>
      </c>
      <c r="G38" s="147">
        <f>IFERROR('Tablas turistas zona y tip.'!K38/'Tablas turistas zona y tip.'!K51-1,"-")</f>
        <v>4.6105875568005272E-2</v>
      </c>
      <c r="H38" s="147">
        <f>IFERROR('Tablas turistas zona y tip.'!M38/'Tablas turistas zona y tip.'!M51-1,"-")</f>
        <v>4.5933613958420327E-2</v>
      </c>
      <c r="I38" s="146">
        <f>IFERROR('Tablas turistas zona y tip.'!O38/'Tablas turistas zona y tip.'!O51-1,"-")</f>
        <v>5.426288183095318E-2</v>
      </c>
      <c r="J38" s="146">
        <f>IFERROR('Tablas turistas zona y tip.'!Q38/'Tablas turistas zona y tip.'!Q51-1,"-")</f>
        <v>3.4520484683218555E-2</v>
      </c>
      <c r="K38" s="146">
        <f>IFERROR('Tablas turistas zona y tip.'!S38/'Tablas turistas zona y tip.'!S51-1,"-")</f>
        <v>4.6543622285564412E-2</v>
      </c>
    </row>
    <row r="39" spans="2:11" hidden="1" outlineLevel="1" x14ac:dyDescent="0.25">
      <c r="B39" s="88" t="s">
        <v>91</v>
      </c>
      <c r="C39" s="146">
        <f>IFERROR('Tablas turistas zona y tip.'!C39/'Tablas turistas zona y tip.'!C52-1,"-")</f>
        <v>0.11829612277095181</v>
      </c>
      <c r="D39" s="146">
        <f>IFERROR('Tablas turistas zona y tip.'!E39/'Tablas turistas zona y tip.'!E52-1,"-")</f>
        <v>4.6303541659578729E-2</v>
      </c>
      <c r="E39" s="146">
        <f>IFERROR('Tablas turistas zona y tip.'!G39/'Tablas turistas zona y tip.'!G52-1,"-")</f>
        <v>9.2390938416242685E-2</v>
      </c>
      <c r="F39" s="147">
        <f>IFERROR('Tablas turistas zona y tip.'!I39/'Tablas turistas zona y tip.'!I52-1,"-")</f>
        <v>0.1114304923559617</v>
      </c>
      <c r="G39" s="147">
        <f>IFERROR('Tablas turistas zona y tip.'!K39/'Tablas turistas zona y tip.'!K52-1,"-")</f>
        <v>3.7266399288073959E-2</v>
      </c>
      <c r="H39" s="147">
        <f>IFERROR('Tablas turistas zona y tip.'!M39/'Tablas turistas zona y tip.'!M52-1,"-")</f>
        <v>7.8484782844145951E-2</v>
      </c>
      <c r="I39" s="146">
        <f>IFERROR('Tablas turistas zona y tip.'!O39/'Tablas turistas zona y tip.'!O52-1,"-")</f>
        <v>0.12307303417416837</v>
      </c>
      <c r="J39" s="146">
        <f>IFERROR('Tablas turistas zona y tip.'!Q39/'Tablas turistas zona y tip.'!Q52-1,"-")</f>
        <v>3.4504981069251706E-2</v>
      </c>
      <c r="K39" s="146">
        <f>IFERROR('Tablas turistas zona y tip.'!S39/'Tablas turistas zona y tip.'!S52-1,"-")</f>
        <v>8.6526806113562227E-2</v>
      </c>
    </row>
    <row r="40" spans="2:11" hidden="1" outlineLevel="1" x14ac:dyDescent="0.25">
      <c r="B40" s="88" t="s">
        <v>92</v>
      </c>
      <c r="C40" s="146">
        <f>IFERROR('Tablas turistas zona y tip.'!C40/'Tablas turistas zona y tip.'!C53-1,"-")</f>
        <v>8.5106136179097458E-2</v>
      </c>
      <c r="D40" s="146">
        <f>IFERROR('Tablas turistas zona y tip.'!E40/'Tablas turistas zona y tip.'!E53-1,"-")</f>
        <v>9.0706772553704962E-2</v>
      </c>
      <c r="E40" s="146">
        <f>IFERROR('Tablas turistas zona y tip.'!G40/'Tablas turistas zona y tip.'!G53-1,"-")</f>
        <v>8.6960906770522151E-2</v>
      </c>
      <c r="F40" s="147">
        <f>IFERROR('Tablas turistas zona y tip.'!I40/'Tablas turistas zona y tip.'!I53-1,"-")</f>
        <v>6.1670988703091068E-2</v>
      </c>
      <c r="G40" s="147">
        <f>IFERROR('Tablas turistas zona y tip.'!K40/'Tablas turistas zona y tip.'!K53-1,"-")</f>
        <v>7.388039128873003E-2</v>
      </c>
      <c r="H40" s="147">
        <f>IFERROR('Tablas turistas zona y tip.'!M40/'Tablas turistas zona y tip.'!M53-1,"-")</f>
        <v>6.6755493091020357E-2</v>
      </c>
      <c r="I40" s="146">
        <f>IFERROR('Tablas turistas zona y tip.'!O40/'Tablas turistas zona y tip.'!O53-1,"-")</f>
        <v>3.4641091950288638E-2</v>
      </c>
      <c r="J40" s="146">
        <f>IFERROR('Tablas turistas zona y tip.'!Q40/'Tablas turistas zona y tip.'!Q53-1,"-")</f>
        <v>7.9325421611493585E-3</v>
      </c>
      <c r="K40" s="146">
        <f>IFERROR('Tablas turistas zona y tip.'!S40/'Tablas turistas zona y tip.'!S53-1,"-")</f>
        <v>2.4377038643207172E-2</v>
      </c>
    </row>
    <row r="41" spans="2:11" hidden="1" outlineLevel="1" x14ac:dyDescent="0.25">
      <c r="B41" s="88" t="s">
        <v>93</v>
      </c>
      <c r="C41" s="146">
        <f>IFERROR('Tablas turistas zona y tip.'!C41/'Tablas turistas zona y tip.'!C54-1,"-")</f>
        <v>-2.4168825561312612E-2</v>
      </c>
      <c r="D41" s="146">
        <f>IFERROR('Tablas turistas zona y tip.'!E41/'Tablas turistas zona y tip.'!E54-1,"-")</f>
        <v>-2.0186062840091279E-2</v>
      </c>
      <c r="E41" s="146">
        <f>IFERROR('Tablas turistas zona y tip.'!G41/'Tablas turistas zona y tip.'!G54-1,"-")</f>
        <v>-2.2970291052603731E-2</v>
      </c>
      <c r="F41" s="147">
        <f>IFERROR('Tablas turistas zona y tip.'!I41/'Tablas turistas zona y tip.'!I54-1,"-")</f>
        <v>5.6681651471077732E-3</v>
      </c>
      <c r="G41" s="147">
        <f>IFERROR('Tablas turistas zona y tip.'!K41/'Tablas turistas zona y tip.'!K54-1,"-")</f>
        <v>8.2339553516084241E-3</v>
      </c>
      <c r="H41" s="147">
        <f>IFERROR('Tablas turistas zona y tip.'!M41/'Tablas turistas zona y tip.'!M54-1,"-")</f>
        <v>6.6514680385614255E-3</v>
      </c>
      <c r="I41" s="146">
        <f>IFERROR('Tablas turistas zona y tip.'!O41/'Tablas turistas zona y tip.'!O54-1,"-")</f>
        <v>1.5171710331762789E-3</v>
      </c>
      <c r="J41" s="146">
        <f>IFERROR('Tablas turistas zona y tip.'!Q41/'Tablas turistas zona y tip.'!Q54-1,"-")</f>
        <v>-2.7123968492123063E-2</v>
      </c>
      <c r="K41" s="146">
        <f>IFERROR('Tablas turistas zona y tip.'!S41/'Tablas turistas zona y tip.'!S54-1,"-")</f>
        <v>-8.6272512641953902E-3</v>
      </c>
    </row>
    <row r="42" spans="2:11" hidden="1" outlineLevel="1" x14ac:dyDescent="0.25">
      <c r="B42" s="88" t="s">
        <v>94</v>
      </c>
      <c r="C42" s="146">
        <f>IFERROR('Tablas turistas zona y tip.'!C42/'Tablas turistas zona y tip.'!C55-1,"-")</f>
        <v>0.12937780067459204</v>
      </c>
      <c r="D42" s="146">
        <f>IFERROR('Tablas turistas zona y tip.'!E42/'Tablas turistas zona y tip.'!E55-1,"-")</f>
        <v>5.0135854393866142E-2</v>
      </c>
      <c r="E42" s="146">
        <f>IFERROR('Tablas turistas zona y tip.'!G42/'Tablas turistas zona y tip.'!G55-1,"-")</f>
        <v>0.10218950137602079</v>
      </c>
      <c r="F42" s="147">
        <f>IFERROR('Tablas turistas zona y tip.'!I42/'Tablas turistas zona y tip.'!I55-1,"-")</f>
        <v>0.13762367727877134</v>
      </c>
      <c r="G42" s="147">
        <f>IFERROR('Tablas turistas zona y tip.'!K42/'Tablas turistas zona y tip.'!K55-1,"-")</f>
        <v>0.133969813969814</v>
      </c>
      <c r="H42" s="147">
        <f>IFERROR('Tablas turistas zona y tip.'!M42/'Tablas turistas zona y tip.'!M55-1,"-")</f>
        <v>0.13609390935302113</v>
      </c>
      <c r="I42" s="146">
        <f>IFERROR('Tablas turistas zona y tip.'!O42/'Tablas turistas zona y tip.'!O55-1,"-")</f>
        <v>0.12298804411628406</v>
      </c>
      <c r="J42" s="146">
        <f>IFERROR('Tablas turistas zona y tip.'!Q42/'Tablas turistas zona y tip.'!Q55-1,"-")</f>
        <v>0.12348637199948653</v>
      </c>
      <c r="K42" s="146">
        <f>IFERROR('Tablas turistas zona y tip.'!S42/'Tablas turistas zona y tip.'!S55-1,"-")</f>
        <v>0.12318098019401291</v>
      </c>
    </row>
    <row r="43" spans="2:11" hidden="1" outlineLevel="1" x14ac:dyDescent="0.25">
      <c r="B43" s="88" t="s">
        <v>95</v>
      </c>
      <c r="C43" s="146">
        <f>IFERROR('Tablas turistas zona y tip.'!C43/'Tablas turistas zona y tip.'!C56-1,"-")</f>
        <v>0.1718591300507839</v>
      </c>
      <c r="D43" s="146">
        <f>IFERROR('Tablas turistas zona y tip.'!E43/'Tablas turistas zona y tip.'!E56-1,"-")</f>
        <v>8.7579649842207896E-2</v>
      </c>
      <c r="E43" s="146">
        <f>IFERROR('Tablas turistas zona y tip.'!G43/'Tablas turistas zona y tip.'!G56-1,"-")</f>
        <v>0.14198063123089311</v>
      </c>
      <c r="F43" s="147">
        <f>IFERROR('Tablas turistas zona y tip.'!I43/'Tablas turistas zona y tip.'!I56-1,"-")</f>
        <v>0.16733960910985246</v>
      </c>
      <c r="G43" s="147">
        <f>IFERROR('Tablas turistas zona y tip.'!K43/'Tablas turistas zona y tip.'!K56-1,"-")</f>
        <v>8.1951301852555281E-2</v>
      </c>
      <c r="H43" s="147">
        <f>IFERROR('Tablas turistas zona y tip.'!M43/'Tablas turistas zona y tip.'!M56-1,"-")</f>
        <v>0.12931263996993092</v>
      </c>
      <c r="I43" s="146">
        <f>IFERROR('Tablas turistas zona y tip.'!O43/'Tablas turistas zona y tip.'!O56-1,"-")</f>
        <v>0.15802306534904376</v>
      </c>
      <c r="J43" s="146">
        <f>IFERROR('Tablas turistas zona y tip.'!Q43/'Tablas turistas zona y tip.'!Q56-1,"-")</f>
        <v>7.2813408419183379E-2</v>
      </c>
      <c r="K43" s="146">
        <f>IFERROR('Tablas turistas zona y tip.'!S43/'Tablas turistas zona y tip.'!S56-1,"-")</f>
        <v>0.12337243205947157</v>
      </c>
    </row>
    <row r="44" spans="2:11" hidden="1" outlineLevel="1" x14ac:dyDescent="0.25">
      <c r="B44" s="88" t="s">
        <v>96</v>
      </c>
      <c r="C44" s="146">
        <f>IFERROR('Tablas turistas zona y tip.'!C44/'Tablas turistas zona y tip.'!C57-1,"-")</f>
        <v>0.17462446351931327</v>
      </c>
      <c r="D44" s="146">
        <f>IFERROR('Tablas turistas zona y tip.'!E44/'Tablas turistas zona y tip.'!E57-1,"-")</f>
        <v>0.13370043545377053</v>
      </c>
      <c r="E44" s="146">
        <f>IFERROR('Tablas turistas zona y tip.'!G44/'Tablas turistas zona y tip.'!G57-1,"-")</f>
        <v>0.16046213093709882</v>
      </c>
      <c r="F44" s="147">
        <f>IFERROR('Tablas turistas zona y tip.'!I44/'Tablas turistas zona y tip.'!I57-1,"-")</f>
        <v>0.18652817437061242</v>
      </c>
      <c r="G44" s="147">
        <f>IFERROR('Tablas turistas zona y tip.'!K44/'Tablas turistas zona y tip.'!K57-1,"-")</f>
        <v>0.1354858509868111</v>
      </c>
      <c r="H44" s="147">
        <f>IFERROR('Tablas turistas zona y tip.'!M44/'Tablas turistas zona y tip.'!M57-1,"-")</f>
        <v>0.16396493547152757</v>
      </c>
      <c r="I44" s="146">
        <f>IFERROR('Tablas turistas zona y tip.'!O44/'Tablas turistas zona y tip.'!O57-1,"-")</f>
        <v>0.14230610708909763</v>
      </c>
      <c r="J44" s="146">
        <f>IFERROR('Tablas turistas zona y tip.'!Q44/'Tablas turistas zona y tip.'!Q57-1,"-")</f>
        <v>0.11150747278430417</v>
      </c>
      <c r="K44" s="146">
        <f>IFERROR('Tablas turistas zona y tip.'!S44/'Tablas turistas zona y tip.'!S57-1,"-")</f>
        <v>0.13011064898375579</v>
      </c>
    </row>
    <row r="45" spans="2:11" hidden="1" outlineLevel="1" x14ac:dyDescent="0.25">
      <c r="B45" s="88" t="s">
        <v>97</v>
      </c>
      <c r="C45" s="146">
        <f>IFERROR('Tablas turistas zona y tip.'!C45/'Tablas turistas zona y tip.'!C58-1,"-")</f>
        <v>7.2041307281581979E-2</v>
      </c>
      <c r="D45" s="146">
        <f>IFERROR('Tablas turistas zona y tip.'!E45/'Tablas turistas zona y tip.'!E58-1,"-")</f>
        <v>-5.9323863391045339E-2</v>
      </c>
      <c r="E45" s="146">
        <f>IFERROR('Tablas turistas zona y tip.'!G45/'Tablas turistas zona y tip.'!G58-1,"-")</f>
        <v>2.5779818606171734E-2</v>
      </c>
      <c r="F45" s="147">
        <f>IFERROR('Tablas turistas zona y tip.'!I45/'Tablas turistas zona y tip.'!I58-1,"-")</f>
        <v>7.7293788324711787E-2</v>
      </c>
      <c r="G45" s="147">
        <f>IFERROR('Tablas turistas zona y tip.'!K45/'Tablas turistas zona y tip.'!K58-1,"-")</f>
        <v>-5.4234869095936888E-2</v>
      </c>
      <c r="H45" s="147">
        <f>IFERROR('Tablas turistas zona y tip.'!M45/'Tablas turistas zona y tip.'!M58-1,"-")</f>
        <v>1.8579292998005759E-2</v>
      </c>
      <c r="I45" s="146">
        <f>IFERROR('Tablas turistas zona y tip.'!O45/'Tablas turistas zona y tip.'!O58-1,"-")</f>
        <v>6.3395983169755032E-2</v>
      </c>
      <c r="J45" s="146">
        <f>IFERROR('Tablas turistas zona y tip.'!Q45/'Tablas turistas zona y tip.'!Q58-1,"-")</f>
        <v>-7.0861692564530676E-2</v>
      </c>
      <c r="K45" s="146">
        <f>IFERROR('Tablas turistas zona y tip.'!S45/'Tablas turistas zona y tip.'!S58-1,"-")</f>
        <v>8.69355923157622E-3</v>
      </c>
    </row>
    <row r="46" spans="2:11" collapsed="1" x14ac:dyDescent="0.25">
      <c r="B46" s="138">
        <v>2011</v>
      </c>
      <c r="C46" s="150">
        <f>IFERROR('Tablas turistas zona y tip.'!C46/'Tablas turistas zona y tip.'!C59-1,"-")</f>
        <v>0.10148708815672314</v>
      </c>
      <c r="D46" s="150">
        <f>IFERROR('Tablas turistas zona y tip.'!E46/'Tablas turistas zona y tip.'!E59-1,"-")</f>
        <v>3.7634911112885971E-2</v>
      </c>
      <c r="E46" s="150">
        <f>IFERROR('Tablas turistas zona y tip.'!G46/'Tablas turistas zona y tip.'!G59-1,"-")</f>
        <v>7.9532885407226583E-2</v>
      </c>
      <c r="F46" s="150">
        <f>IFERROR('Tablas turistas zona y tip.'!I46/'Tablas turistas zona y tip.'!I59-1,"-")</f>
        <v>9.6807368701379071E-2</v>
      </c>
      <c r="G46" s="150">
        <f>IFERROR('Tablas turistas zona y tip.'!K46/'Tablas turistas zona y tip.'!K59-1,"-")</f>
        <v>6.3450628730547409E-2</v>
      </c>
      <c r="H46" s="150">
        <f>IFERROR('Tablas turistas zona y tip.'!M46/'Tablas turistas zona y tip.'!M59-1,"-")</f>
        <v>8.2582059721690859E-2</v>
      </c>
      <c r="I46" s="150">
        <f>IFERROR('Tablas turistas zona y tip.'!O46/'Tablas turistas zona y tip.'!O59-1,"-")</f>
        <v>8.5679405379263329E-2</v>
      </c>
      <c r="J46" s="150">
        <f>IFERROR('Tablas turistas zona y tip.'!Q46/'Tablas turistas zona y tip.'!Q59-1,"-")</f>
        <v>4.0744465737968527E-2</v>
      </c>
      <c r="K46" s="150">
        <f>IFERROR('Tablas turistas zona y tip.'!S46/'Tablas turistas zona y tip.'!S59-1,"-")</f>
        <v>6.8072009231421982E-2</v>
      </c>
    </row>
    <row r="47" spans="2:11" hidden="1" outlineLevel="1" x14ac:dyDescent="0.25">
      <c r="B47" s="88" t="s">
        <v>86</v>
      </c>
      <c r="C47" s="146">
        <f>IFERROR('Tablas turistas zona y tip.'!C47/'Tablas turistas zona y tip.'!C60-1,"-")</f>
        <v>5.7423298460091754E-2</v>
      </c>
      <c r="D47" s="146">
        <f>IFERROR('Tablas turistas zona y tip.'!E47/'Tablas turistas zona y tip.'!E60-1,"-")</f>
        <v>0.10480182116035142</v>
      </c>
      <c r="E47" s="146">
        <f>IFERROR('Tablas turistas zona y tip.'!G47/'Tablas turistas zona y tip.'!G60-1,"-")</f>
        <v>7.4284675898934616E-2</v>
      </c>
      <c r="F47" s="147">
        <f>IFERROR('Tablas turistas zona y tip.'!I47/'Tablas turistas zona y tip.'!I60-1,"-")</f>
        <v>8.8360658745253007E-2</v>
      </c>
      <c r="G47" s="147">
        <f>IFERROR('Tablas turistas zona y tip.'!K47/'Tablas turistas zona y tip.'!K60-1,"-")</f>
        <v>9.7122468125682371E-2</v>
      </c>
      <c r="H47" s="147">
        <f>IFERROR('Tablas turistas zona y tip.'!M47/'Tablas turistas zona y tip.'!M60-1,"-")</f>
        <v>9.2241922572513735E-2</v>
      </c>
      <c r="I47" s="146">
        <f>IFERROR('Tablas turistas zona y tip.'!O47/'Tablas turistas zona y tip.'!O60-1,"-")</f>
        <v>6.2324385459557874E-2</v>
      </c>
      <c r="J47" s="146">
        <f>IFERROR('Tablas turistas zona y tip.'!Q47/'Tablas turistas zona y tip.'!Q60-1,"-")</f>
        <v>7.388644928617305E-2</v>
      </c>
      <c r="K47" s="146">
        <f>IFERROR('Tablas turistas zona y tip.'!S47/'Tablas turistas zona y tip.'!S60-1,"-")</f>
        <v>6.7008832719694489E-2</v>
      </c>
    </row>
    <row r="48" spans="2:11" hidden="1" outlineLevel="1" x14ac:dyDescent="0.25">
      <c r="B48" s="88" t="s">
        <v>87</v>
      </c>
      <c r="C48" s="146">
        <f>IFERROR('Tablas turistas zona y tip.'!C48/'Tablas turistas zona y tip.'!C61-1,"-")</f>
        <v>1.9988070314967077E-2</v>
      </c>
      <c r="D48" s="146">
        <f>IFERROR('Tablas turistas zona y tip.'!E48/'Tablas turistas zona y tip.'!E61-1,"-")</f>
        <v>0.11725322644584413</v>
      </c>
      <c r="E48" s="146">
        <f>IFERROR('Tablas turistas zona y tip.'!G48/'Tablas turistas zona y tip.'!G61-1,"-")</f>
        <v>5.3725163665808484E-2</v>
      </c>
      <c r="F48" s="147">
        <f>IFERROR('Tablas turistas zona y tip.'!I48/'Tablas turistas zona y tip.'!I61-1,"-")</f>
        <v>7.5913985129423489E-2</v>
      </c>
      <c r="G48" s="147">
        <f>IFERROR('Tablas turistas zona y tip.'!K48/'Tablas turistas zona y tip.'!K61-1,"-")</f>
        <v>0.10685528964437485</v>
      </c>
      <c r="H48" s="147">
        <f>IFERROR('Tablas turistas zona y tip.'!M48/'Tablas turistas zona y tip.'!M61-1,"-")</f>
        <v>8.9398544140531166E-2</v>
      </c>
      <c r="I48" s="146">
        <f>IFERROR('Tablas turistas zona y tip.'!O48/'Tablas turistas zona y tip.'!O61-1,"-")</f>
        <v>5.1321210399204453E-2</v>
      </c>
      <c r="J48" s="146">
        <f>IFERROR('Tablas turistas zona y tip.'!Q48/'Tablas turistas zona y tip.'!Q61-1,"-")</f>
        <v>9.059459311925977E-2</v>
      </c>
      <c r="K48" s="146">
        <f>IFERROR('Tablas turistas zona y tip.'!S48/'Tablas turistas zona y tip.'!S61-1,"-")</f>
        <v>6.6801684767698877E-2</v>
      </c>
    </row>
    <row r="49" spans="2:11" hidden="1" outlineLevel="1" x14ac:dyDescent="0.25">
      <c r="B49" s="88" t="s">
        <v>88</v>
      </c>
      <c r="C49" s="146">
        <f>IFERROR('Tablas turistas zona y tip.'!C49/'Tablas turistas zona y tip.'!C62-1,"-")</f>
        <v>0.12144999680898594</v>
      </c>
      <c r="D49" s="146">
        <f>IFERROR('Tablas turistas zona y tip.'!E49/'Tablas turistas zona y tip.'!E62-1,"-")</f>
        <v>-2.841617326269863E-2</v>
      </c>
      <c r="E49" s="146">
        <f>IFERROR('Tablas turistas zona y tip.'!G49/'Tablas turistas zona y tip.'!G62-1,"-")</f>
        <v>6.8513600902599059E-2</v>
      </c>
      <c r="F49" s="147">
        <f>IFERROR('Tablas turistas zona y tip.'!I49/'Tablas turistas zona y tip.'!I62-1,"-")</f>
        <v>0.15047018499802256</v>
      </c>
      <c r="G49" s="147">
        <f>IFERROR('Tablas turistas zona y tip.'!K49/'Tablas turistas zona y tip.'!K62-1,"-")</f>
        <v>1.3796944509069986E-2</v>
      </c>
      <c r="H49" s="147">
        <f>IFERROR('Tablas turistas zona y tip.'!M49/'Tablas turistas zona y tip.'!M62-1,"-")</f>
        <v>9.0617754299951558E-2</v>
      </c>
      <c r="I49" s="146">
        <f>IFERROR('Tablas turistas zona y tip.'!O49/'Tablas turistas zona y tip.'!O62-1,"-")</f>
        <v>0.12153978157826772</v>
      </c>
      <c r="J49" s="146">
        <f>IFERROR('Tablas turistas zona y tip.'!Q49/'Tablas turistas zona y tip.'!Q62-1,"-")</f>
        <v>-2.6944200018205189E-3</v>
      </c>
      <c r="K49" s="146">
        <f>IFERROR('Tablas turistas zona y tip.'!S49/'Tablas turistas zona y tip.'!S62-1,"-")</f>
        <v>7.0975693492495218E-2</v>
      </c>
    </row>
    <row r="50" spans="2:11" hidden="1" outlineLevel="1" x14ac:dyDescent="0.25">
      <c r="B50" s="88" t="s">
        <v>89</v>
      </c>
      <c r="C50" s="146">
        <f>IFERROR('Tablas turistas zona y tip.'!C50/'Tablas turistas zona y tip.'!C63-1,"-")</f>
        <v>0.10365961088318953</v>
      </c>
      <c r="D50" s="146">
        <f>IFERROR('Tablas turistas zona y tip.'!E50/'Tablas turistas zona y tip.'!E63-1,"-")</f>
        <v>-1.0125628697405409E-2</v>
      </c>
      <c r="E50" s="146">
        <f>IFERROR('Tablas turistas zona y tip.'!G50/'Tablas turistas zona y tip.'!G63-1,"-")</f>
        <v>6.244231309442605E-2</v>
      </c>
      <c r="F50" s="147">
        <f>IFERROR('Tablas turistas zona y tip.'!I50/'Tablas turistas zona y tip.'!I63-1,"-")</f>
        <v>9.7598838860316173E-2</v>
      </c>
      <c r="G50" s="147">
        <f>IFERROR('Tablas turistas zona y tip.'!K50/'Tablas turistas zona y tip.'!K63-1,"-")</f>
        <v>-4.0043984238981034E-2</v>
      </c>
      <c r="H50" s="147">
        <f>IFERROR('Tablas turistas zona y tip.'!M50/'Tablas turistas zona y tip.'!M63-1,"-")</f>
        <v>3.8271791115515486E-2</v>
      </c>
      <c r="I50" s="146">
        <f>IFERROR('Tablas turistas zona y tip.'!O50/'Tablas turistas zona y tip.'!O63-1,"-")</f>
        <v>7.808349855972474E-2</v>
      </c>
      <c r="J50" s="146">
        <f>IFERROR('Tablas turistas zona y tip.'!Q50/'Tablas turistas zona y tip.'!Q63-1,"-")</f>
        <v>-5.1572318082726554E-2</v>
      </c>
      <c r="K50" s="146">
        <f>IFERROR('Tablas turistas zona y tip.'!S50/'Tablas turistas zona y tip.'!S63-1,"-")</f>
        <v>2.6704195768659567E-2</v>
      </c>
    </row>
    <row r="51" spans="2:11" hidden="1" outlineLevel="1" x14ac:dyDescent="0.25">
      <c r="B51" s="88" t="s">
        <v>90</v>
      </c>
      <c r="C51" s="146">
        <f>IFERROR('Tablas turistas zona y tip.'!C51/'Tablas turistas zona y tip.'!C64-1,"-")</f>
        <v>5.4235642506917703E-2</v>
      </c>
      <c r="D51" s="146">
        <f>IFERROR('Tablas turistas zona y tip.'!E51/'Tablas turistas zona y tip.'!E64-1,"-")</f>
        <v>-0.15761540176912214</v>
      </c>
      <c r="E51" s="146">
        <f>IFERROR('Tablas turistas zona y tip.'!G51/'Tablas turistas zona y tip.'!G64-1,"-")</f>
        <v>-2.9460824621167614E-2</v>
      </c>
      <c r="F51" s="147">
        <f>IFERROR('Tablas turistas zona y tip.'!I51/'Tablas turistas zona y tip.'!I64-1,"-")</f>
        <v>9.640011997905451E-2</v>
      </c>
      <c r="G51" s="147">
        <f>IFERROR('Tablas turistas zona y tip.'!K51/'Tablas turistas zona y tip.'!K64-1,"-")</f>
        <v>-4.999608652983567E-2</v>
      </c>
      <c r="H51" s="147">
        <f>IFERROR('Tablas turistas zona y tip.'!M51/'Tablas turistas zona y tip.'!M64-1,"-")</f>
        <v>2.9377553101760157E-2</v>
      </c>
      <c r="I51" s="146">
        <f>IFERROR('Tablas turistas zona y tip.'!O51/'Tablas turistas zona y tip.'!O64-1,"-")</f>
        <v>4.8403928563498733E-2</v>
      </c>
      <c r="J51" s="146">
        <f>IFERROR('Tablas turistas zona y tip.'!Q51/'Tablas turistas zona y tip.'!Q64-1,"-")</f>
        <v>-7.9288910486140618E-2</v>
      </c>
      <c r="K51" s="146">
        <f>IFERROR('Tablas turistas zona y tip.'!S51/'Tablas turistas zona y tip.'!S64-1,"-")</f>
        <v>-5.5239406390156232E-3</v>
      </c>
    </row>
    <row r="52" spans="2:11" hidden="1" outlineLevel="1" x14ac:dyDescent="0.25">
      <c r="B52" s="88" t="s">
        <v>91</v>
      </c>
      <c r="C52" s="146">
        <f>IFERROR('Tablas turistas zona y tip.'!C52/'Tablas turistas zona y tip.'!C65-1,"-")</f>
        <v>6.8033046373170647E-2</v>
      </c>
      <c r="D52" s="146">
        <f>IFERROR('Tablas turistas zona y tip.'!E52/'Tablas turistas zona y tip.'!E65-1,"-")</f>
        <v>8.044624970133607E-2</v>
      </c>
      <c r="E52" s="146">
        <f>IFERROR('Tablas turistas zona y tip.'!G52/'Tablas turistas zona y tip.'!G65-1,"-")</f>
        <v>7.2466717432975392E-2</v>
      </c>
      <c r="F52" s="147">
        <f>IFERROR('Tablas turistas zona y tip.'!I52/'Tablas turistas zona y tip.'!I65-1,"-")</f>
        <v>8.5665019940548648E-2</v>
      </c>
      <c r="G52" s="147">
        <f>IFERROR('Tablas turistas zona y tip.'!K52/'Tablas turistas zona y tip.'!K65-1,"-")</f>
        <v>8.7540435912393244E-2</v>
      </c>
      <c r="H52" s="147">
        <f>IFERROR('Tablas turistas zona y tip.'!M52/'Tablas turistas zona y tip.'!M65-1,"-")</f>
        <v>8.6497331709412206E-2</v>
      </c>
      <c r="I52" s="146">
        <f>IFERROR('Tablas turistas zona y tip.'!O52/'Tablas turistas zona y tip.'!O65-1,"-")</f>
        <v>3.7779213406158751E-2</v>
      </c>
      <c r="J52" s="146">
        <f>IFERROR('Tablas turistas zona y tip.'!Q52/'Tablas turistas zona y tip.'!Q65-1,"-")</f>
        <v>4.1473236758208021E-2</v>
      </c>
      <c r="K52" s="146">
        <f>IFERROR('Tablas turistas zona y tip.'!S52/'Tablas turistas zona y tip.'!S65-1,"-")</f>
        <v>3.9300314374877576E-2</v>
      </c>
    </row>
    <row r="53" spans="2:11" hidden="1" outlineLevel="1" x14ac:dyDescent="0.25">
      <c r="B53" s="88" t="s">
        <v>92</v>
      </c>
      <c r="C53" s="146">
        <f>IFERROR('Tablas turistas zona y tip.'!C53/'Tablas turistas zona y tip.'!C66-1,"-")</f>
        <v>7.9757521104180773E-2</v>
      </c>
      <c r="D53" s="146">
        <f>IFERROR('Tablas turistas zona y tip.'!E53/'Tablas turistas zona y tip.'!E66-1,"-")</f>
        <v>2.748826573594898E-2</v>
      </c>
      <c r="E53" s="146">
        <f>IFERROR('Tablas turistas zona y tip.'!G53/'Tablas turistas zona y tip.'!G66-1,"-")</f>
        <v>6.1868239597320906E-2</v>
      </c>
      <c r="F53" s="147">
        <f>IFERROR('Tablas turistas zona y tip.'!I53/'Tablas turistas zona y tip.'!I66-1,"-")</f>
        <v>7.6516794804327937E-2</v>
      </c>
      <c r="G53" s="147">
        <f>IFERROR('Tablas turistas zona y tip.'!K53/'Tablas turistas zona y tip.'!K66-1,"-")</f>
        <v>7.828601282698E-2</v>
      </c>
      <c r="H53" s="147">
        <f>IFERROR('Tablas turistas zona y tip.'!M53/'Tablas turistas zona y tip.'!M66-1,"-")</f>
        <v>7.7252865034215468E-2</v>
      </c>
      <c r="I53" s="146">
        <f>IFERROR('Tablas turistas zona y tip.'!O53/'Tablas turistas zona y tip.'!O66-1,"-")</f>
        <v>8.0190908452846044E-2</v>
      </c>
      <c r="J53" s="146">
        <f>IFERROR('Tablas turistas zona y tip.'!Q53/'Tablas turistas zona y tip.'!Q66-1,"-")</f>
        <v>5.8372446618628837E-2</v>
      </c>
      <c r="K53" s="146">
        <f>IFERROR('Tablas turistas zona y tip.'!S53/'Tablas turistas zona y tip.'!S66-1,"-")</f>
        <v>7.1700518496075505E-2</v>
      </c>
    </row>
    <row r="54" spans="2:11" hidden="1" outlineLevel="1" x14ac:dyDescent="0.25">
      <c r="B54" s="88" t="s">
        <v>93</v>
      </c>
      <c r="C54" s="146">
        <f>IFERROR('Tablas turistas zona y tip.'!C54/'Tablas turistas zona y tip.'!C67-1,"-")</f>
        <v>9.8476314697337974E-2</v>
      </c>
      <c r="D54" s="146">
        <f>IFERROR('Tablas turistas zona y tip.'!E54/'Tablas turistas zona y tip.'!E67-1,"-")</f>
        <v>8.318584070796442E-3</v>
      </c>
      <c r="E54" s="146">
        <f>IFERROR('Tablas turistas zona y tip.'!G54/'Tablas turistas zona y tip.'!G67-1,"-")</f>
        <v>6.9693667514227009E-2</v>
      </c>
      <c r="F54" s="147">
        <f>IFERROR('Tablas turistas zona y tip.'!I54/'Tablas turistas zona y tip.'!I67-1,"-")</f>
        <v>8.8471044645371144E-2</v>
      </c>
      <c r="G54" s="147">
        <f>IFERROR('Tablas turistas zona y tip.'!K54/'Tablas turistas zona y tip.'!K67-1,"-")</f>
        <v>-2.5118603099013259E-2</v>
      </c>
      <c r="H54" s="147">
        <f>IFERROR('Tablas turistas zona y tip.'!M54/'Tablas turistas zona y tip.'!M67-1,"-")</f>
        <v>4.1944814898278171E-2</v>
      </c>
      <c r="I54" s="146">
        <f>IFERROR('Tablas turistas zona y tip.'!O54/'Tablas turistas zona y tip.'!O67-1,"-")</f>
        <v>7.4694167065846306E-2</v>
      </c>
      <c r="J54" s="146">
        <f>IFERROR('Tablas turistas zona y tip.'!Q54/'Tablas turistas zona y tip.'!Q67-1,"-")</f>
        <v>-3.9142219986334381E-2</v>
      </c>
      <c r="K54" s="146">
        <f>IFERROR('Tablas turistas zona y tip.'!S54/'Tablas turistas zona y tip.'!S67-1,"-")</f>
        <v>3.1413702243550334E-2</v>
      </c>
    </row>
    <row r="55" spans="2:11" hidden="1" outlineLevel="1" x14ac:dyDescent="0.25">
      <c r="B55" s="88" t="s">
        <v>94</v>
      </c>
      <c r="C55" s="146">
        <f>IFERROR('Tablas turistas zona y tip.'!C55/'Tablas turistas zona y tip.'!C68-1,"-")</f>
        <v>0.12873036074782762</v>
      </c>
      <c r="D55" s="146">
        <f>IFERROR('Tablas turistas zona y tip.'!E55/'Tablas turistas zona y tip.'!E68-1,"-")</f>
        <v>3.5676425804213263E-2</v>
      </c>
      <c r="E55" s="146">
        <f>IFERROR('Tablas turistas zona y tip.'!G55/'Tablas turistas zona y tip.'!G68-1,"-")</f>
        <v>9.4975074636257428E-2</v>
      </c>
      <c r="F55" s="147">
        <f>IFERROR('Tablas turistas zona y tip.'!I55/'Tablas turistas zona y tip.'!I68-1,"-")</f>
        <v>7.1880300657349183E-2</v>
      </c>
      <c r="G55" s="147">
        <f>IFERROR('Tablas turistas zona y tip.'!K55/'Tablas turistas zona y tip.'!K68-1,"-")</f>
        <v>2.3965611432186007E-2</v>
      </c>
      <c r="H55" s="147">
        <f>IFERROR('Tablas turistas zona y tip.'!M55/'Tablas turistas zona y tip.'!M68-1,"-")</f>
        <v>5.1284586506820773E-2</v>
      </c>
      <c r="I55" s="146">
        <f>IFERROR('Tablas turistas zona y tip.'!O55/'Tablas turistas zona y tip.'!O68-1,"-")</f>
        <v>2.3258754633178613E-2</v>
      </c>
      <c r="J55" s="146">
        <f>IFERROR('Tablas turistas zona y tip.'!Q55/'Tablas turistas zona y tip.'!Q68-1,"-")</f>
        <v>-1.0685518008756389E-2</v>
      </c>
      <c r="K55" s="146">
        <f>IFERROR('Tablas turistas zona y tip.'!S55/'Tablas turistas zona y tip.'!S68-1,"-")</f>
        <v>9.8439404440409106E-3</v>
      </c>
    </row>
    <row r="56" spans="2:11" hidden="1" outlineLevel="1" x14ac:dyDescent="0.25">
      <c r="B56" s="88" t="s">
        <v>95</v>
      </c>
      <c r="C56" s="146">
        <f>IFERROR('Tablas turistas zona y tip.'!C56/'Tablas turistas zona y tip.'!C69-1,"-")</f>
        <v>6.4007235907013849E-2</v>
      </c>
      <c r="D56" s="146">
        <f>IFERROR('Tablas turistas zona y tip.'!E56/'Tablas turistas zona y tip.'!E69-1,"-")</f>
        <v>-3.8245895074089375E-3</v>
      </c>
      <c r="E56" s="146">
        <f>IFERROR('Tablas turistas zona y tip.'!G56/'Tablas turistas zona y tip.'!G69-1,"-")</f>
        <v>3.8927675074590384E-2</v>
      </c>
      <c r="F56" s="147">
        <f>IFERROR('Tablas turistas zona y tip.'!I56/'Tablas turistas zona y tip.'!I69-1,"-")</f>
        <v>7.4219887411433483E-2</v>
      </c>
      <c r="G56" s="147">
        <f>IFERROR('Tablas turistas zona y tip.'!K56/'Tablas turistas zona y tip.'!K69-1,"-")</f>
        <v>-6.6434668417596821E-2</v>
      </c>
      <c r="H56" s="147">
        <f>IFERROR('Tablas turistas zona y tip.'!M56/'Tablas turistas zona y tip.'!M69-1,"-")</f>
        <v>6.6751169800849386E-3</v>
      </c>
      <c r="I56" s="146">
        <f>IFERROR('Tablas turistas zona y tip.'!O56/'Tablas turistas zona y tip.'!O69-1,"-")</f>
        <v>4.2557999070103048E-2</v>
      </c>
      <c r="J56" s="146">
        <f>IFERROR('Tablas turistas zona y tip.'!Q56/'Tablas turistas zona y tip.'!Q69-1,"-")</f>
        <v>-8.3294773519163812E-2</v>
      </c>
      <c r="K56" s="146">
        <f>IFERROR('Tablas turistas zona y tip.'!S56/'Tablas turistas zona y tip.'!S69-1,"-")</f>
        <v>-1.2568741025816399E-2</v>
      </c>
    </row>
    <row r="57" spans="2:11" hidden="1" outlineLevel="1" x14ac:dyDescent="0.25">
      <c r="B57" s="88" t="s">
        <v>96</v>
      </c>
      <c r="C57" s="146">
        <f>IFERROR('Tablas turistas zona y tip.'!C57/'Tablas turistas zona y tip.'!C70-1,"-")</f>
        <v>-2.1066828994640741E-2</v>
      </c>
      <c r="D57" s="146">
        <f>IFERROR('Tablas turistas zona y tip.'!E57/'Tablas turistas zona y tip.'!E70-1,"-")</f>
        <v>-0.13213093119513708</v>
      </c>
      <c r="E57" s="146">
        <f>IFERROR('Tablas turistas zona y tip.'!G57/'Tablas turistas zona y tip.'!G70-1,"-")</f>
        <v>-6.2582217172925114E-2</v>
      </c>
      <c r="F57" s="147">
        <f>IFERROR('Tablas turistas zona y tip.'!I57/'Tablas turistas zona y tip.'!I70-1,"-")</f>
        <v>-3.8134751068269468E-3</v>
      </c>
      <c r="G57" s="147">
        <f>IFERROR('Tablas turistas zona y tip.'!K57/'Tablas turistas zona y tip.'!K70-1,"-")</f>
        <v>-8.9041341390854289E-2</v>
      </c>
      <c r="H57" s="147">
        <f>IFERROR('Tablas turistas zona y tip.'!M57/'Tablas turistas zona y tip.'!M70-1,"-")</f>
        <v>-4.337698208016505E-2</v>
      </c>
      <c r="I57" s="146">
        <f>IFERROR('Tablas turistas zona y tip.'!O57/'Tablas turistas zona y tip.'!O70-1,"-")</f>
        <v>-2.9079766111128613E-3</v>
      </c>
      <c r="J57" s="146">
        <f>IFERROR('Tablas turistas zona y tip.'!Q57/'Tablas turistas zona y tip.'!Q70-1,"-")</f>
        <v>-9.5130321862535894E-2</v>
      </c>
      <c r="K57" s="146">
        <f>IFERROR('Tablas turistas zona y tip.'!S57/'Tablas turistas zona y tip.'!S70-1,"-")</f>
        <v>-4.1586484846284355E-2</v>
      </c>
    </row>
    <row r="58" spans="2:11" hidden="1" outlineLevel="1" x14ac:dyDescent="0.25">
      <c r="B58" s="88" t="s">
        <v>97</v>
      </c>
      <c r="C58" s="146">
        <f>IFERROR('Tablas turistas zona y tip.'!C58/'Tablas turistas zona y tip.'!C71-1,"-")</f>
        <v>2.3701977367194482E-2</v>
      </c>
      <c r="D58" s="146">
        <f>IFERROR('Tablas turistas zona y tip.'!E58/'Tablas turistas zona y tip.'!E71-1,"-")</f>
        <v>-0.12767880682460175</v>
      </c>
      <c r="E58" s="146">
        <f>IFERROR('Tablas turistas zona y tip.'!G58/'Tablas turistas zona y tip.'!G71-1,"-")</f>
        <v>-3.5256410256410242E-2</v>
      </c>
      <c r="F58" s="147">
        <f>IFERROR('Tablas turistas zona y tip.'!I58/'Tablas turistas zona y tip.'!I71-1,"-")</f>
        <v>7.9120822256288914E-2</v>
      </c>
      <c r="G58" s="147">
        <f>IFERROR('Tablas turistas zona y tip.'!K58/'Tablas turistas zona y tip.'!K71-1,"-")</f>
        <v>-7.1357075305633622E-2</v>
      </c>
      <c r="H58" s="147">
        <f>IFERROR('Tablas turistas zona y tip.'!M58/'Tablas turistas zona y tip.'!M71-1,"-")</f>
        <v>6.3280149067328484E-3</v>
      </c>
      <c r="I58" s="146">
        <f>IFERROR('Tablas turistas zona y tip.'!O58/'Tablas turistas zona y tip.'!O71-1,"-")</f>
        <v>6.5757898005853521E-2</v>
      </c>
      <c r="J58" s="146">
        <f>IFERROR('Tablas turistas zona y tip.'!Q58/'Tablas turistas zona y tip.'!Q71-1,"-")</f>
        <v>-7.4122514981451504E-2</v>
      </c>
      <c r="K58" s="146">
        <f>IFERROR('Tablas turistas zona y tip.'!S58/'Tablas turistas zona y tip.'!S71-1,"-")</f>
        <v>3.9581855908386032E-3</v>
      </c>
    </row>
    <row r="59" spans="2:11" ht="15" customHeight="1" collapsed="1" x14ac:dyDescent="0.25">
      <c r="B59" s="138">
        <v>2010</v>
      </c>
      <c r="C59" s="150">
        <f>IFERROR('Tablas turistas zona y tip.'!C59/'Tablas turistas zona y tip.'!C72-1,"-")</f>
        <v>6.7044202044772128E-2</v>
      </c>
      <c r="D59" s="150">
        <f>IFERROR('Tablas turistas zona y tip.'!E59/'Tablas turistas zona y tip.'!E72-1,"-")</f>
        <v>-1.3657597918842246E-2</v>
      </c>
      <c r="E59" s="150">
        <f>IFERROR('Tablas turistas zona y tip.'!G59/'Tablas turistas zona y tip.'!G72-1,"-")</f>
        <v>3.7847681456564475E-2</v>
      </c>
      <c r="F59" s="150">
        <f>IFERROR('Tablas turistas zona y tip.'!I59/'Tablas turistas zona y tip.'!I72-1,"-")</f>
        <v>8.2632018904862159E-2</v>
      </c>
      <c r="G59" s="150">
        <f>IFERROR('Tablas turistas zona y tip.'!K59/'Tablas turistas zona y tip.'!K72-1,"-")</f>
        <v>2.7106183555991592E-3</v>
      </c>
      <c r="H59" s="150">
        <f>IFERROR('Tablas turistas zona y tip.'!M59/'Tablas turistas zona y tip.'!M72-1,"-")</f>
        <v>4.7041883902294135E-2</v>
      </c>
      <c r="I59" s="150">
        <f>IFERROR('Tablas turistas zona y tip.'!O59/'Tablas turistas zona y tip.'!O72-1,"-")</f>
        <v>5.6310882751361202E-2</v>
      </c>
      <c r="J59" s="150">
        <f>IFERROR('Tablas turistas zona y tip.'!Q59/'Tablas turistas zona y tip.'!Q72-1,"-")</f>
        <v>-1.7178847952918797E-2</v>
      </c>
      <c r="K59" s="150">
        <f>IFERROR('Tablas turistas zona y tip.'!S59/'Tablas turistas zona y tip.'!S72-1,"-")</f>
        <v>2.6242294141912259E-2</v>
      </c>
    </row>
    <row r="60" spans="2:11" ht="15" hidden="1" customHeight="1" outlineLevel="1" x14ac:dyDescent="0.25">
      <c r="B60" s="88" t="s">
        <v>86</v>
      </c>
      <c r="C60" s="146">
        <f>IFERROR('Tablas turistas zona y tip.'!C60/'Tablas turistas zona y tip.'!C73-1,"-")</f>
        <v>-2.4616760493940348E-2</v>
      </c>
      <c r="D60" s="146">
        <f>IFERROR('Tablas turistas zona y tip.'!E60/'Tablas turistas zona y tip.'!E73-1,"-")</f>
        <v>-0.13937562940584092</v>
      </c>
      <c r="E60" s="146">
        <f>IFERROR('Tablas turistas zona y tip.'!G60/'Tablas turistas zona y tip.'!G73-1,"-")</f>
        <v>-6.8806757290315268E-2</v>
      </c>
      <c r="F60" s="147">
        <f>IFERROR('Tablas turistas zona y tip.'!I60/'Tablas turistas zona y tip.'!I73-1,"-")</f>
        <v>-3.242814909633962E-3</v>
      </c>
      <c r="G60" s="147">
        <f>IFERROR('Tablas turistas zona y tip.'!K60/'Tablas turistas zona y tip.'!K73-1,"-")</f>
        <v>-0.11883724081853908</v>
      </c>
      <c r="H60" s="147">
        <f>IFERROR('Tablas turistas zona y tip.'!M60/'Tablas turistas zona y tip.'!M73-1,"-")</f>
        <v>-5.7984501099042185E-2</v>
      </c>
      <c r="I60" s="146">
        <f>IFERROR('Tablas turistas zona y tip.'!O60/'Tablas turistas zona y tip.'!O73-1,"-")</f>
        <v>-3.3555786120824771E-2</v>
      </c>
      <c r="J60" s="146">
        <f>IFERROR('Tablas turistas zona y tip.'!Q60/'Tablas turistas zona y tip.'!Q73-1,"-")</f>
        <v>-0.12401986408782018</v>
      </c>
      <c r="K60" s="146">
        <f>IFERROR('Tablas turistas zona y tip.'!S60/'Tablas turistas zona y tip.'!S73-1,"-")</f>
        <v>-7.2369046545247118E-2</v>
      </c>
    </row>
    <row r="61" spans="2:11" ht="15" hidden="1" customHeight="1" outlineLevel="1" x14ac:dyDescent="0.25">
      <c r="B61" s="88" t="s">
        <v>87</v>
      </c>
      <c r="C61" s="146">
        <f>IFERROR('Tablas turistas zona y tip.'!C61/'Tablas turistas zona y tip.'!C74-1,"-")</f>
        <v>-8.5345371687758798E-2</v>
      </c>
      <c r="D61" s="146">
        <f>IFERROR('Tablas turistas zona y tip.'!E61/'Tablas turistas zona y tip.'!E74-1,"-")</f>
        <v>-0.18353622354485466</v>
      </c>
      <c r="E61" s="146">
        <f>IFERROR('Tablas turistas zona y tip.'!G61/'Tablas turistas zona y tip.'!G74-1,"-")</f>
        <v>-0.12197166849998664</v>
      </c>
      <c r="F61" s="147">
        <f>IFERROR('Tablas turistas zona y tip.'!I61/'Tablas turistas zona y tip.'!I74-1,"-")</f>
        <v>-6.8195669422628002E-2</v>
      </c>
      <c r="G61" s="147">
        <f>IFERROR('Tablas turistas zona y tip.'!K61/'Tablas turistas zona y tip.'!K74-1,"-")</f>
        <v>-0.2065359311420133</v>
      </c>
      <c r="H61" s="147">
        <f>IFERROR('Tablas turistas zona y tip.'!M61/'Tablas turistas zona y tip.'!M74-1,"-")</f>
        <v>-0.13399758818209229</v>
      </c>
      <c r="I61" s="146">
        <f>IFERROR('Tablas turistas zona y tip.'!O61/'Tablas turistas zona y tip.'!O74-1,"-")</f>
        <v>-8.5973989084342728E-2</v>
      </c>
      <c r="J61" s="146">
        <f>IFERROR('Tablas turistas zona y tip.'!Q61/'Tablas turistas zona y tip.'!Q74-1,"-")</f>
        <v>-0.2091200992957557</v>
      </c>
      <c r="K61" s="146">
        <f>IFERROR('Tablas turistas zona y tip.'!S61/'Tablas turistas zona y tip.'!S74-1,"-")</f>
        <v>-0.1388289248158614</v>
      </c>
    </row>
    <row r="62" spans="2:11" ht="15" hidden="1" customHeight="1" outlineLevel="1" x14ac:dyDescent="0.25">
      <c r="B62" s="88" t="s">
        <v>88</v>
      </c>
      <c r="C62" s="146">
        <f>IFERROR('Tablas turistas zona y tip.'!C62/'Tablas turistas zona y tip.'!C75-1,"-")</f>
        <v>-7.3735443062917461E-2</v>
      </c>
      <c r="D62" s="146">
        <f>IFERROR('Tablas turistas zona y tip.'!E62/'Tablas turistas zona y tip.'!E75-1,"-")</f>
        <v>-0.12895071676987024</v>
      </c>
      <c r="E62" s="146">
        <f>IFERROR('Tablas turistas zona y tip.'!G62/'Tablas turistas zona y tip.'!G75-1,"-")</f>
        <v>-9.402092955130481E-2</v>
      </c>
      <c r="F62" s="147">
        <f>IFERROR('Tablas turistas zona y tip.'!I62/'Tablas turistas zona y tip.'!I75-1,"-")</f>
        <v>-2.8692766520481916E-2</v>
      </c>
      <c r="G62" s="147">
        <f>IFERROR('Tablas turistas zona y tip.'!K62/'Tablas turistas zona y tip.'!K75-1,"-")</f>
        <v>-9.3417444825801055E-2</v>
      </c>
      <c r="H62" s="147">
        <f>IFERROR('Tablas turistas zona y tip.'!M62/'Tablas turistas zona y tip.'!M75-1,"-")</f>
        <v>-5.8140177322597464E-2</v>
      </c>
      <c r="I62" s="146">
        <f>IFERROR('Tablas turistas zona y tip.'!O62/'Tablas turistas zona y tip.'!O75-1,"-")</f>
        <v>-6.9029966497084039E-2</v>
      </c>
      <c r="J62" s="146">
        <f>IFERROR('Tablas turistas zona y tip.'!Q62/'Tablas turistas zona y tip.'!Q75-1,"-")</f>
        <v>-0.10427843821513405</v>
      </c>
      <c r="K62" s="146">
        <f>IFERROR('Tablas turistas zona y tip.'!S62/'Tablas turistas zona y tip.'!S75-1,"-")</f>
        <v>-8.3705814324543937E-2</v>
      </c>
    </row>
    <row r="63" spans="2:11" ht="15" hidden="1" customHeight="1" outlineLevel="1" x14ac:dyDescent="0.25">
      <c r="B63" s="88" t="s">
        <v>89</v>
      </c>
      <c r="C63" s="146">
        <f>IFERROR('Tablas turistas zona y tip.'!C63/'Tablas turistas zona y tip.'!C76-1,"-")</f>
        <v>-9.8988570391872255E-2</v>
      </c>
      <c r="D63" s="146">
        <f>IFERROR('Tablas turistas zona y tip.'!E63/'Tablas turistas zona y tip.'!E76-1,"-")</f>
        <v>-8.355669265756982E-2</v>
      </c>
      <c r="E63" s="146">
        <f>IFERROR('Tablas turistas zona y tip.'!G63/'Tablas turistas zona y tip.'!G76-1,"-")</f>
        <v>-9.3458963911525084E-2</v>
      </c>
      <c r="F63" s="147">
        <f>IFERROR('Tablas turistas zona y tip.'!I63/'Tablas turistas zona y tip.'!I76-1,"-")</f>
        <v>-6.2620156047583309E-2</v>
      </c>
      <c r="G63" s="147">
        <f>IFERROR('Tablas turistas zona y tip.'!K63/'Tablas turistas zona y tip.'!K76-1,"-")</f>
        <v>-3.2667993585662858E-2</v>
      </c>
      <c r="H63" s="147">
        <f>IFERROR('Tablas turistas zona y tip.'!M63/'Tablas turistas zona y tip.'!M76-1,"-")</f>
        <v>-4.9940644316181615E-2</v>
      </c>
      <c r="I63" s="146">
        <f>IFERROR('Tablas turistas zona y tip.'!O63/'Tablas turistas zona y tip.'!O76-1,"-")</f>
        <v>-0.11000869814925029</v>
      </c>
      <c r="J63" s="146">
        <f>IFERROR('Tablas turistas zona y tip.'!Q63/'Tablas turistas zona y tip.'!Q76-1,"-")</f>
        <v>-7.0903771561709794E-2</v>
      </c>
      <c r="K63" s="146">
        <f>IFERROR('Tablas turistas zona y tip.'!S63/'Tablas turistas zona y tip.'!S76-1,"-")</f>
        <v>-9.4912854949036563E-2</v>
      </c>
    </row>
    <row r="64" spans="2:11" ht="15" hidden="1" customHeight="1" outlineLevel="1" x14ac:dyDescent="0.25">
      <c r="B64" s="88" t="s">
        <v>90</v>
      </c>
      <c r="C64" s="146">
        <f>IFERROR('Tablas turistas zona y tip.'!C64/'Tablas turistas zona y tip.'!C77-1,"-")</f>
        <v>-0.10547251582869399</v>
      </c>
      <c r="D64" s="146">
        <f>IFERROR('Tablas turistas zona y tip.'!E64/'Tablas turistas zona y tip.'!E77-1,"-")</f>
        <v>-7.677843505949844E-2</v>
      </c>
      <c r="E64" s="146">
        <f>IFERROR('Tablas turistas zona y tip.'!G64/'Tablas turistas zona y tip.'!G77-1,"-")</f>
        <v>-9.4352067575186993E-2</v>
      </c>
      <c r="F64" s="147">
        <f>IFERROR('Tablas turistas zona y tip.'!I64/'Tablas turistas zona y tip.'!I77-1,"-")</f>
        <v>-7.6247904309725389E-2</v>
      </c>
      <c r="G64" s="147">
        <f>IFERROR('Tablas turistas zona y tip.'!K64/'Tablas turistas zona y tip.'!K77-1,"-")</f>
        <v>-9.8716661692487162E-2</v>
      </c>
      <c r="H64" s="147">
        <f>IFERROR('Tablas turistas zona y tip.'!M64/'Tablas turistas zona y tip.'!M77-1,"-")</f>
        <v>-8.6671936599684862E-2</v>
      </c>
      <c r="I64" s="146">
        <f>IFERROR('Tablas turistas zona y tip.'!O64/'Tablas turistas zona y tip.'!O77-1,"-")</f>
        <v>-0.10969000293227116</v>
      </c>
      <c r="J64" s="146">
        <f>IFERROR('Tablas turistas zona y tip.'!Q64/'Tablas turistas zona y tip.'!Q77-1,"-")</f>
        <v>-0.13446018769222678</v>
      </c>
      <c r="K64" s="146">
        <f>IFERROR('Tablas turistas zona y tip.'!S64/'Tablas turistas zona y tip.'!S77-1,"-")</f>
        <v>-0.12032194672458696</v>
      </c>
    </row>
    <row r="65" spans="2:11" ht="15" hidden="1" customHeight="1" outlineLevel="1" x14ac:dyDescent="0.25">
      <c r="B65" s="88" t="s">
        <v>91</v>
      </c>
      <c r="C65" s="146">
        <f>IFERROR('Tablas turistas zona y tip.'!C65/'Tablas turistas zona y tip.'!C78-1,"-")</f>
        <v>-4.6662642626270512E-2</v>
      </c>
      <c r="D65" s="146">
        <f>IFERROR('Tablas turistas zona y tip.'!E65/'Tablas turistas zona y tip.'!E78-1,"-")</f>
        <v>-7.0836962276072835E-2</v>
      </c>
      <c r="E65" s="146">
        <f>IFERROR('Tablas turistas zona y tip.'!G65/'Tablas turistas zona y tip.'!G78-1,"-")</f>
        <v>-5.5440154272568876E-2</v>
      </c>
      <c r="F65" s="147">
        <f>IFERROR('Tablas turistas zona y tip.'!I65/'Tablas turistas zona y tip.'!I78-1,"-")</f>
        <v>-3.644508773628663E-2</v>
      </c>
      <c r="G65" s="147">
        <f>IFERROR('Tablas turistas zona y tip.'!K65/'Tablas turistas zona y tip.'!K78-1,"-")</f>
        <v>-2.3143171663536855E-2</v>
      </c>
      <c r="H65" s="147">
        <f>IFERROR('Tablas turistas zona y tip.'!M65/'Tablas turistas zona y tip.'!M78-1,"-")</f>
        <v>-3.0586665069600727E-2</v>
      </c>
      <c r="I65" s="146">
        <f>IFERROR('Tablas turistas zona y tip.'!O65/'Tablas turistas zona y tip.'!O78-1,"-")</f>
        <v>-7.7880393969152584E-2</v>
      </c>
      <c r="J65" s="146">
        <f>IFERROR('Tablas turistas zona y tip.'!Q65/'Tablas turistas zona y tip.'!Q78-1,"-")</f>
        <v>-6.1711160908742624E-2</v>
      </c>
      <c r="K65" s="146">
        <f>IFERROR('Tablas turistas zona y tip.'!S65/'Tablas turistas zona y tip.'!S78-1,"-")</f>
        <v>-7.129030533126568E-2</v>
      </c>
    </row>
    <row r="66" spans="2:11" ht="15" hidden="1" customHeight="1" outlineLevel="1" x14ac:dyDescent="0.25">
      <c r="B66" s="88" t="s">
        <v>92</v>
      </c>
      <c r="C66" s="146">
        <f>IFERROR('Tablas turistas zona y tip.'!C66/'Tablas turistas zona y tip.'!C79-1,"-")</f>
        <v>-0.19139972250635506</v>
      </c>
      <c r="D66" s="146">
        <f>IFERROR('Tablas turistas zona y tip.'!E66/'Tablas turistas zona y tip.'!E79-1,"-")</f>
        <v>-0.12760908823652939</v>
      </c>
      <c r="E66" s="146">
        <f>IFERROR('Tablas turistas zona y tip.'!G66/'Tablas turistas zona y tip.'!G79-1,"-")</f>
        <v>-0.17064422019226166</v>
      </c>
      <c r="F66" s="147">
        <f>IFERROR('Tablas turistas zona y tip.'!I66/'Tablas turistas zona y tip.'!I79-1,"-")</f>
        <v>-0.10916606161779585</v>
      </c>
      <c r="G66" s="147">
        <f>IFERROR('Tablas turistas zona y tip.'!K66/'Tablas turistas zona y tip.'!K79-1,"-")</f>
        <v>-0.13443216017714299</v>
      </c>
      <c r="H66" s="147">
        <f>IFERROR('Tablas turistas zona y tip.'!M66/'Tablas turistas zona y tip.'!M79-1,"-")</f>
        <v>-0.11985486929990929</v>
      </c>
      <c r="I66" s="146">
        <f>IFERROR('Tablas turistas zona y tip.'!O66/'Tablas turistas zona y tip.'!O79-1,"-")</f>
        <v>-0.12861860882328957</v>
      </c>
      <c r="J66" s="146">
        <f>IFERROR('Tablas turistas zona y tip.'!Q66/'Tablas turistas zona y tip.'!Q79-1,"-")</f>
        <v>-0.13379058477708994</v>
      </c>
      <c r="K66" s="146">
        <f>IFERROR('Tablas turistas zona y tip.'!S66/'Tablas turistas zona y tip.'!S79-1,"-")</f>
        <v>-0.13063854424733679</v>
      </c>
    </row>
    <row r="67" spans="2:11" ht="15" hidden="1" customHeight="1" outlineLevel="1" x14ac:dyDescent="0.25">
      <c r="B67" s="88" t="s">
        <v>93</v>
      </c>
      <c r="C67" s="146">
        <f>IFERROR('Tablas turistas zona y tip.'!C67/'Tablas turistas zona y tip.'!C80-1,"-")</f>
        <v>-0.18716386838097809</v>
      </c>
      <c r="D67" s="146">
        <f>IFERROR('Tablas turistas zona y tip.'!E67/'Tablas turistas zona y tip.'!E80-1,"-")</f>
        <v>-0.20504110470141301</v>
      </c>
      <c r="E67" s="146">
        <f>IFERROR('Tablas turistas zona y tip.'!G67/'Tablas turistas zona y tip.'!G80-1,"-")</f>
        <v>-0.19295788410800951</v>
      </c>
      <c r="F67" s="147">
        <f>IFERROR('Tablas turistas zona y tip.'!I67/'Tablas turistas zona y tip.'!I80-1,"-")</f>
        <v>-0.13169504601910309</v>
      </c>
      <c r="G67" s="147">
        <f>IFERROR('Tablas turistas zona y tip.'!K67/'Tablas turistas zona y tip.'!K80-1,"-")</f>
        <v>-0.10598461513651247</v>
      </c>
      <c r="H67" s="147">
        <f>IFERROR('Tablas turistas zona y tip.'!M67/'Tablas turistas zona y tip.'!M80-1,"-")</f>
        <v>-0.12134501025734246</v>
      </c>
      <c r="I67" s="146">
        <f>IFERROR('Tablas turistas zona y tip.'!O67/'Tablas turistas zona y tip.'!O80-1,"-")</f>
        <v>-0.15982555057214609</v>
      </c>
      <c r="J67" s="146">
        <f>IFERROR('Tablas turistas zona y tip.'!Q67/'Tablas turistas zona y tip.'!Q80-1,"-")</f>
        <v>-0.13950197710180134</v>
      </c>
      <c r="K67" s="146">
        <f>IFERROR('Tablas turistas zona y tip.'!S67/'Tablas turistas zona y tip.'!S80-1,"-")</f>
        <v>-0.152212689231216</v>
      </c>
    </row>
    <row r="68" spans="2:11" ht="15" hidden="1" customHeight="1" outlineLevel="1" x14ac:dyDescent="0.25">
      <c r="B68" s="88" t="s">
        <v>94</v>
      </c>
      <c r="C68" s="146">
        <f>IFERROR('Tablas turistas zona y tip.'!C68/'Tablas turistas zona y tip.'!C81-1,"-")</f>
        <v>-0.11129312194075547</v>
      </c>
      <c r="D68" s="146">
        <f>IFERROR('Tablas turistas zona y tip.'!E68/'Tablas turistas zona y tip.'!E81-1,"-")</f>
        <v>8.1416135551064528E-3</v>
      </c>
      <c r="E68" s="146">
        <f>IFERROR('Tablas turistas zona y tip.'!G68/'Tablas turistas zona y tip.'!G81-1,"-")</f>
        <v>-7.1385905909545411E-2</v>
      </c>
      <c r="F68" s="147">
        <f>IFERROR('Tablas turistas zona y tip.'!I68/'Tablas turistas zona y tip.'!I81-1,"-")</f>
        <v>5.1529825746392532E-3</v>
      </c>
      <c r="G68" s="147">
        <f>IFERROR('Tablas turistas zona y tip.'!K68/'Tablas turistas zona y tip.'!K81-1,"-")</f>
        <v>4.2262595991758856E-2</v>
      </c>
      <c r="H68" s="147">
        <f>IFERROR('Tablas turistas zona y tip.'!M68/'Tablas turistas zona y tip.'!M81-1,"-")</f>
        <v>2.077537863734702E-2</v>
      </c>
      <c r="I68" s="146">
        <f>IFERROR('Tablas turistas zona y tip.'!O68/'Tablas turistas zona y tip.'!O81-1,"-")</f>
        <v>-3.1596912633024998E-2</v>
      </c>
      <c r="J68" s="146">
        <f>IFERROR('Tablas turistas zona y tip.'!Q68/'Tablas turistas zona y tip.'!Q81-1,"-")</f>
        <v>1.3315685301272806E-2</v>
      </c>
      <c r="K68" s="146">
        <f>IFERROR('Tablas turistas zona y tip.'!S68/'Tablas turistas zona y tip.'!S81-1,"-")</f>
        <v>-1.4331682818470082E-2</v>
      </c>
    </row>
    <row r="69" spans="2:11" ht="15" hidden="1" customHeight="1" outlineLevel="1" x14ac:dyDescent="0.25">
      <c r="B69" s="88" t="s">
        <v>95</v>
      </c>
      <c r="C69" s="146">
        <f>IFERROR('Tablas turistas zona y tip.'!C69/'Tablas turistas zona y tip.'!C82-1,"-")</f>
        <v>-0.2765521695531723</v>
      </c>
      <c r="D69" s="146">
        <f>IFERROR('Tablas turistas zona y tip.'!E69/'Tablas turistas zona y tip.'!E82-1,"-")</f>
        <v>-0.24072187675794021</v>
      </c>
      <c r="E69" s="146">
        <f>IFERROR('Tablas turistas zona y tip.'!G69/'Tablas turistas zona y tip.'!G82-1,"-")</f>
        <v>-0.2637055934411574</v>
      </c>
      <c r="F69" s="147">
        <f>IFERROR('Tablas turistas zona y tip.'!I69/'Tablas turistas zona y tip.'!I82-1,"-")</f>
        <v>-0.21107617502500564</v>
      </c>
      <c r="G69" s="147">
        <f>IFERROR('Tablas turistas zona y tip.'!K69/'Tablas turistas zona y tip.'!K82-1,"-")</f>
        <v>-0.14579290385542976</v>
      </c>
      <c r="H69" s="147">
        <f>IFERROR('Tablas turistas zona y tip.'!M69/'Tablas turistas zona y tip.'!M82-1,"-")</f>
        <v>-0.18101883294124943</v>
      </c>
      <c r="I69" s="146">
        <f>IFERROR('Tablas turistas zona y tip.'!O69/'Tablas turistas zona y tip.'!O82-1,"-")</f>
        <v>-0.2193959581295325</v>
      </c>
      <c r="J69" s="146">
        <f>IFERROR('Tablas turistas zona y tip.'!Q69/'Tablas turistas zona y tip.'!Q82-1,"-")</f>
        <v>-0.15892605113729608</v>
      </c>
      <c r="K69" s="146">
        <f>IFERROR('Tablas turistas zona y tip.'!S69/'Tablas turistas zona y tip.'!S82-1,"-")</f>
        <v>-0.19401357652194617</v>
      </c>
    </row>
    <row r="70" spans="2:11" ht="15" hidden="1" customHeight="1" outlineLevel="1" x14ac:dyDescent="0.25">
      <c r="B70" s="88" t="s">
        <v>96</v>
      </c>
      <c r="C70" s="146">
        <f>IFERROR('Tablas turistas zona y tip.'!C70/'Tablas turistas zona y tip.'!C83-1,"-")</f>
        <v>-0.19842902383253125</v>
      </c>
      <c r="D70" s="146">
        <f>IFERROR('Tablas turistas zona y tip.'!E70/'Tablas turistas zona y tip.'!E83-1,"-")</f>
        <v>-0.215304473349756</v>
      </c>
      <c r="E70" s="146">
        <f>IFERROR('Tablas turistas zona y tip.'!G70/'Tablas turistas zona y tip.'!G83-1,"-")</f>
        <v>-0.20482128210919204</v>
      </c>
      <c r="F70" s="147">
        <f>IFERROR('Tablas turistas zona y tip.'!I70/'Tablas turistas zona y tip.'!I83-1,"-")</f>
        <v>-0.12846633936159269</v>
      </c>
      <c r="G70" s="147">
        <f>IFERROR('Tablas turistas zona y tip.'!K70/'Tablas turistas zona y tip.'!K83-1,"-")</f>
        <v>-0.19651527805777147</v>
      </c>
      <c r="H70" s="147">
        <f>IFERROR('Tablas turistas zona y tip.'!M70/'Tablas turistas zona y tip.'!M83-1,"-")</f>
        <v>-0.16143443949592029</v>
      </c>
      <c r="I70" s="146">
        <f>IFERROR('Tablas turistas zona y tip.'!O70/'Tablas turistas zona y tip.'!O83-1,"-")</f>
        <v>-0.14176892967908394</v>
      </c>
      <c r="J70" s="146">
        <f>IFERROR('Tablas turistas zona y tip.'!Q70/'Tablas turistas zona y tip.'!Q83-1,"-")</f>
        <v>-0.1876516418765164</v>
      </c>
      <c r="K70" s="146">
        <f>IFERROR('Tablas turistas zona y tip.'!S70/'Tablas turistas zona y tip.'!S83-1,"-")</f>
        <v>-0.16162881209259039</v>
      </c>
    </row>
    <row r="71" spans="2:11" ht="15" hidden="1" customHeight="1" outlineLevel="1" x14ac:dyDescent="0.25">
      <c r="B71" s="88" t="s">
        <v>97</v>
      </c>
      <c r="C71" s="146">
        <f>IFERROR('Tablas turistas zona y tip.'!C71/'Tablas turistas zona y tip.'!C84-1,"-")</f>
        <v>-0.10150465211665916</v>
      </c>
      <c r="D71" s="146">
        <f>IFERROR('Tablas turistas zona y tip.'!E71/'Tablas turistas zona y tip.'!E84-1,"-")</f>
        <v>-2.5383132972377709E-2</v>
      </c>
      <c r="E71" s="146">
        <f>IFERROR('Tablas turistas zona y tip.'!G71/'Tablas turistas zona y tip.'!G84-1,"-")</f>
        <v>-7.3315616695325936E-2</v>
      </c>
      <c r="F71" s="147">
        <f>IFERROR('Tablas turistas zona y tip.'!I71/'Tablas turistas zona y tip.'!I84-1,"-")</f>
        <v>-9.0358681070394686E-2</v>
      </c>
      <c r="G71" s="147">
        <f>IFERROR('Tablas turistas zona y tip.'!K71/'Tablas turistas zona y tip.'!K84-1,"-")</f>
        <v>-3.3123779423227528E-4</v>
      </c>
      <c r="H71" s="147">
        <f>IFERROR('Tablas turistas zona y tip.'!M71/'Tablas turistas zona y tip.'!M84-1,"-")</f>
        <v>-4.892541930402361E-2</v>
      </c>
      <c r="I71" s="146">
        <f>IFERROR('Tablas turistas zona y tip.'!O71/'Tablas turistas zona y tip.'!O84-1,"-")</f>
        <v>-0.10720047050915815</v>
      </c>
      <c r="J71" s="146">
        <f>IFERROR('Tablas turistas zona y tip.'!Q71/'Tablas turistas zona y tip.'!Q84-1,"-")</f>
        <v>-2.0377736492979359E-2</v>
      </c>
      <c r="K71" s="146">
        <f>IFERROR('Tablas turistas zona y tip.'!S71/'Tablas turistas zona y tip.'!S84-1,"-")</f>
        <v>-7.081686992217151E-2</v>
      </c>
    </row>
    <row r="72" spans="2:11" collapsed="1" x14ac:dyDescent="0.25">
      <c r="B72" s="138">
        <v>2009</v>
      </c>
      <c r="C72" s="150">
        <f>IFERROR('Tablas turistas zona y tip.'!C72/'Tablas turistas zona y tip.'!C85-1,"-")</f>
        <v>-0.12887218729694938</v>
      </c>
      <c r="D72" s="150">
        <f>IFERROR('Tablas turistas zona y tip.'!E72/'Tablas turistas zona y tip.'!E85-1,"-")</f>
        <v>-0.12608526876286319</v>
      </c>
      <c r="E72" s="150">
        <f>IFERROR('Tablas turistas zona y tip.'!G72/'Tablas turistas zona y tip.'!G85-1,"-")</f>
        <v>-0.12786598265284532</v>
      </c>
      <c r="F72" s="150">
        <f>IFERROR('Tablas turistas zona y tip.'!I72/'Tablas turistas zona y tip.'!I85-1,"-")</f>
        <v>-8.0244997330099266E-2</v>
      </c>
      <c r="G72" s="150">
        <f>IFERROR('Tablas turistas zona y tip.'!K72/'Tablas turistas zona y tip.'!K85-1,"-")</f>
        <v>-9.7092401709609755E-2</v>
      </c>
      <c r="H72" s="150">
        <f>IFERROR('Tablas turistas zona y tip.'!M72/'Tablas turistas zona y tip.'!M85-1,"-")</f>
        <v>-8.7824395023569757E-2</v>
      </c>
      <c r="I72" s="150">
        <f>IFERROR('Tablas turistas zona y tip.'!O72/'Tablas turistas zona y tip.'!O85-1,"-")</f>
        <v>-0.10789822844942742</v>
      </c>
      <c r="J72" s="150">
        <f>IFERROR('Tablas turistas zona y tip.'!Q72/'Tablas turistas zona y tip.'!Q85-1,"-")</f>
        <v>-0.11411270813365437</v>
      </c>
      <c r="K72" s="150">
        <f>IFERROR('Tablas turistas zona y tip.'!S72/'Tablas turistas zona y tip.'!S85-1,"-")</f>
        <v>-0.11045141390545221</v>
      </c>
    </row>
    <row r="73" spans="2:11" ht="15" hidden="1" customHeight="1" outlineLevel="1" x14ac:dyDescent="0.25">
      <c r="B73" s="88" t="s">
        <v>86</v>
      </c>
      <c r="C73" s="146">
        <f>IFERROR('Tablas turistas zona y tip.'!C73/'Tablas turistas zona y tip.'!C86-1,"-")</f>
        <v>-7.730311878464724E-2</v>
      </c>
      <c r="D73" s="146">
        <f>IFERROR('Tablas turistas zona y tip.'!E73/'Tablas turistas zona y tip.'!E86-1,"-")</f>
        <v>-8.2622117305247711E-3</v>
      </c>
      <c r="E73" s="146">
        <f>IFERROR('Tablas turistas zona y tip.'!G73/'Tablas turistas zona y tip.'!G86-1,"-")</f>
        <v>-5.1887107771702023E-2</v>
      </c>
      <c r="F73" s="147">
        <f>IFERROR('Tablas turistas zona y tip.'!I73/'Tablas turistas zona y tip.'!I86-1,"-")</f>
        <v>-4.7559609165907069E-2</v>
      </c>
      <c r="G73" s="147">
        <f>IFERROR('Tablas turistas zona y tip.'!K73/'Tablas turistas zona y tip.'!K86-1,"-")</f>
        <v>-5.4780219428307908E-2</v>
      </c>
      <c r="H73" s="147">
        <f>IFERROR('Tablas turistas zona y tip.'!M73/'Tablas turistas zona y tip.'!M86-1,"-")</f>
        <v>-5.0992752299165556E-2</v>
      </c>
      <c r="I73" s="146">
        <f>IFERROR('Tablas turistas zona y tip.'!O73/'Tablas turistas zona y tip.'!O86-1,"-")</f>
        <v>-6.0835358371628567E-2</v>
      </c>
      <c r="J73" s="146">
        <f>IFERROR('Tablas turistas zona y tip.'!Q73/'Tablas turistas zona y tip.'!Q86-1,"-")</f>
        <v>-6.8597254416325359E-2</v>
      </c>
      <c r="K73" s="146">
        <f>IFERROR('Tablas turistas zona y tip.'!S73/'Tablas turistas zona y tip.'!S86-1,"-")</f>
        <v>-6.4181358592495297E-2</v>
      </c>
    </row>
    <row r="74" spans="2:11" ht="15" hidden="1" customHeight="1" outlineLevel="1" x14ac:dyDescent="0.25">
      <c r="B74" s="88" t="s">
        <v>87</v>
      </c>
      <c r="C74" s="146">
        <f>IFERROR('Tablas turistas zona y tip.'!C74/'Tablas turistas zona y tip.'!C87-1,"-")</f>
        <v>-9.2110758233540202E-2</v>
      </c>
      <c r="D74" s="146">
        <f>IFERROR('Tablas turistas zona y tip.'!E74/'Tablas turistas zona y tip.'!E87-1,"-")</f>
        <v>-0.11462595322624303</v>
      </c>
      <c r="E74" s="146">
        <f>IFERROR('Tablas turistas zona y tip.'!G74/'Tablas turistas zona y tip.'!G87-1,"-")</f>
        <v>-0.10064182993919502</v>
      </c>
      <c r="F74" s="147">
        <f>IFERROR('Tablas turistas zona y tip.'!I74/'Tablas turistas zona y tip.'!I87-1,"-")</f>
        <v>-6.3171275598694399E-2</v>
      </c>
      <c r="G74" s="147">
        <f>IFERROR('Tablas turistas zona y tip.'!K74/'Tablas turistas zona y tip.'!K87-1,"-")</f>
        <v>-4.2110375812033252E-2</v>
      </c>
      <c r="H74" s="147">
        <f>IFERROR('Tablas turistas zona y tip.'!M74/'Tablas turistas zona y tip.'!M87-1,"-")</f>
        <v>-5.3270313160027838E-2</v>
      </c>
      <c r="I74" s="146">
        <f>IFERROR('Tablas turistas zona y tip.'!O74/'Tablas turistas zona y tip.'!O87-1,"-")</f>
        <v>-6.4904758290961539E-2</v>
      </c>
      <c r="J74" s="146">
        <f>IFERROR('Tablas turistas zona y tip.'!Q74/'Tablas turistas zona y tip.'!Q87-1,"-")</f>
        <v>-4.4770348987061226E-2</v>
      </c>
      <c r="K74" s="146">
        <f>IFERROR('Tablas turistas zona y tip.'!S74/'Tablas turistas zona y tip.'!S87-1,"-")</f>
        <v>-5.6367888444473602E-2</v>
      </c>
    </row>
    <row r="75" spans="2:11" ht="15" hidden="1" customHeight="1" outlineLevel="1" x14ac:dyDescent="0.25">
      <c r="B75" s="88" t="s">
        <v>88</v>
      </c>
      <c r="C75" s="146">
        <f>IFERROR('Tablas turistas zona y tip.'!C75/'Tablas turistas zona y tip.'!C88-1,"-")</f>
        <v>-8.5183282409034833E-2</v>
      </c>
      <c r="D75" s="146">
        <f>IFERROR('Tablas turistas zona y tip.'!E75/'Tablas turistas zona y tip.'!E88-1,"-")</f>
        <v>-1.591038098100106E-2</v>
      </c>
      <c r="E75" s="146">
        <f>IFERROR('Tablas turistas zona y tip.'!G75/'Tablas turistas zona y tip.'!G88-1,"-")</f>
        <v>-6.0896591687299217E-2</v>
      </c>
      <c r="F75" s="147">
        <f>IFERROR('Tablas turistas zona y tip.'!I75/'Tablas turistas zona y tip.'!I88-1,"-")</f>
        <v>-5.819159359847248E-2</v>
      </c>
      <c r="G75" s="147">
        <f>IFERROR('Tablas turistas zona y tip.'!K75/'Tablas turistas zona y tip.'!K88-1,"-")</f>
        <v>-1.5318484766478124E-2</v>
      </c>
      <c r="H75" s="147">
        <f>IFERROR('Tablas turistas zona y tip.'!M75/'Tablas turistas zona y tip.'!M88-1,"-")</f>
        <v>-3.9158107670127507E-2</v>
      </c>
      <c r="I75" s="146">
        <f>IFERROR('Tablas turistas zona y tip.'!O75/'Tablas turistas zona y tip.'!O88-1,"-")</f>
        <v>-6.3063586755120915E-2</v>
      </c>
      <c r="J75" s="146">
        <f>IFERROR('Tablas turistas zona y tip.'!Q75/'Tablas turistas zona y tip.'!Q88-1,"-")</f>
        <v>-4.1318825626113886E-2</v>
      </c>
      <c r="K75" s="146">
        <f>IFERROR('Tablas turistas zona y tip.'!S75/'Tablas turistas zona y tip.'!S88-1,"-")</f>
        <v>-5.4131060229822059E-2</v>
      </c>
    </row>
    <row r="76" spans="2:11" ht="15" hidden="1" customHeight="1" outlineLevel="1" x14ac:dyDescent="0.25">
      <c r="B76" s="88" t="s">
        <v>89</v>
      </c>
      <c r="C76" s="146">
        <f>IFERROR('Tablas turistas zona y tip.'!C76/'Tablas turistas zona y tip.'!C89-1,"-")</f>
        <v>-6.8633766672651086E-2</v>
      </c>
      <c r="D76" s="146">
        <f>IFERROR('Tablas turistas zona y tip.'!E76/'Tablas turistas zona y tip.'!E89-1,"-")</f>
        <v>3.2842582106455298E-2</v>
      </c>
      <c r="E76" s="146">
        <f>IFERROR('Tablas turistas zona y tip.'!G76/'Tablas turistas zona y tip.'!G89-1,"-")</f>
        <v>-3.4648423507266157E-2</v>
      </c>
      <c r="F76" s="147">
        <f>IFERROR('Tablas turistas zona y tip.'!I76/'Tablas turistas zona y tip.'!I89-1,"-")</f>
        <v>-3.8636299013335651E-2</v>
      </c>
      <c r="G76" s="147">
        <f>IFERROR('Tablas turistas zona y tip.'!K76/'Tablas turistas zona y tip.'!K89-1,"-")</f>
        <v>-1.3145129224652052E-2</v>
      </c>
      <c r="H76" s="147">
        <f>IFERROR('Tablas turistas zona y tip.'!M76/'Tablas turistas zona y tip.'!M89-1,"-")</f>
        <v>-2.8007758749316158E-2</v>
      </c>
      <c r="I76" s="146">
        <f>IFERROR('Tablas turistas zona y tip.'!O76/'Tablas turistas zona y tip.'!O89-1,"-")</f>
        <v>-5.2044990985233186E-2</v>
      </c>
      <c r="J76" s="146">
        <f>IFERROR('Tablas turistas zona y tip.'!Q76/'Tablas turistas zona y tip.'!Q89-1,"-")</f>
        <v>-3.2890356941670529E-2</v>
      </c>
      <c r="K76" s="146">
        <f>IFERROR('Tablas turistas zona y tip.'!S76/'Tablas turistas zona y tip.'!S89-1,"-")</f>
        <v>-4.4741254951926934E-2</v>
      </c>
    </row>
    <row r="77" spans="2:11" ht="15" hidden="1" customHeight="1" outlineLevel="1" x14ac:dyDescent="0.25">
      <c r="B77" s="88" t="s">
        <v>90</v>
      </c>
      <c r="C77" s="146">
        <f>IFERROR('Tablas turistas zona y tip.'!C77/'Tablas turistas zona y tip.'!C90-1,"-")</f>
        <v>1.2531438521202309E-2</v>
      </c>
      <c r="D77" s="146">
        <f>IFERROR('Tablas turistas zona y tip.'!E77/'Tablas turistas zona y tip.'!E90-1,"-")</f>
        <v>1.294349905461023E-2</v>
      </c>
      <c r="E77" s="146">
        <f>IFERROR('Tablas turistas zona y tip.'!G77/'Tablas turistas zona y tip.'!G90-1,"-")</f>
        <v>1.26910936102822E-2</v>
      </c>
      <c r="F77" s="147">
        <f>IFERROR('Tablas turistas zona y tip.'!I77/'Tablas turistas zona y tip.'!I90-1,"-")</f>
        <v>3.7143650364568792E-2</v>
      </c>
      <c r="G77" s="147">
        <f>IFERROR('Tablas turistas zona y tip.'!K77/'Tablas turistas zona y tip.'!K90-1,"-")</f>
        <v>8.3277249771562811E-3</v>
      </c>
      <c r="H77" s="147">
        <f>IFERROR('Tablas turistas zona y tip.'!M77/'Tablas turistas zona y tip.'!M90-1,"-")</f>
        <v>2.3572823739802296E-2</v>
      </c>
      <c r="I77" s="146">
        <f>IFERROR('Tablas turistas zona y tip.'!O77/'Tablas turistas zona y tip.'!O90-1,"-")</f>
        <v>1.5521279443254876E-2</v>
      </c>
      <c r="J77" s="146">
        <f>IFERROR('Tablas turistas zona y tip.'!Q77/'Tablas turistas zona y tip.'!Q90-1,"-")</f>
        <v>-6.381904297555252E-3</v>
      </c>
      <c r="K77" s="146">
        <f>IFERROR('Tablas turistas zona y tip.'!S77/'Tablas turistas zona y tip.'!S90-1,"-")</f>
        <v>6.0027393528467865E-3</v>
      </c>
    </row>
    <row r="78" spans="2:11" ht="15" hidden="1" customHeight="1" outlineLevel="1" x14ac:dyDescent="0.25">
      <c r="B78" s="88" t="s">
        <v>91</v>
      </c>
      <c r="C78" s="146">
        <f>IFERROR('Tablas turistas zona y tip.'!C78/'Tablas turistas zona y tip.'!C91-1,"-")</f>
        <v>-2.3890525515537386E-2</v>
      </c>
      <c r="D78" s="146">
        <f>IFERROR('Tablas turistas zona y tip.'!E78/'Tablas turistas zona y tip.'!E91-1,"-")</f>
        <v>6.2952676577901157E-2</v>
      </c>
      <c r="E78" s="146">
        <f>IFERROR('Tablas turistas zona y tip.'!G78/'Tablas turistas zona y tip.'!G91-1,"-")</f>
        <v>5.9506359196352943E-3</v>
      </c>
      <c r="F78" s="147">
        <f>IFERROR('Tablas turistas zona y tip.'!I78/'Tablas turistas zona y tip.'!I91-1,"-")</f>
        <v>3.5922263461609427E-2</v>
      </c>
      <c r="G78" s="147">
        <f>IFERROR('Tablas turistas zona y tip.'!K78/'Tablas turistas zona y tip.'!K91-1,"-")</f>
        <v>3.5615850428181606E-2</v>
      </c>
      <c r="H78" s="147">
        <f>IFERROR('Tablas turistas zona y tip.'!M78/'Tablas turistas zona y tip.'!M91-1,"-")</f>
        <v>3.5787290859249365E-2</v>
      </c>
      <c r="I78" s="146">
        <f>IFERROR('Tablas turistas zona y tip.'!O78/'Tablas turistas zona y tip.'!O91-1,"-")</f>
        <v>3.6489605716583107E-3</v>
      </c>
      <c r="J78" s="146">
        <f>IFERROR('Tablas turistas zona y tip.'!Q78/'Tablas turistas zona y tip.'!Q91-1,"-")</f>
        <v>1.7822406813521319E-3</v>
      </c>
      <c r="K78" s="146">
        <f>IFERROR('Tablas turistas zona y tip.'!S78/'Tablas turistas zona y tip.'!S91-1,"-")</f>
        <v>2.8873029458640342E-3</v>
      </c>
    </row>
    <row r="79" spans="2:11" ht="15" hidden="1" customHeight="1" outlineLevel="1" x14ac:dyDescent="0.25">
      <c r="B79" s="88" t="s">
        <v>92</v>
      </c>
      <c r="C79" s="146">
        <f>IFERROR('Tablas turistas zona y tip.'!C79/'Tablas turistas zona y tip.'!C92-1,"-")</f>
        <v>2.8005955169649432E-2</v>
      </c>
      <c r="D79" s="146">
        <f>IFERROR('Tablas turistas zona y tip.'!E79/'Tablas turistas zona y tip.'!E92-1,"-")</f>
        <v>-1.7191208337632879E-2</v>
      </c>
      <c r="E79" s="146">
        <f>IFERROR('Tablas turistas zona y tip.'!G79/'Tablas turistas zona y tip.'!G92-1,"-")</f>
        <v>1.2850677480519934E-2</v>
      </c>
      <c r="F79" s="147">
        <f>IFERROR('Tablas turistas zona y tip.'!I79/'Tablas turistas zona y tip.'!I92-1,"-")</f>
        <v>1.1718365906842942E-2</v>
      </c>
      <c r="G79" s="147">
        <f>IFERROR('Tablas turistas zona y tip.'!K79/'Tablas turistas zona y tip.'!K92-1,"-")</f>
        <v>-1.8961732332851478E-2</v>
      </c>
      <c r="H79" s="147">
        <f>IFERROR('Tablas turistas zona y tip.'!M79/'Tablas turistas zona y tip.'!M92-1,"-")</f>
        <v>-1.491957263493493E-3</v>
      </c>
      <c r="I79" s="146">
        <f>IFERROR('Tablas turistas zona y tip.'!O79/'Tablas turistas zona y tip.'!O92-1,"-")</f>
        <v>-6.823381724675559E-3</v>
      </c>
      <c r="J79" s="146">
        <f>IFERROR('Tablas turistas zona y tip.'!Q79/'Tablas turistas zona y tip.'!Q92-1,"-")</f>
        <v>-4.477385163305736E-2</v>
      </c>
      <c r="K79" s="146">
        <f>IFERROR('Tablas turistas zona y tip.'!S79/'Tablas turistas zona y tip.'!S92-1,"-")</f>
        <v>-2.1998478673481037E-2</v>
      </c>
    </row>
    <row r="80" spans="2:11" ht="15" hidden="1" customHeight="1" outlineLevel="1" x14ac:dyDescent="0.25">
      <c r="B80" s="88" t="s">
        <v>93</v>
      </c>
      <c r="C80" s="146">
        <f>IFERROR('Tablas turistas zona y tip.'!C80/'Tablas turistas zona y tip.'!C93-1,"-")</f>
        <v>0.29880827199439186</v>
      </c>
      <c r="D80" s="146">
        <f>IFERROR('Tablas turistas zona y tip.'!E80/'Tablas turistas zona y tip.'!E93-1,"-")</f>
        <v>0.37266857962697264</v>
      </c>
      <c r="E80" s="146">
        <f>IFERROR('Tablas turistas zona y tip.'!G80/'Tablas turistas zona y tip.'!G93-1,"-")</f>
        <v>0.32186036098098647</v>
      </c>
      <c r="F80" s="147">
        <f>IFERROR('Tablas turistas zona y tip.'!I80/'Tablas turistas zona y tip.'!I93-1,"-")</f>
        <v>0.25499635203229309</v>
      </c>
      <c r="G80" s="147">
        <f>IFERROR('Tablas turistas zona y tip.'!K80/'Tablas turistas zona y tip.'!K93-1,"-")</f>
        <v>0.17274704491725767</v>
      </c>
      <c r="H80" s="147">
        <f>IFERROR('Tablas turistas zona y tip.'!M80/'Tablas turistas zona y tip.'!M93-1,"-")</f>
        <v>0.2205366729131919</v>
      </c>
      <c r="I80" s="146">
        <f>IFERROR('Tablas turistas zona y tip.'!O80/'Tablas turistas zona y tip.'!O93-1,"-")</f>
        <v>0.22747525222777454</v>
      </c>
      <c r="J80" s="146">
        <f>IFERROR('Tablas turistas zona y tip.'!Q80/'Tablas turistas zona y tip.'!Q93-1,"-")</f>
        <v>0.18120416091094338</v>
      </c>
      <c r="K80" s="146">
        <f>IFERROR('Tablas turistas zona y tip.'!S80/'Tablas turistas zona y tip.'!S93-1,"-")</f>
        <v>0.20972440587551566</v>
      </c>
    </row>
    <row r="81" spans="2:11" ht="15" hidden="1" customHeight="1" outlineLevel="1" x14ac:dyDescent="0.25">
      <c r="B81" s="88" t="s">
        <v>94</v>
      </c>
      <c r="C81" s="146">
        <f>IFERROR('Tablas turistas zona y tip.'!C81/'Tablas turistas zona y tip.'!C94-1,"-")</f>
        <v>-3.3702360201629977E-2</v>
      </c>
      <c r="D81" s="146">
        <f>IFERROR('Tablas turistas zona y tip.'!E81/'Tablas turistas zona y tip.'!E94-1,"-")</f>
        <v>-6.1834621554615721E-2</v>
      </c>
      <c r="E81" s="146">
        <f>IFERROR('Tablas turistas zona y tip.'!G81/'Tablas turistas zona y tip.'!G94-1,"-")</f>
        <v>-4.3288134119298549E-2</v>
      </c>
      <c r="F81" s="147">
        <f>IFERROR('Tablas turistas zona y tip.'!I81/'Tablas turistas zona y tip.'!I94-1,"-")</f>
        <v>-1.1964091579389269E-2</v>
      </c>
      <c r="G81" s="147">
        <f>IFERROR('Tablas turistas zona y tip.'!K81/'Tablas turistas zona y tip.'!K94-1,"-")</f>
        <v>-5.4019575185865087E-2</v>
      </c>
      <c r="H81" s="147">
        <f>IFERROR('Tablas turistas zona y tip.'!M81/'Tablas turistas zona y tip.'!M94-1,"-")</f>
        <v>-3.0115967121745579E-2</v>
      </c>
      <c r="I81" s="146">
        <f>IFERROR('Tablas turistas zona y tip.'!O81/'Tablas turistas zona y tip.'!O94-1,"-")</f>
        <v>-1.6913764629315486E-2</v>
      </c>
      <c r="J81" s="146">
        <f>IFERROR('Tablas turistas zona y tip.'!Q81/'Tablas turistas zona y tip.'!Q94-1,"-")</f>
        <v>-5.3515294226820886E-2</v>
      </c>
      <c r="K81" s="146">
        <f>IFERROR('Tablas turistas zona y tip.'!S81/'Tablas turistas zona y tip.'!S94-1,"-")</f>
        <v>-3.1314106294082933E-2</v>
      </c>
    </row>
    <row r="82" spans="2:11" ht="15" hidden="1" customHeight="1" outlineLevel="1" x14ac:dyDescent="0.25">
      <c r="B82" s="88" t="s">
        <v>95</v>
      </c>
      <c r="C82" s="146">
        <f>IFERROR('Tablas turistas zona y tip.'!C82/'Tablas turistas zona y tip.'!C95-1,"-")</f>
        <v>0.10823970390182791</v>
      </c>
      <c r="D82" s="146">
        <f>IFERROR('Tablas turistas zona y tip.'!E82/'Tablas turistas zona y tip.'!E95-1,"-")</f>
        <v>-3.5162094763092289E-2</v>
      </c>
      <c r="E82" s="146">
        <f>IFERROR('Tablas turistas zona y tip.'!G82/'Tablas turistas zona y tip.'!G95-1,"-")</f>
        <v>5.2170621332828571E-2</v>
      </c>
      <c r="F82" s="147">
        <f>IFERROR('Tablas turistas zona y tip.'!I82/'Tablas turistas zona y tip.'!I95-1,"-")</f>
        <v>6.9070313579223663E-2</v>
      </c>
      <c r="G82" s="147">
        <f>IFERROR('Tablas turistas zona y tip.'!K82/'Tablas turistas zona y tip.'!K95-1,"-")</f>
        <v>2.3612219885986718E-3</v>
      </c>
      <c r="H82" s="147">
        <f>IFERROR('Tablas turistas zona y tip.'!M82/'Tablas turistas zona y tip.'!M95-1,"-")</f>
        <v>3.7286346821955085E-2</v>
      </c>
      <c r="I82" s="146">
        <f>IFERROR('Tablas turistas zona y tip.'!O82/'Tablas turistas zona y tip.'!O95-1,"-")</f>
        <v>6.0363772385093828E-2</v>
      </c>
      <c r="J82" s="146">
        <f>IFERROR('Tablas turistas zona y tip.'!Q82/'Tablas turistas zona y tip.'!Q95-1,"-")</f>
        <v>1.0763135195594353E-2</v>
      </c>
      <c r="K82" s="146">
        <f>IFERROR('Tablas turistas zona y tip.'!S82/'Tablas turistas zona y tip.'!S95-1,"-")</f>
        <v>3.8962924489140738E-2</v>
      </c>
    </row>
    <row r="83" spans="2:11" ht="15" hidden="1" customHeight="1" outlineLevel="1" x14ac:dyDescent="0.25">
      <c r="B83" s="88" t="s">
        <v>96</v>
      </c>
      <c r="C83" s="146">
        <f>IFERROR('Tablas turistas zona y tip.'!C83/'Tablas turistas zona y tip.'!C96-1,"-")</f>
        <v>0.11172447536083907</v>
      </c>
      <c r="D83" s="146">
        <f>IFERROR('Tablas turistas zona y tip.'!E83/'Tablas turistas zona y tip.'!E96-1,"-")</f>
        <v>0.1104470850611563</v>
      </c>
      <c r="E83" s="146">
        <f>IFERROR('Tablas turistas zona y tip.'!G83/'Tablas turistas zona y tip.'!G96-1,"-")</f>
        <v>0.11124026655923291</v>
      </c>
      <c r="F83" s="147">
        <f>IFERROR('Tablas turistas zona y tip.'!I83/'Tablas turistas zona y tip.'!I96-1,"-")</f>
        <v>8.0198801344832704E-2</v>
      </c>
      <c r="G83" s="147">
        <f>IFERROR('Tablas turistas zona y tip.'!K83/'Tablas turistas zona y tip.'!K96-1,"-")</f>
        <v>0.11778188396932809</v>
      </c>
      <c r="H83" s="147">
        <f>IFERROR('Tablas turistas zona y tip.'!M83/'Tablas turistas zona y tip.'!M96-1,"-")</f>
        <v>9.8086080417716159E-2</v>
      </c>
      <c r="I83" s="146">
        <f>IFERROR('Tablas turistas zona y tip.'!O83/'Tablas turistas zona y tip.'!O96-1,"-")</f>
        <v>7.5054814619429866E-2</v>
      </c>
      <c r="J83" s="146">
        <f>IFERROR('Tablas turistas zona y tip.'!Q83/'Tablas turistas zona y tip.'!Q96-1,"-")</f>
        <v>9.8322758620689621E-2</v>
      </c>
      <c r="K83" s="146">
        <f>IFERROR('Tablas turistas zona y tip.'!S83/'Tablas turistas zona y tip.'!S96-1,"-")</f>
        <v>8.5003986921011743E-2</v>
      </c>
    </row>
    <row r="84" spans="2:11" ht="15" hidden="1" customHeight="1" outlineLevel="1" x14ac:dyDescent="0.25">
      <c r="B84" s="88" t="s">
        <v>97</v>
      </c>
      <c r="C84" s="146">
        <f>IFERROR('Tablas turistas zona y tip.'!C84/'Tablas turistas zona y tip.'!C97-1,"-")</f>
        <v>1.5510078810930583E-2</v>
      </c>
      <c r="D84" s="146">
        <f>IFERROR('Tablas turistas zona y tip.'!E84/'Tablas turistas zona y tip.'!E97-1,"-")</f>
        <v>-9.5977314452947438E-3</v>
      </c>
      <c r="E84" s="146">
        <f>IFERROR('Tablas turistas zona y tip.'!G84/'Tablas turistas zona y tip.'!G97-1,"-")</f>
        <v>6.0652060939252461E-3</v>
      </c>
      <c r="F84" s="147">
        <f>IFERROR('Tablas turistas zona y tip.'!I84/'Tablas turistas zona y tip.'!I97-1,"-")</f>
        <v>8.7487090609086327E-3</v>
      </c>
      <c r="G84" s="147">
        <f>IFERROR('Tablas turistas zona y tip.'!K84/'Tablas turistas zona y tip.'!K97-1,"-")</f>
        <v>6.3194005597182468E-3</v>
      </c>
      <c r="H84" s="147">
        <f>IFERROR('Tablas turistas zona y tip.'!M84/'Tablas turistas zona y tip.'!M97-1,"-")</f>
        <v>7.6292150292975869E-3</v>
      </c>
      <c r="I84" s="146">
        <f>IFERROR('Tablas turistas zona y tip.'!O84/'Tablas turistas zona y tip.'!O97-1,"-")</f>
        <v>8.4389615671389695E-3</v>
      </c>
      <c r="J84" s="146">
        <f>IFERROR('Tablas turistas zona y tip.'!Q84/'Tablas turistas zona y tip.'!Q97-1,"-")</f>
        <v>3.6766854884906497E-3</v>
      </c>
      <c r="K84" s="146">
        <f>IFERROR('Tablas turistas zona y tip.'!S84/'Tablas turistas zona y tip.'!S97-1,"-")</f>
        <v>6.4378104075888398E-3</v>
      </c>
    </row>
    <row r="85" spans="2:11" collapsed="1" x14ac:dyDescent="0.25">
      <c r="B85" s="138">
        <v>2008</v>
      </c>
      <c r="C85" s="150">
        <f>IFERROR('Tablas turistas zona y tip.'!C85/'Tablas turistas zona y tip.'!C98-1,"-")</f>
        <v>1.0509631389211904E-2</v>
      </c>
      <c r="D85" s="150">
        <f>IFERROR('Tablas turistas zona y tip.'!E85/'Tablas turistas zona y tip.'!E98-1,"-")</f>
        <v>1.4946209701878654E-2</v>
      </c>
      <c r="E85" s="150">
        <f>IFERROR('Tablas turistas zona y tip.'!G85/'Tablas turistas zona y tip.'!G98-1,"-")</f>
        <v>1.2106957459176781E-2</v>
      </c>
      <c r="F85" s="150">
        <f>IFERROR('Tablas turistas zona y tip.'!I85/'Tablas turistas zona y tip.'!I98-1,"-")</f>
        <v>1.9386058183545885E-2</v>
      </c>
      <c r="G85" s="150">
        <f>IFERROR('Tablas turistas zona y tip.'!K85/'Tablas turistas zona y tip.'!K98-1,"-")</f>
        <v>8.3966279570659719E-3</v>
      </c>
      <c r="H85" s="150">
        <f>IFERROR('Tablas turistas zona y tip.'!M85/'Tablas turistas zona y tip.'!M98-1,"-")</f>
        <v>1.4412581191193929E-2</v>
      </c>
      <c r="I85" s="150">
        <f>IFERROR('Tablas turistas zona y tip.'!O85/'Tablas turistas zona y tip.'!O98-1,"-")</f>
        <v>6.9478690219793027E-3</v>
      </c>
      <c r="J85" s="150">
        <f>IFERROR('Tablas turistas zona y tip.'!Q85/'Tablas turistas zona y tip.'!Q98-1,"-")</f>
        <v>-3.6525767597872516E-3</v>
      </c>
      <c r="K85" s="150">
        <f>IFERROR('Tablas turistas zona y tip.'!S85/'Tablas turistas zona y tip.'!S98-1,"-")</f>
        <v>2.5655529758368267E-3</v>
      </c>
    </row>
    <row r="86" spans="2:11" ht="15" hidden="1" customHeight="1" outlineLevel="1" x14ac:dyDescent="0.25">
      <c r="B86" s="88" t="s">
        <v>86</v>
      </c>
      <c r="C86" s="146">
        <f>IFERROR('Tablas turistas zona y tip.'!C86/'Tablas turistas zona y tip.'!C99-1,"-")</f>
        <v>-4.8365012886597891E-2</v>
      </c>
      <c r="D86" s="146">
        <f>IFERROR('Tablas turistas zona y tip.'!E86/'Tablas turistas zona y tip.'!E99-1,"-")</f>
        <v>-9.0067910312123023E-2</v>
      </c>
      <c r="E86" s="146">
        <f>IFERROR('Tablas turistas zona y tip.'!G86/'Tablas turistas zona y tip.'!G99-1,"-")</f>
        <v>-6.4154295616488111E-2</v>
      </c>
      <c r="F86" s="147">
        <f>IFERROR('Tablas turistas zona y tip.'!I86/'Tablas turistas zona y tip.'!I99-1,"-")</f>
        <v>-4.9372768263674649E-2</v>
      </c>
      <c r="G86" s="147">
        <f>IFERROR('Tablas turistas zona y tip.'!K86/'Tablas turistas zona y tip.'!K99-1,"-")</f>
        <v>-6.2303686932080882E-2</v>
      </c>
      <c r="H86" s="147">
        <f>IFERROR('Tablas turistas zona y tip.'!M86/'Tablas turistas zona y tip.'!M99-1,"-")</f>
        <v>-5.5565142364107034E-2</v>
      </c>
      <c r="I86" s="146">
        <f>IFERROR('Tablas turistas zona y tip.'!O86/'Tablas turistas zona y tip.'!O99-1,"-")</f>
        <v>-3.0314106402668961E-2</v>
      </c>
      <c r="J86" s="146">
        <f>IFERROR('Tablas turistas zona y tip.'!Q86/'Tablas turistas zona y tip.'!Q99-1,"-")</f>
        <v>-5.16965356646375E-2</v>
      </c>
      <c r="K86" s="146">
        <f>IFERROR('Tablas turistas zona y tip.'!S86/'Tablas turistas zona y tip.'!S99-1,"-")</f>
        <v>-3.96487545817239E-2</v>
      </c>
    </row>
    <row r="87" spans="2:11" ht="15" hidden="1" customHeight="1" outlineLevel="1" x14ac:dyDescent="0.25">
      <c r="B87" s="88" t="s">
        <v>87</v>
      </c>
      <c r="C87" s="146">
        <f>IFERROR('Tablas turistas zona y tip.'!C87/'Tablas turistas zona y tip.'!C100-1,"-")</f>
        <v>2.2746913273668179E-2</v>
      </c>
      <c r="D87" s="146">
        <f>IFERROR('Tablas turistas zona y tip.'!E87/'Tablas turistas zona y tip.'!E100-1,"-")</f>
        <v>0.21723543204852436</v>
      </c>
      <c r="E87" s="146">
        <f>IFERROR('Tablas turistas zona y tip.'!G87/'Tablas turistas zona y tip.'!G100-1,"-")</f>
        <v>8.8654811001076972E-2</v>
      </c>
      <c r="F87" s="147">
        <f>IFERROR('Tablas turistas zona y tip.'!I87/'Tablas turistas zona y tip.'!I100-1,"-")</f>
        <v>3.6704061290700807E-2</v>
      </c>
      <c r="G87" s="147">
        <f>IFERROR('Tablas turistas zona y tip.'!K87/'Tablas turistas zona y tip.'!K100-1,"-")</f>
        <v>0.13215198922218252</v>
      </c>
      <c r="H87" s="147">
        <f>IFERROR('Tablas turistas zona y tip.'!M87/'Tablas turistas zona y tip.'!M100-1,"-")</f>
        <v>7.9487929998613538E-2</v>
      </c>
      <c r="I87" s="146">
        <f>IFERROR('Tablas turistas zona y tip.'!O87/'Tablas turistas zona y tip.'!O100-1,"-")</f>
        <v>2.4311561109275681E-2</v>
      </c>
      <c r="J87" s="146">
        <f>IFERROR('Tablas turistas zona y tip.'!Q87/'Tablas turistas zona y tip.'!Q100-1,"-")</f>
        <v>0.10692032045283373</v>
      </c>
      <c r="K87" s="146">
        <f>IFERROR('Tablas turistas zona y tip.'!S87/'Tablas turistas zona y tip.'!S100-1,"-")</f>
        <v>5.778234000790694E-2</v>
      </c>
    </row>
    <row r="88" spans="2:11" ht="15" hidden="1" customHeight="1" outlineLevel="1" x14ac:dyDescent="0.25">
      <c r="B88" s="88" t="s">
        <v>88</v>
      </c>
      <c r="C88" s="146">
        <f>IFERROR('Tablas turistas zona y tip.'!C88/'Tablas turistas zona y tip.'!C101-1,"-")</f>
        <v>-1.8106995884773713E-2</v>
      </c>
      <c r="D88" s="146">
        <f>IFERROR('Tablas turistas zona y tip.'!E88/'Tablas turistas zona y tip.'!E101-1,"-")</f>
        <v>-6.2130084865186452E-2</v>
      </c>
      <c r="E88" s="146">
        <f>IFERROR('Tablas turistas zona y tip.'!G88/'Tablas turistas zona y tip.'!G101-1,"-")</f>
        <v>-3.4004104918551881E-2</v>
      </c>
      <c r="F88" s="147">
        <f>IFERROR('Tablas turistas zona y tip.'!I88/'Tablas turistas zona y tip.'!I101-1,"-")</f>
        <v>-4.0540149645171275E-2</v>
      </c>
      <c r="G88" s="147">
        <f>IFERROR('Tablas turistas zona y tip.'!K88/'Tablas turistas zona y tip.'!K101-1,"-")</f>
        <v>-7.7817308082947845E-2</v>
      </c>
      <c r="H88" s="147">
        <f>IFERROR('Tablas turistas zona y tip.'!M88/'Tablas turistas zona y tip.'!M101-1,"-")</f>
        <v>-5.7454736980709686E-2</v>
      </c>
      <c r="I88" s="146">
        <f>IFERROR('Tablas turistas zona y tip.'!O88/'Tablas turistas zona y tip.'!O101-1,"-")</f>
        <v>-3.0137526911652279E-2</v>
      </c>
      <c r="J88" s="146">
        <f>IFERROR('Tablas turistas zona y tip.'!Q88/'Tablas turistas zona y tip.'!Q101-1,"-")</f>
        <v>-5.9397302172378597E-2</v>
      </c>
      <c r="K88" s="146">
        <f>IFERROR('Tablas turistas zona y tip.'!S88/'Tablas turistas zona y tip.'!S101-1,"-")</f>
        <v>-4.2374670725582431E-2</v>
      </c>
    </row>
    <row r="89" spans="2:11" ht="15" hidden="1" customHeight="1" outlineLevel="1" x14ac:dyDescent="0.25">
      <c r="B89" s="88" t="s">
        <v>89</v>
      </c>
      <c r="C89" s="146">
        <f>IFERROR('Tablas turistas zona y tip.'!C89/'Tablas turistas zona y tip.'!C102-1,"-")</f>
        <v>-8.3667998877459238E-2</v>
      </c>
      <c r="D89" s="146">
        <f>IFERROR('Tablas turistas zona y tip.'!E89/'Tablas turistas zona y tip.'!E102-1,"-")</f>
        <v>-0.20929306999651753</v>
      </c>
      <c r="E89" s="146">
        <f>IFERROR('Tablas turistas zona y tip.'!G89/'Tablas turistas zona y tip.'!G102-1,"-")</f>
        <v>-0.12996211195306773</v>
      </c>
      <c r="F89" s="147">
        <f>IFERROR('Tablas turistas zona y tip.'!I89/'Tablas turistas zona y tip.'!I102-1,"-")</f>
        <v>-5.6585046568522257E-2</v>
      </c>
      <c r="G89" s="147">
        <f>IFERROR('Tablas turistas zona y tip.'!K89/'Tablas turistas zona y tip.'!K102-1,"-")</f>
        <v>-0.20078047044317759</v>
      </c>
      <c r="H89" s="147">
        <f>IFERROR('Tablas turistas zona y tip.'!M89/'Tablas turistas zona y tip.'!M102-1,"-")</f>
        <v>-0.1225893353271289</v>
      </c>
      <c r="I89" s="146">
        <f>IFERROR('Tablas turistas zona y tip.'!O89/'Tablas turistas zona y tip.'!O102-1,"-")</f>
        <v>-6.611917367612441E-2</v>
      </c>
      <c r="J89" s="146">
        <f>IFERROR('Tablas turistas zona y tip.'!Q89/'Tablas turistas zona y tip.'!Q102-1,"-")</f>
        <v>-0.18851782013121599</v>
      </c>
      <c r="K89" s="146">
        <f>IFERROR('Tablas turistas zona y tip.'!S89/'Tablas turistas zona y tip.'!S102-1,"-")</f>
        <v>-0.11690873113384459</v>
      </c>
    </row>
    <row r="90" spans="2:11" ht="15" hidden="1" customHeight="1" outlineLevel="1" x14ac:dyDescent="0.25">
      <c r="B90" s="88" t="s">
        <v>90</v>
      </c>
      <c r="C90" s="146">
        <f>IFERROR('Tablas turistas zona y tip.'!C90/'Tablas turistas zona y tip.'!C103-1,"-")</f>
        <v>6.5679991502318735E-3</v>
      </c>
      <c r="D90" s="146">
        <f>IFERROR('Tablas turistas zona y tip.'!E90/'Tablas turistas zona y tip.'!E103-1,"-")</f>
        <v>3.8476531481454801E-2</v>
      </c>
      <c r="E90" s="146">
        <f>IFERROR('Tablas turistas zona y tip.'!G90/'Tablas turistas zona y tip.'!G103-1,"-")</f>
        <v>1.8695640244738909E-2</v>
      </c>
      <c r="F90" s="147">
        <f>IFERROR('Tablas turistas zona y tip.'!I90/'Tablas turistas zona y tip.'!I103-1,"-")</f>
        <v>-9.3701900575624553E-3</v>
      </c>
      <c r="G90" s="147">
        <f>IFERROR('Tablas turistas zona y tip.'!K90/'Tablas turistas zona y tip.'!K103-1,"-")</f>
        <v>-1.232679795075764E-2</v>
      </c>
      <c r="H90" s="147">
        <f>IFERROR('Tablas turistas zona y tip.'!M90/'Tablas turistas zona y tip.'!M103-1,"-")</f>
        <v>-1.0764803197577333E-2</v>
      </c>
      <c r="I90" s="146">
        <f>IFERROR('Tablas turistas zona y tip.'!O90/'Tablas turistas zona y tip.'!O103-1,"-")</f>
        <v>-8.9988527623228176E-3</v>
      </c>
      <c r="J90" s="146">
        <f>IFERROR('Tablas turistas zona y tip.'!Q90/'Tablas turistas zona y tip.'!Q103-1,"-")</f>
        <v>-7.3161772649683599E-3</v>
      </c>
      <c r="K90" s="146">
        <f>IFERROR('Tablas turistas zona y tip.'!S90/'Tablas turistas zona y tip.'!S103-1,"-")</f>
        <v>-8.2683081957001248E-3</v>
      </c>
    </row>
    <row r="91" spans="2:11" ht="15" hidden="1" customHeight="1" outlineLevel="1" x14ac:dyDescent="0.25">
      <c r="B91" s="88" t="s">
        <v>91</v>
      </c>
      <c r="C91" s="146">
        <f>IFERROR('Tablas turistas zona y tip.'!C91/'Tablas turistas zona y tip.'!C104-1,"-")</f>
        <v>9.816998858042103E-3</v>
      </c>
      <c r="D91" s="146">
        <f>IFERROR('Tablas turistas zona y tip.'!E91/'Tablas turistas zona y tip.'!E104-1,"-")</f>
        <v>-0.13636007336918177</v>
      </c>
      <c r="E91" s="146">
        <f>IFERROR('Tablas turistas zona y tip.'!G91/'Tablas turistas zona y tip.'!G104-1,"-")</f>
        <v>-4.5686155457932975E-2</v>
      </c>
      <c r="F91" s="147">
        <f>IFERROR('Tablas turistas zona y tip.'!I91/'Tablas turistas zona y tip.'!I104-1,"-")</f>
        <v>5.6545469991080566E-3</v>
      </c>
      <c r="G91" s="147">
        <f>IFERROR('Tablas turistas zona y tip.'!K91/'Tablas turistas zona y tip.'!K104-1,"-")</f>
        <v>-9.4431860277283564E-2</v>
      </c>
      <c r="H91" s="147">
        <f>IFERROR('Tablas turistas zona y tip.'!M91/'Tablas turistas zona y tip.'!M104-1,"-")</f>
        <v>-4.1032483222997462E-2</v>
      </c>
      <c r="I91" s="146">
        <f>IFERROR('Tablas turistas zona y tip.'!O91/'Tablas turistas zona y tip.'!O104-1,"-")</f>
        <v>-1.1529865180451848E-2</v>
      </c>
      <c r="J91" s="146">
        <f>IFERROR('Tablas turistas zona y tip.'!Q91/'Tablas turistas zona y tip.'!Q104-1,"-")</f>
        <v>-8.0924632050947576E-2</v>
      </c>
      <c r="K91" s="146">
        <f>IFERROR('Tablas turistas zona y tip.'!S91/'Tablas turistas zona y tip.'!S104-1,"-")</f>
        <v>-4.1072023630761123E-2</v>
      </c>
    </row>
    <row r="92" spans="2:11" ht="15" hidden="1" customHeight="1" outlineLevel="1" x14ac:dyDescent="0.25">
      <c r="B92" s="88" t="s">
        <v>92</v>
      </c>
      <c r="C92" s="146">
        <f>IFERROR('Tablas turistas zona y tip.'!C92/'Tablas turistas zona y tip.'!C105-1,"-")</f>
        <v>6.159454448320334E-3</v>
      </c>
      <c r="D92" s="146">
        <f>IFERROR('Tablas turistas zona y tip.'!E92/'Tablas turistas zona y tip.'!E105-1,"-")</f>
        <v>-0.12817790892243475</v>
      </c>
      <c r="E92" s="146">
        <f>IFERROR('Tablas turistas zona y tip.'!G92/'Tablas turistas zona y tip.'!G105-1,"-")</f>
        <v>-4.3272732087763721E-2</v>
      </c>
      <c r="F92" s="147">
        <f>IFERROR('Tablas turistas zona y tip.'!I92/'Tablas turistas zona y tip.'!I105-1,"-")</f>
        <v>8.6871798462095917E-3</v>
      </c>
      <c r="G92" s="147">
        <f>IFERROR('Tablas turistas zona y tip.'!K92/'Tablas turistas zona y tip.'!K105-1,"-")</f>
        <v>-9.778685639755158E-2</v>
      </c>
      <c r="H92" s="147">
        <f>IFERROR('Tablas turistas zona y tip.'!M92/'Tablas turistas zona y tip.'!M105-1,"-")</f>
        <v>-4.0090544372749393E-2</v>
      </c>
      <c r="I92" s="146">
        <f>IFERROR('Tablas turistas zona y tip.'!O92/'Tablas turistas zona y tip.'!O105-1,"-")</f>
        <v>-3.1043865102496904E-3</v>
      </c>
      <c r="J92" s="146">
        <f>IFERROR('Tablas turistas zona y tip.'!Q92/'Tablas turistas zona y tip.'!Q105-1,"-")</f>
        <v>-7.2528959161241247E-2</v>
      </c>
      <c r="K92" s="146">
        <f>IFERROR('Tablas turistas zona y tip.'!S92/'Tablas turistas zona y tip.'!S105-1,"-")</f>
        <v>-3.2075724679442752E-2</v>
      </c>
    </row>
    <row r="93" spans="2:11" ht="15" hidden="1" customHeight="1" outlineLevel="1" x14ac:dyDescent="0.25">
      <c r="B93" s="88" t="s">
        <v>93</v>
      </c>
      <c r="C93" s="146">
        <f>IFERROR('Tablas turistas zona y tip.'!C93/'Tablas turistas zona y tip.'!C106-1,"-")</f>
        <v>-0.10437921833307173</v>
      </c>
      <c r="D93" s="146">
        <f>IFERROR('Tablas turistas zona y tip.'!E93/'Tablas turistas zona y tip.'!E106-1,"-")</f>
        <v>-0.15953993136072719</v>
      </c>
      <c r="E93" s="146">
        <f>IFERROR('Tablas turistas zona y tip.'!G93/'Tablas turistas zona y tip.'!G106-1,"-")</f>
        <v>-0.12235674662555363</v>
      </c>
      <c r="F93" s="147">
        <f>IFERROR('Tablas turistas zona y tip.'!I93/'Tablas turistas zona y tip.'!I106-1,"-")</f>
        <v>-9.2519599774764982E-2</v>
      </c>
      <c r="G93" s="147">
        <f>IFERROR('Tablas turistas zona y tip.'!K93/'Tablas turistas zona y tip.'!K106-1,"-")</f>
        <v>-0.10687893247751357</v>
      </c>
      <c r="H93" s="147">
        <f>IFERROR('Tablas turistas zona y tip.'!M93/'Tablas turistas zona y tip.'!M106-1,"-")</f>
        <v>-9.8591498996478788E-2</v>
      </c>
      <c r="I93" s="146">
        <f>IFERROR('Tablas turistas zona y tip.'!O93/'Tablas turistas zona y tip.'!O106-1,"-")</f>
        <v>-9.2565054159716165E-2</v>
      </c>
      <c r="J93" s="146">
        <f>IFERROR('Tablas turistas zona y tip.'!Q93/'Tablas turistas zona y tip.'!Q106-1,"-")</f>
        <v>-9.2590668910449536E-2</v>
      </c>
      <c r="K93" s="146">
        <f>IFERROR('Tablas turistas zona y tip.'!S93/'Tablas turistas zona y tip.'!S106-1,"-")</f>
        <v>-9.2574880844212726E-2</v>
      </c>
    </row>
    <row r="94" spans="2:11" ht="15" hidden="1" customHeight="1" outlineLevel="1" x14ac:dyDescent="0.25">
      <c r="B94" s="88" t="s">
        <v>94</v>
      </c>
      <c r="C94" s="146">
        <f>IFERROR('Tablas turistas zona y tip.'!C94/'Tablas turistas zona y tip.'!C107-1,"-")</f>
        <v>-6.2386812371352574E-2</v>
      </c>
      <c r="D94" s="146">
        <f>IFERROR('Tablas turistas zona y tip.'!E94/'Tablas turistas zona y tip.'!E107-1,"-")</f>
        <v>-9.8430437998192177E-2</v>
      </c>
      <c r="E94" s="146">
        <f>IFERROR('Tablas turistas zona y tip.'!G94/'Tablas turistas zona y tip.'!G107-1,"-")</f>
        <v>-7.4987646660001572E-2</v>
      </c>
      <c r="F94" s="147">
        <f>IFERROR('Tablas turistas zona y tip.'!I94/'Tablas turistas zona y tip.'!I107-1,"-")</f>
        <v>-8.2511999051926743E-2</v>
      </c>
      <c r="G94" s="147">
        <f>IFERROR('Tablas turistas zona y tip.'!K94/'Tablas turistas zona y tip.'!K107-1,"-")</f>
        <v>-0.1153571249435722</v>
      </c>
      <c r="H94" s="147">
        <f>IFERROR('Tablas turistas zona y tip.'!M94/'Tablas turistas zona y tip.'!M107-1,"-")</f>
        <v>-9.698297294012348E-2</v>
      </c>
      <c r="I94" s="146">
        <f>IFERROR('Tablas turistas zona y tip.'!O94/'Tablas turistas zona y tip.'!O107-1,"-")</f>
        <v>-5.3758885950142554E-2</v>
      </c>
      <c r="J94" s="146">
        <f>IFERROR('Tablas turistas zona y tip.'!Q94/'Tablas turistas zona y tip.'!Q107-1,"-")</f>
        <v>-0.11880570774388743</v>
      </c>
      <c r="K94" s="146">
        <f>IFERROR('Tablas turistas zona y tip.'!S94/'Tablas turistas zona y tip.'!S107-1,"-")</f>
        <v>-8.0464135463768294E-2</v>
      </c>
    </row>
    <row r="95" spans="2:11" ht="15" hidden="1" customHeight="1" outlineLevel="1" x14ac:dyDescent="0.25">
      <c r="B95" s="88" t="s">
        <v>95</v>
      </c>
      <c r="C95" s="146">
        <f>IFERROR('Tablas turistas zona y tip.'!C95/'Tablas turistas zona y tip.'!C108-1,"-")</f>
        <v>2.9424311170573647E-2</v>
      </c>
      <c r="D95" s="146">
        <f>IFERROR('Tablas turistas zona y tip.'!E95/'Tablas turistas zona y tip.'!E108-1,"-")</f>
        <v>5.521415414144859E-2</v>
      </c>
      <c r="E95" s="146">
        <f>IFERROR('Tablas turistas zona y tip.'!G95/'Tablas turistas zona y tip.'!G108-1,"-")</f>
        <v>3.9356419412336363E-2</v>
      </c>
      <c r="F95" s="147">
        <f>IFERROR('Tablas turistas zona y tip.'!I95/'Tablas turistas zona y tip.'!I108-1,"-")</f>
        <v>5.0004029117086235E-2</v>
      </c>
      <c r="G95" s="147">
        <f>IFERROR('Tablas turistas zona y tip.'!K95/'Tablas turistas zona y tip.'!K108-1,"-")</f>
        <v>3.1470538774232004E-2</v>
      </c>
      <c r="H95" s="147">
        <f>IFERROR('Tablas turistas zona y tip.'!M95/'Tablas turistas zona y tip.'!M108-1,"-")</f>
        <v>4.1091268070676534E-2</v>
      </c>
      <c r="I95" s="146">
        <f>IFERROR('Tablas turistas zona y tip.'!O95/'Tablas turistas zona y tip.'!O108-1,"-")</f>
        <v>5.3518853232388697E-2</v>
      </c>
      <c r="J95" s="146">
        <f>IFERROR('Tablas turistas zona y tip.'!Q95/'Tablas turistas zona y tip.'!Q108-1,"-")</f>
        <v>2.5113079303693775E-2</v>
      </c>
      <c r="K95" s="146">
        <f>IFERROR('Tablas turistas zona y tip.'!S95/'Tablas turistas zona y tip.'!S108-1,"-")</f>
        <v>4.1072006403596983E-2</v>
      </c>
    </row>
    <row r="96" spans="2:11" ht="15" hidden="1" customHeight="1" outlineLevel="1" x14ac:dyDescent="0.25">
      <c r="B96" s="88" t="s">
        <v>96</v>
      </c>
      <c r="C96" s="146">
        <f>IFERROR('Tablas turistas zona y tip.'!C96/'Tablas turistas zona y tip.'!C109-1,"-")</f>
        <v>1.8547207626889106E-2</v>
      </c>
      <c r="D96" s="146">
        <f>IFERROR('Tablas turistas zona y tip.'!E96/'Tablas turistas zona y tip.'!E109-1,"-")</f>
        <v>-1.7898699520876082E-2</v>
      </c>
      <c r="E96" s="146">
        <f>IFERROR('Tablas turistas zona y tip.'!G96/'Tablas turistas zona y tip.'!G109-1,"-")</f>
        <v>4.4180569836478334E-3</v>
      </c>
      <c r="F96" s="147">
        <f>IFERROR('Tablas turistas zona y tip.'!I96/'Tablas turistas zona y tip.'!I109-1,"-")</f>
        <v>3.8548188271586126E-2</v>
      </c>
      <c r="G96" s="147">
        <f>IFERROR('Tablas turistas zona y tip.'!K96/'Tablas turistas zona y tip.'!K109-1,"-")</f>
        <v>-1.1946640881939419E-2</v>
      </c>
      <c r="H96" s="147">
        <f>IFERROR('Tablas turistas zona y tip.'!M96/'Tablas turistas zona y tip.'!M109-1,"-")</f>
        <v>1.3887335495656794E-2</v>
      </c>
      <c r="I96" s="146">
        <f>IFERROR('Tablas turistas zona y tip.'!O96/'Tablas turistas zona y tip.'!O109-1,"-")</f>
        <v>2.6830754646714361E-2</v>
      </c>
      <c r="J96" s="146">
        <f>IFERROR('Tablas turistas zona y tip.'!Q96/'Tablas turistas zona y tip.'!Q109-1,"-")</f>
        <v>-2.1946178709994268E-2</v>
      </c>
      <c r="K96" s="146">
        <f>IFERROR('Tablas turistas zona y tip.'!S96/'Tablas turistas zona y tip.'!S109-1,"-")</f>
        <v>5.3911999867177762E-3</v>
      </c>
    </row>
    <row r="97" spans="2:11" ht="15" hidden="1" customHeight="1" outlineLevel="1" x14ac:dyDescent="0.25">
      <c r="B97" s="88" t="s">
        <v>97</v>
      </c>
      <c r="C97" s="146">
        <f>IFERROR('Tablas turistas zona y tip.'!C97/'Tablas turistas zona y tip.'!C110-1,"-")</f>
        <v>-4.6438948930743962E-2</v>
      </c>
      <c r="D97" s="146">
        <f>IFERROR('Tablas turistas zona y tip.'!E97/'Tablas turistas zona y tip.'!E110-1,"-")</f>
        <v>-3.4758044706460378E-2</v>
      </c>
      <c r="E97" s="146">
        <f>IFERROR('Tablas turistas zona y tip.'!G97/'Tablas turistas zona y tip.'!G110-1,"-")</f>
        <v>-4.2078235124584085E-2</v>
      </c>
      <c r="F97" s="147">
        <f>IFERROR('Tablas turistas zona y tip.'!I97/'Tablas turistas zona y tip.'!I110-1,"-")</f>
        <v>-7.5925805938588109E-3</v>
      </c>
      <c r="G97" s="147">
        <f>IFERROR('Tablas turistas zona y tip.'!K97/'Tablas turistas zona y tip.'!K110-1,"-")</f>
        <v>-9.6055943704763891E-2</v>
      </c>
      <c r="H97" s="147">
        <f>IFERROR('Tablas turistas zona y tip.'!M97/'Tablas turistas zona y tip.'!M110-1,"-")</f>
        <v>-5.0417231382606897E-2</v>
      </c>
      <c r="I97" s="146">
        <f>IFERROR('Tablas turistas zona y tip.'!O97/'Tablas turistas zona y tip.'!O110-1,"-")</f>
        <v>1.0847268912061336E-2</v>
      </c>
      <c r="J97" s="146">
        <f>IFERROR('Tablas turistas zona y tip.'!Q97/'Tablas turistas zona y tip.'!Q110-1,"-")</f>
        <v>-9.0934210456398046E-2</v>
      </c>
      <c r="K97" s="146">
        <f>IFERROR('Tablas turistas zona y tip.'!S97/'Tablas turistas zona y tip.'!S110-1,"-")</f>
        <v>-3.4573850028218667E-2</v>
      </c>
    </row>
    <row r="98" spans="2:11" collapsed="1" x14ac:dyDescent="0.25">
      <c r="B98" s="138">
        <v>2007</v>
      </c>
      <c r="C98" s="150">
        <f>IFERROR('Tablas turistas zona y tip.'!C98/'Tablas turistas zona y tip.'!C111-1,"-")</f>
        <v>-2.2021430014617649E-2</v>
      </c>
      <c r="D98" s="150">
        <f>IFERROR('Tablas turistas zona y tip.'!E98/'Tablas turistas zona y tip.'!E111-1,"-")</f>
        <v>-5.1226640787216726E-2</v>
      </c>
      <c r="E98" s="150">
        <f>IFERROR('Tablas turistas zona y tip.'!G98/'Tablas turistas zona y tip.'!G111-1,"-")</f>
        <v>-3.2741212548908383E-2</v>
      </c>
      <c r="F98" s="150">
        <f>IFERROR('Tablas turistas zona y tip.'!I98/'Tablas turistas zona y tip.'!I111-1,"-")</f>
        <v>-1.7232695335539283E-2</v>
      </c>
      <c r="G98" s="150">
        <f>IFERROR('Tablas turistas zona y tip.'!K98/'Tablas turistas zona y tip.'!K111-1,"-")</f>
        <v>-5.8302151801557733E-2</v>
      </c>
      <c r="H98" s="150">
        <f>IFERROR('Tablas turistas zona y tip.'!M98/'Tablas turistas zona y tip.'!M111-1,"-")</f>
        <v>-3.6254627139557738E-2</v>
      </c>
      <c r="I98" s="150">
        <f>IFERROR('Tablas turistas zona y tip.'!O98/'Tablas turistas zona y tip.'!O111-1,"-")</f>
        <v>-1.5365629285829852E-2</v>
      </c>
      <c r="J98" s="150">
        <f>IFERROR('Tablas turistas zona y tip.'!Q98/'Tablas turistas zona y tip.'!Q111-1,"-")</f>
        <v>-5.3727730701820575E-2</v>
      </c>
      <c r="K98" s="150">
        <f>IFERROR('Tablas turistas zona y tip.'!S98/'Tablas turistas zona y tip.'!S111-1,"-")</f>
        <v>-3.1595778619496917E-2</v>
      </c>
    </row>
    <row r="99" spans="2:11" ht="15" customHeight="1" x14ac:dyDescent="0.25">
      <c r="B99" s="141" t="s">
        <v>99</v>
      </c>
      <c r="C99" s="141"/>
      <c r="D99" s="141"/>
      <c r="E99" s="141"/>
      <c r="F99" s="141"/>
      <c r="G99" s="141"/>
      <c r="H99" s="141"/>
      <c r="I99" s="141"/>
      <c r="J99" s="141"/>
      <c r="K99" s="141"/>
    </row>
    <row r="101" spans="2:11" x14ac:dyDescent="0.25">
      <c r="F101" s="151"/>
      <c r="G101" s="151"/>
      <c r="H101" s="151"/>
    </row>
  </sheetData>
  <mergeCells count="6">
    <mergeCell ref="B5:K5"/>
    <mergeCell ref="B6:B7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1" t="s">
        <v>144</v>
      </c>
      <c r="C5" s="121"/>
      <c r="D5" s="121"/>
      <c r="E5" s="121"/>
      <c r="F5" s="121"/>
      <c r="G5" s="121"/>
      <c r="H5" s="121"/>
      <c r="I5" s="121"/>
      <c r="K5" s="83" t="s">
        <v>98</v>
      </c>
    </row>
    <row r="6" spans="2:11" ht="15" customHeight="1" x14ac:dyDescent="0.25">
      <c r="B6" s="152"/>
      <c r="C6" s="153">
        <v>2010</v>
      </c>
      <c r="D6" s="153">
        <v>2011</v>
      </c>
      <c r="E6" s="153">
        <v>2012</v>
      </c>
      <c r="F6" s="153">
        <v>2013</v>
      </c>
      <c r="G6" s="145" t="s">
        <v>145</v>
      </c>
      <c r="H6" s="145" t="s">
        <v>146</v>
      </c>
      <c r="I6" s="145" t="s">
        <v>147</v>
      </c>
    </row>
    <row r="7" spans="2:11" ht="15" customHeight="1" x14ac:dyDescent="0.25">
      <c r="B7" s="154" t="s">
        <v>105</v>
      </c>
      <c r="C7" s="155">
        <v>131537</v>
      </c>
      <c r="D7" s="155">
        <v>134928</v>
      </c>
      <c r="E7" s="155">
        <v>145640</v>
      </c>
      <c r="F7" s="155">
        <v>134920</v>
      </c>
      <c r="G7" s="156">
        <v>2.5779818606171734E-2</v>
      </c>
      <c r="H7" s="156">
        <v>7.9390489742677595E-2</v>
      </c>
      <c r="I7" s="156">
        <v>-7.3606152156001081E-2</v>
      </c>
    </row>
    <row r="8" spans="2:11" ht="15" customHeight="1" x14ac:dyDescent="0.25">
      <c r="B8" s="154" t="s">
        <v>106</v>
      </c>
      <c r="C8" s="155">
        <v>125419</v>
      </c>
      <c r="D8" s="155">
        <v>145544</v>
      </c>
      <c r="E8" s="155">
        <v>140244</v>
      </c>
      <c r="F8" s="155">
        <v>132632</v>
      </c>
      <c r="G8" s="156">
        <v>0.16046213093709882</v>
      </c>
      <c r="H8" s="156">
        <v>-3.6415104710602941E-2</v>
      </c>
      <c r="I8" s="156">
        <v>-5.4276831807421377E-2</v>
      </c>
    </row>
    <row r="9" spans="2:11" ht="15" customHeight="1" x14ac:dyDescent="0.25">
      <c r="B9" s="154" t="s">
        <v>107</v>
      </c>
      <c r="C9" s="155">
        <v>140329</v>
      </c>
      <c r="D9" s="155">
        <v>160253</v>
      </c>
      <c r="E9" s="155">
        <v>156264</v>
      </c>
      <c r="F9" s="155">
        <v>168533</v>
      </c>
      <c r="G9" s="156">
        <v>0.14198063123089311</v>
      </c>
      <c r="H9" s="156">
        <v>-2.4891889699412806E-2</v>
      </c>
      <c r="I9" s="156">
        <v>7.8514565094967459E-2</v>
      </c>
    </row>
    <row r="10" spans="2:11" ht="15" customHeight="1" x14ac:dyDescent="0.25">
      <c r="B10" s="154" t="s">
        <v>108</v>
      </c>
      <c r="C10" s="155">
        <v>156611</v>
      </c>
      <c r="D10" s="155">
        <v>172615</v>
      </c>
      <c r="E10" s="155">
        <v>153896</v>
      </c>
      <c r="F10" s="155">
        <v>139428</v>
      </c>
      <c r="G10" s="156">
        <v>0.10218950137602079</v>
      </c>
      <c r="H10" s="156">
        <v>-0.10844364626480896</v>
      </c>
      <c r="I10" s="156">
        <v>-9.4011540260955484E-2</v>
      </c>
    </row>
    <row r="11" spans="2:11" ht="15" customHeight="1" x14ac:dyDescent="0.25">
      <c r="B11" s="154" t="s">
        <v>109</v>
      </c>
      <c r="C11" s="155">
        <v>132519</v>
      </c>
      <c r="D11" s="155">
        <v>129475</v>
      </c>
      <c r="E11" s="155">
        <v>130586</v>
      </c>
      <c r="F11" s="155">
        <v>136187</v>
      </c>
      <c r="G11" s="156">
        <v>-2.2970291052603731E-2</v>
      </c>
      <c r="H11" s="156">
        <v>8.5808071056188151E-3</v>
      </c>
      <c r="I11" s="156">
        <v>4.2891274715513239E-2</v>
      </c>
    </row>
    <row r="12" spans="2:11" ht="15" customHeight="1" x14ac:dyDescent="0.25">
      <c r="B12" s="154" t="s">
        <v>110</v>
      </c>
      <c r="C12" s="155">
        <v>128897</v>
      </c>
      <c r="D12" s="155">
        <v>140106</v>
      </c>
      <c r="E12" s="155">
        <v>140102</v>
      </c>
      <c r="F12" s="155">
        <v>140602</v>
      </c>
      <c r="G12" s="156">
        <v>8.6960906770522151E-2</v>
      </c>
      <c r="H12" s="156">
        <v>-2.8549812284950349E-5</v>
      </c>
      <c r="I12" s="156">
        <v>3.5688284250046109E-3</v>
      </c>
    </row>
    <row r="13" spans="2:11" ht="15" customHeight="1" x14ac:dyDescent="0.25">
      <c r="B13" s="154" t="s">
        <v>111</v>
      </c>
      <c r="C13" s="155">
        <v>163371</v>
      </c>
      <c r="D13" s="155">
        <v>178465</v>
      </c>
      <c r="E13" s="155">
        <v>154461</v>
      </c>
      <c r="F13" s="155">
        <v>146168</v>
      </c>
      <c r="G13" s="156">
        <v>9.2390938416242685E-2</v>
      </c>
      <c r="H13" s="156">
        <v>-0.13450256352786261</v>
      </c>
      <c r="I13" s="156">
        <v>-5.3689928201940962E-2</v>
      </c>
    </row>
    <row r="14" spans="2:11" ht="15" customHeight="1" x14ac:dyDescent="0.25">
      <c r="B14" s="154" t="s">
        <v>112</v>
      </c>
      <c r="C14" s="155">
        <v>165244</v>
      </c>
      <c r="D14" s="155">
        <v>168963</v>
      </c>
      <c r="E14" s="155">
        <v>164741</v>
      </c>
      <c r="F14" s="155">
        <v>165555</v>
      </c>
      <c r="G14" s="156">
        <v>2.250611217351306E-2</v>
      </c>
      <c r="H14" s="156">
        <v>-2.4987719204796366E-2</v>
      </c>
      <c r="I14" s="156">
        <v>4.9410893463073258E-3</v>
      </c>
    </row>
    <row r="15" spans="2:11" ht="15" customHeight="1" x14ac:dyDescent="0.25">
      <c r="B15" s="154" t="s">
        <v>113</v>
      </c>
      <c r="C15" s="155">
        <v>132375</v>
      </c>
      <c r="D15" s="155">
        <v>150968</v>
      </c>
      <c r="E15" s="155">
        <v>136535</v>
      </c>
      <c r="F15" s="155">
        <v>134802</v>
      </c>
      <c r="G15" s="156">
        <v>0.14045703493862138</v>
      </c>
      <c r="H15" s="156">
        <v>-9.5603041704202196E-2</v>
      </c>
      <c r="I15" s="156">
        <v>-1.2692716153367312E-2</v>
      </c>
    </row>
    <row r="16" spans="2:11" ht="15" customHeight="1" x14ac:dyDescent="0.25">
      <c r="B16" s="154" t="s">
        <v>114</v>
      </c>
      <c r="C16" s="155">
        <v>155317</v>
      </c>
      <c r="D16" s="155">
        <v>169918</v>
      </c>
      <c r="E16" s="155">
        <v>154993</v>
      </c>
      <c r="F16" s="155">
        <v>156972</v>
      </c>
      <c r="G16" s="156">
        <v>9.4007739011183533E-2</v>
      </c>
      <c r="H16" s="156">
        <v>-8.7836485834343669E-2</v>
      </c>
      <c r="I16" s="156">
        <v>1.2768318569225778E-2</v>
      </c>
    </row>
    <row r="17" spans="2:11" ht="15" customHeight="1" x14ac:dyDescent="0.25">
      <c r="B17" s="154" t="s">
        <v>115</v>
      </c>
      <c r="C17" s="155">
        <v>137940</v>
      </c>
      <c r="D17" s="155">
        <v>144379</v>
      </c>
      <c r="E17" s="155">
        <v>143212</v>
      </c>
      <c r="F17" s="155">
        <v>153852</v>
      </c>
      <c r="G17" s="156">
        <v>4.6679715818471745E-2</v>
      </c>
      <c r="H17" s="156">
        <v>-8.0828929414942241E-3</v>
      </c>
      <c r="I17" s="156">
        <v>7.4295450101946825E-2</v>
      </c>
    </row>
    <row r="18" spans="2:11" ht="15" customHeight="1" x14ac:dyDescent="0.25">
      <c r="B18" s="154" t="s">
        <v>116</v>
      </c>
      <c r="C18" s="155">
        <v>141884</v>
      </c>
      <c r="D18" s="155">
        <v>151945</v>
      </c>
      <c r="E18" s="155">
        <v>137968</v>
      </c>
      <c r="F18" s="155">
        <v>146409</v>
      </c>
      <c r="G18" s="156">
        <v>7.0910039186941498E-2</v>
      </c>
      <c r="H18" s="156">
        <v>-9.1987232222185633E-2</v>
      </c>
      <c r="I18" s="156">
        <v>6.1180853531253687E-2</v>
      </c>
    </row>
    <row r="19" spans="2:11" ht="15" customHeight="1" x14ac:dyDescent="0.25">
      <c r="B19" s="157" t="s">
        <v>148</v>
      </c>
      <c r="C19" s="132">
        <v>1711443</v>
      </c>
      <c r="D19" s="132">
        <v>1847559</v>
      </c>
      <c r="E19" s="132">
        <v>1758642</v>
      </c>
      <c r="F19" s="132">
        <v>1756060</v>
      </c>
      <c r="G19" s="158">
        <v>7.9532885407226583E-2</v>
      </c>
      <c r="H19" s="158">
        <v>-4.8126744531568399E-2</v>
      </c>
      <c r="I19" s="158">
        <v>-1.4681782875650695E-3</v>
      </c>
    </row>
    <row r="20" spans="2:11" ht="15" customHeight="1" x14ac:dyDescent="0.25">
      <c r="B20" s="141" t="s">
        <v>99</v>
      </c>
      <c r="C20" s="141"/>
      <c r="D20" s="141"/>
      <c r="E20" s="141"/>
      <c r="F20" s="141"/>
      <c r="G20" s="141"/>
      <c r="H20" s="141"/>
      <c r="I20" s="141"/>
    </row>
    <row r="21" spans="2:11" x14ac:dyDescent="0.25">
      <c r="B21" s="159"/>
      <c r="C21" s="159"/>
      <c r="D21" s="159"/>
      <c r="E21" s="159"/>
      <c r="F21" s="159"/>
      <c r="G21" s="159"/>
      <c r="H21" s="159"/>
    </row>
    <row r="22" spans="2:11" x14ac:dyDescent="0.25">
      <c r="B22" s="159"/>
      <c r="C22" s="159"/>
      <c r="D22" s="159"/>
      <c r="E22" s="159"/>
      <c r="F22" s="159"/>
      <c r="G22" s="159"/>
      <c r="H22" s="159"/>
    </row>
    <row r="23" spans="2:11" ht="18" customHeight="1" thickBot="1" x14ac:dyDescent="0.3">
      <c r="B23" s="121" t="s">
        <v>149</v>
      </c>
      <c r="C23" s="121"/>
      <c r="D23" s="121"/>
      <c r="E23" s="121"/>
      <c r="F23" s="121"/>
      <c r="G23" s="121"/>
      <c r="H23" s="121"/>
      <c r="I23" s="121"/>
    </row>
    <row r="24" spans="2:11" ht="15" customHeight="1" thickBot="1" x14ac:dyDescent="0.3">
      <c r="B24" s="152"/>
      <c r="C24" s="160">
        <v>2010</v>
      </c>
      <c r="D24" s="160">
        <v>2011</v>
      </c>
      <c r="E24" s="160">
        <v>2012</v>
      </c>
      <c r="F24" s="160">
        <v>2013</v>
      </c>
      <c r="G24" s="145" t="s">
        <v>150</v>
      </c>
      <c r="H24" s="145" t="s">
        <v>145</v>
      </c>
      <c r="I24" s="145" t="s">
        <v>146</v>
      </c>
      <c r="K24" s="83" t="s">
        <v>98</v>
      </c>
    </row>
    <row r="25" spans="2:11" ht="15" customHeight="1" x14ac:dyDescent="0.25">
      <c r="B25" s="154" t="s">
        <v>105</v>
      </c>
      <c r="C25" s="155">
        <v>301357</v>
      </c>
      <c r="D25" s="155">
        <v>306956</v>
      </c>
      <c r="E25" s="155">
        <v>319821</v>
      </c>
      <c r="F25" s="155">
        <v>305707</v>
      </c>
      <c r="G25" s="156">
        <v>1.8579292998005759E-2</v>
      </c>
      <c r="H25" s="156">
        <v>4.1911544325571093E-2</v>
      </c>
      <c r="I25" s="156">
        <v>-4.4130935742180744E-2</v>
      </c>
    </row>
    <row r="26" spans="2:11" ht="15" customHeight="1" x14ac:dyDescent="0.25">
      <c r="B26" s="154" t="s">
        <v>106</v>
      </c>
      <c r="C26" s="155">
        <v>287470</v>
      </c>
      <c r="D26" s="155">
        <v>334605</v>
      </c>
      <c r="E26" s="155">
        <v>316042</v>
      </c>
      <c r="F26" s="155">
        <v>300790</v>
      </c>
      <c r="G26" s="156">
        <v>0.16396493547152757</v>
      </c>
      <c r="H26" s="156">
        <v>-5.5477353894890946E-2</v>
      </c>
      <c r="I26" s="156">
        <v>-4.8259408559621852E-2</v>
      </c>
    </row>
    <row r="27" spans="2:11" ht="15" customHeight="1" x14ac:dyDescent="0.25">
      <c r="B27" s="154" t="s">
        <v>107</v>
      </c>
      <c r="C27" s="155">
        <v>319265</v>
      </c>
      <c r="D27" s="155">
        <v>360550</v>
      </c>
      <c r="E27" s="155">
        <v>348431</v>
      </c>
      <c r="F27" s="155">
        <v>373595</v>
      </c>
      <c r="G27" s="156">
        <v>0.12931263996993092</v>
      </c>
      <c r="H27" s="156">
        <v>-3.3612536402718107E-2</v>
      </c>
      <c r="I27" s="156">
        <v>7.2220898829323366E-2</v>
      </c>
    </row>
    <row r="28" spans="2:11" ht="15" customHeight="1" x14ac:dyDescent="0.25">
      <c r="B28" s="154" t="s">
        <v>108</v>
      </c>
      <c r="C28" s="155">
        <v>340243</v>
      </c>
      <c r="D28" s="155">
        <v>386548</v>
      </c>
      <c r="E28" s="155">
        <v>331505</v>
      </c>
      <c r="F28" s="155">
        <v>308709</v>
      </c>
      <c r="G28" s="156">
        <v>0.13609390935302113</v>
      </c>
      <c r="H28" s="156">
        <v>-0.14239628713639707</v>
      </c>
      <c r="I28" s="156">
        <v>-6.8765176995822075E-2</v>
      </c>
    </row>
    <row r="29" spans="2:11" ht="15" customHeight="1" x14ac:dyDescent="0.25">
      <c r="B29" s="154" t="s">
        <v>109</v>
      </c>
      <c r="C29" s="155">
        <v>282043</v>
      </c>
      <c r="D29" s="155">
        <v>283919</v>
      </c>
      <c r="E29" s="155">
        <v>279848</v>
      </c>
      <c r="F29" s="155">
        <v>297852</v>
      </c>
      <c r="G29" s="156">
        <v>6.6514680385614255E-3</v>
      </c>
      <c r="H29" s="156">
        <v>-1.4338596571557338E-2</v>
      </c>
      <c r="I29" s="156">
        <v>6.4334924673394189E-2</v>
      </c>
    </row>
    <row r="30" spans="2:11" ht="15" customHeight="1" x14ac:dyDescent="0.25">
      <c r="B30" s="154" t="s">
        <v>110</v>
      </c>
      <c r="C30" s="155">
        <v>287452</v>
      </c>
      <c r="D30" s="155">
        <v>306641</v>
      </c>
      <c r="E30" s="155">
        <v>318886</v>
      </c>
      <c r="F30" s="155">
        <v>308001</v>
      </c>
      <c r="G30" s="156">
        <v>6.6755493091020357E-2</v>
      </c>
      <c r="H30" s="156">
        <v>3.9932690018621209E-2</v>
      </c>
      <c r="I30" s="156">
        <v>-3.4134455573465172E-2</v>
      </c>
    </row>
    <row r="31" spans="2:11" ht="15" customHeight="1" x14ac:dyDescent="0.25">
      <c r="B31" s="154" t="s">
        <v>111</v>
      </c>
      <c r="C31" s="155">
        <v>369320</v>
      </c>
      <c r="D31" s="155">
        <v>398306</v>
      </c>
      <c r="E31" s="155">
        <v>352803</v>
      </c>
      <c r="F31" s="155">
        <v>334934</v>
      </c>
      <c r="G31" s="156">
        <v>7.8484782844145951E-2</v>
      </c>
      <c r="H31" s="156">
        <v>-0.11424131195613418</v>
      </c>
      <c r="I31" s="156">
        <v>-5.0648662284617729E-2</v>
      </c>
    </row>
    <row r="32" spans="2:11" ht="15" customHeight="1" x14ac:dyDescent="0.25">
      <c r="B32" s="154" t="s">
        <v>112</v>
      </c>
      <c r="C32" s="155">
        <v>373452</v>
      </c>
      <c r="D32" s="155">
        <v>390606</v>
      </c>
      <c r="E32" s="155">
        <v>376271</v>
      </c>
      <c r="F32" s="155">
        <v>369267</v>
      </c>
      <c r="G32" s="156">
        <v>4.5933613958420327E-2</v>
      </c>
      <c r="H32" s="156">
        <v>-3.6699385058089229E-2</v>
      </c>
      <c r="I32" s="156">
        <v>-1.8614243457508062E-2</v>
      </c>
    </row>
    <row r="33" spans="2:11" ht="15" customHeight="1" x14ac:dyDescent="0.25">
      <c r="B33" s="154" t="s">
        <v>113</v>
      </c>
      <c r="C33" s="155">
        <v>289167</v>
      </c>
      <c r="D33" s="155">
        <v>341489</v>
      </c>
      <c r="E33" s="155">
        <v>308009</v>
      </c>
      <c r="F33" s="155">
        <v>307352</v>
      </c>
      <c r="G33" s="156">
        <v>0.18094042542890443</v>
      </c>
      <c r="H33" s="156">
        <v>-9.8041225339615679E-2</v>
      </c>
      <c r="I33" s="156">
        <v>-2.1330545536006884E-3</v>
      </c>
    </row>
    <row r="34" spans="2:11" ht="15" customHeight="1" x14ac:dyDescent="0.25">
      <c r="B34" s="154" t="s">
        <v>114</v>
      </c>
      <c r="C34" s="155">
        <v>353250</v>
      </c>
      <c r="D34" s="155">
        <v>377710</v>
      </c>
      <c r="E34" s="155">
        <v>345428</v>
      </c>
      <c r="F34" s="155">
        <v>346737</v>
      </c>
      <c r="G34" s="156">
        <v>6.9242745930643945E-2</v>
      </c>
      <c r="H34" s="156">
        <v>-8.546768684969952E-2</v>
      </c>
      <c r="I34" s="156">
        <v>3.7895017196059033E-3</v>
      </c>
    </row>
    <row r="35" spans="2:11" ht="15" customHeight="1" x14ac:dyDescent="0.25">
      <c r="B35" s="154" t="s">
        <v>115</v>
      </c>
      <c r="C35" s="155">
        <v>312933</v>
      </c>
      <c r="D35" s="155">
        <v>329366</v>
      </c>
      <c r="E35" s="155">
        <v>317881</v>
      </c>
      <c r="F35" s="155">
        <v>343267</v>
      </c>
      <c r="G35" s="156">
        <v>5.2512838211374424E-2</v>
      </c>
      <c r="H35" s="156">
        <v>-3.4870023013911622E-2</v>
      </c>
      <c r="I35" s="156">
        <v>7.9860073423702493E-2</v>
      </c>
    </row>
    <row r="36" spans="2:11" ht="15" customHeight="1" x14ac:dyDescent="0.25">
      <c r="B36" s="154" t="s">
        <v>116</v>
      </c>
      <c r="C36" s="155">
        <v>320644</v>
      </c>
      <c r="D36" s="155">
        <v>336734</v>
      </c>
      <c r="E36" s="155">
        <v>310712</v>
      </c>
      <c r="F36" s="155">
        <v>331628</v>
      </c>
      <c r="G36" s="156">
        <v>5.0180262222277561E-2</v>
      </c>
      <c r="H36" s="156">
        <v>-7.727761378417386E-2</v>
      </c>
      <c r="I36" s="156">
        <v>6.7316357269754601E-2</v>
      </c>
    </row>
    <row r="37" spans="2:11" ht="15" customHeight="1" x14ac:dyDescent="0.25">
      <c r="B37" s="157" t="s">
        <v>148</v>
      </c>
      <c r="C37" s="161">
        <v>3836596</v>
      </c>
      <c r="D37" s="161">
        <v>4153430</v>
      </c>
      <c r="E37" s="161">
        <v>3925637</v>
      </c>
      <c r="F37" s="161">
        <v>3927839</v>
      </c>
      <c r="G37" s="158">
        <v>8.2582059721690859E-2</v>
      </c>
      <c r="H37" s="158">
        <v>-5.4844550166970429E-2</v>
      </c>
      <c r="I37" s="158">
        <v>5.6092807358387731E-4</v>
      </c>
    </row>
    <row r="38" spans="2:11" ht="15" customHeight="1" x14ac:dyDescent="0.25">
      <c r="B38" s="141" t="s">
        <v>99</v>
      </c>
      <c r="C38" s="141"/>
      <c r="D38" s="141"/>
      <c r="E38" s="141"/>
      <c r="F38" s="141"/>
      <c r="G38" s="141"/>
      <c r="H38" s="141"/>
      <c r="I38" s="141"/>
    </row>
    <row r="39" spans="2:11" x14ac:dyDescent="0.25">
      <c r="B39" s="159"/>
      <c r="C39" s="159"/>
      <c r="D39" s="159"/>
      <c r="E39" s="159"/>
      <c r="F39" s="159"/>
      <c r="G39" s="159"/>
      <c r="H39" s="159"/>
    </row>
    <row r="40" spans="2:11" x14ac:dyDescent="0.25">
      <c r="B40" s="159"/>
      <c r="C40" s="159"/>
      <c r="D40" s="159"/>
      <c r="E40" s="159"/>
      <c r="F40" s="159"/>
      <c r="G40" s="159"/>
      <c r="H40" s="159"/>
    </row>
    <row r="41" spans="2:11" x14ac:dyDescent="0.25">
      <c r="B41" s="159"/>
      <c r="C41" s="159"/>
      <c r="D41" s="159"/>
      <c r="E41" s="159"/>
      <c r="F41" s="159"/>
      <c r="G41" s="159"/>
      <c r="H41" s="159"/>
    </row>
    <row r="42" spans="2:11" ht="18" customHeight="1" x14ac:dyDescent="0.25">
      <c r="B42" s="121" t="s">
        <v>151</v>
      </c>
      <c r="C42" s="121"/>
      <c r="D42" s="121"/>
      <c r="E42" s="121"/>
      <c r="F42" s="121"/>
      <c r="G42" s="121"/>
      <c r="H42" s="121"/>
      <c r="I42" s="121"/>
    </row>
    <row r="43" spans="2:11" ht="15" customHeight="1" x14ac:dyDescent="0.25">
      <c r="B43" s="152"/>
      <c r="C43" s="160">
        <v>2010</v>
      </c>
      <c r="D43" s="160">
        <v>2011</v>
      </c>
      <c r="E43" s="160">
        <v>2012</v>
      </c>
      <c r="F43" s="160">
        <v>2013</v>
      </c>
      <c r="G43" s="145" t="s">
        <v>150</v>
      </c>
      <c r="H43" s="145" t="s">
        <v>145</v>
      </c>
      <c r="I43" s="145" t="s">
        <v>146</v>
      </c>
    </row>
    <row r="44" spans="2:11" ht="15" customHeight="1" thickBot="1" x14ac:dyDescent="0.3">
      <c r="B44" s="154" t="s">
        <v>105</v>
      </c>
      <c r="C44" s="155">
        <v>382237</v>
      </c>
      <c r="D44" s="155">
        <v>385560</v>
      </c>
      <c r="E44" s="155">
        <v>401065</v>
      </c>
      <c r="F44" s="155">
        <v>387955</v>
      </c>
      <c r="G44" s="156">
        <v>8.69355923157622E-3</v>
      </c>
      <c r="H44" s="156">
        <v>4.0214233841684877E-2</v>
      </c>
      <c r="I44" s="156">
        <v>-3.2687968284442648E-2</v>
      </c>
    </row>
    <row r="45" spans="2:11" ht="15" customHeight="1" thickBot="1" x14ac:dyDescent="0.3">
      <c r="B45" s="154" t="s">
        <v>106</v>
      </c>
      <c r="C45" s="155">
        <v>369547</v>
      </c>
      <c r="D45" s="155">
        <v>417629</v>
      </c>
      <c r="E45" s="155">
        <v>400833</v>
      </c>
      <c r="F45" s="155">
        <v>380684</v>
      </c>
      <c r="G45" s="156">
        <v>0.13011064898375579</v>
      </c>
      <c r="H45" s="156">
        <v>-4.0217513630518953E-2</v>
      </c>
      <c r="I45" s="156">
        <v>-5.0267817270534088E-2</v>
      </c>
      <c r="K45" s="83" t="s">
        <v>98</v>
      </c>
    </row>
    <row r="46" spans="2:11" ht="15" customHeight="1" x14ac:dyDescent="0.25">
      <c r="B46" s="154" t="s">
        <v>107</v>
      </c>
      <c r="C46" s="155">
        <v>404361</v>
      </c>
      <c r="D46" s="155">
        <v>454248</v>
      </c>
      <c r="E46" s="155">
        <v>437023</v>
      </c>
      <c r="F46" s="155">
        <v>466240</v>
      </c>
      <c r="G46" s="156">
        <v>0.12337243205947157</v>
      </c>
      <c r="H46" s="156">
        <v>-3.7919814726757206E-2</v>
      </c>
      <c r="I46" s="156">
        <v>6.6854604906377846E-2</v>
      </c>
    </row>
    <row r="47" spans="2:11" ht="15" customHeight="1" x14ac:dyDescent="0.25">
      <c r="B47" s="154" t="s">
        <v>108</v>
      </c>
      <c r="C47" s="155">
        <v>422549</v>
      </c>
      <c r="D47" s="155">
        <v>474599</v>
      </c>
      <c r="E47" s="155">
        <v>411544</v>
      </c>
      <c r="F47" s="155">
        <v>384784</v>
      </c>
      <c r="G47" s="156">
        <v>0.12318098019401291</v>
      </c>
      <c r="H47" s="156">
        <v>-0.13285952983466043</v>
      </c>
      <c r="I47" s="156">
        <v>-6.5023423983826767E-2</v>
      </c>
    </row>
    <row r="48" spans="2:11" ht="15" customHeight="1" x14ac:dyDescent="0.25">
      <c r="B48" s="154" t="s">
        <v>109</v>
      </c>
      <c r="C48" s="155">
        <v>361297</v>
      </c>
      <c r="D48" s="155">
        <v>358180</v>
      </c>
      <c r="E48" s="155">
        <v>353326</v>
      </c>
      <c r="F48" s="155">
        <v>369883</v>
      </c>
      <c r="G48" s="156">
        <v>-8.6272512641953902E-3</v>
      </c>
      <c r="H48" s="156">
        <v>-1.355184544083976E-2</v>
      </c>
      <c r="I48" s="156">
        <v>4.6860406536739507E-2</v>
      </c>
    </row>
    <row r="49" spans="2:9" ht="15" customHeight="1" x14ac:dyDescent="0.25">
      <c r="B49" s="154" t="s">
        <v>110</v>
      </c>
      <c r="C49" s="155">
        <v>374943</v>
      </c>
      <c r="D49" s="155">
        <v>384083</v>
      </c>
      <c r="E49" s="155">
        <v>396036</v>
      </c>
      <c r="F49" s="155">
        <v>390241</v>
      </c>
      <c r="G49" s="156">
        <v>2.4377038643207172E-2</v>
      </c>
      <c r="H49" s="156">
        <v>3.1120877518661327E-2</v>
      </c>
      <c r="I49" s="156">
        <v>-1.4632508155824175E-2</v>
      </c>
    </row>
    <row r="50" spans="2:9" ht="15" customHeight="1" x14ac:dyDescent="0.25">
      <c r="B50" s="154" t="s">
        <v>111</v>
      </c>
      <c r="C50" s="155">
        <v>451259</v>
      </c>
      <c r="D50" s="155">
        <v>490305</v>
      </c>
      <c r="E50" s="155">
        <v>436853</v>
      </c>
      <c r="F50" s="155">
        <v>424949</v>
      </c>
      <c r="G50" s="156">
        <v>8.6526806113562227E-2</v>
      </c>
      <c r="H50" s="156">
        <v>-0.10901785623234517</v>
      </c>
      <c r="I50" s="156">
        <v>-2.7249440887438081E-2</v>
      </c>
    </row>
    <row r="51" spans="2:9" ht="15" customHeight="1" x14ac:dyDescent="0.25">
      <c r="B51" s="154" t="s">
        <v>112</v>
      </c>
      <c r="C51" s="155">
        <v>465198</v>
      </c>
      <c r="D51" s="155">
        <v>486850</v>
      </c>
      <c r="E51" s="155">
        <v>462551</v>
      </c>
      <c r="F51" s="155">
        <v>469162</v>
      </c>
      <c r="G51" s="156">
        <v>4.6543622285564412E-2</v>
      </c>
      <c r="H51" s="156">
        <v>-4.9910650097566012E-2</v>
      </c>
      <c r="I51" s="156">
        <v>1.4292478018640198E-2</v>
      </c>
    </row>
    <row r="52" spans="2:9" ht="15" customHeight="1" x14ac:dyDescent="0.25">
      <c r="B52" s="154" t="s">
        <v>113</v>
      </c>
      <c r="C52" s="155">
        <v>363673</v>
      </c>
      <c r="D52" s="155">
        <v>421231</v>
      </c>
      <c r="E52" s="155">
        <v>387625</v>
      </c>
      <c r="F52" s="155">
        <v>390920</v>
      </c>
      <c r="G52" s="156">
        <v>0.15826855444313992</v>
      </c>
      <c r="H52" s="156">
        <v>-7.9780453005595553E-2</v>
      </c>
      <c r="I52" s="156">
        <v>8.5004837149307289E-3</v>
      </c>
    </row>
    <row r="53" spans="2:9" ht="15" customHeight="1" x14ac:dyDescent="0.25">
      <c r="B53" s="154" t="s">
        <v>114</v>
      </c>
      <c r="C53" s="155">
        <v>433607</v>
      </c>
      <c r="D53" s="155">
        <v>458855</v>
      </c>
      <c r="E53" s="155">
        <v>425063</v>
      </c>
      <c r="F53" s="155">
        <v>436009</v>
      </c>
      <c r="G53" s="156">
        <v>5.8227842262694063E-2</v>
      </c>
      <c r="H53" s="156">
        <v>-7.3644179533839615E-2</v>
      </c>
      <c r="I53" s="156">
        <v>2.5751476839903642E-2</v>
      </c>
    </row>
    <row r="54" spans="2:9" ht="15" customHeight="1" x14ac:dyDescent="0.25">
      <c r="B54" s="154" t="s">
        <v>115</v>
      </c>
      <c r="C54" s="155">
        <v>396639</v>
      </c>
      <c r="D54" s="155">
        <v>412330</v>
      </c>
      <c r="E54" s="155">
        <v>396985</v>
      </c>
      <c r="F54" s="155">
        <v>446825</v>
      </c>
      <c r="G54" s="156">
        <v>3.9559902077203724E-2</v>
      </c>
      <c r="H54" s="156">
        <v>-3.7215337229888679E-2</v>
      </c>
      <c r="I54" s="156">
        <v>0.12554630527601796</v>
      </c>
    </row>
    <row r="55" spans="2:9" ht="15" customHeight="1" x14ac:dyDescent="0.25">
      <c r="B55" s="154" t="s">
        <v>116</v>
      </c>
      <c r="C55" s="155">
        <v>406015</v>
      </c>
      <c r="D55" s="155">
        <v>416333</v>
      </c>
      <c r="E55" s="155">
        <v>391913</v>
      </c>
      <c r="F55" s="155">
        <v>425395</v>
      </c>
      <c r="G55" s="156">
        <v>2.541285420489392E-2</v>
      </c>
      <c r="H55" s="156">
        <v>-5.8654970900697267E-2</v>
      </c>
      <c r="I55" s="156">
        <v>8.5432226029756642E-2</v>
      </c>
    </row>
    <row r="56" spans="2:9" ht="15" customHeight="1" x14ac:dyDescent="0.25">
      <c r="B56" s="157" t="s">
        <v>148</v>
      </c>
      <c r="C56" s="161">
        <v>4831325</v>
      </c>
      <c r="D56" s="161">
        <v>5160203</v>
      </c>
      <c r="E56" s="161">
        <v>4900817</v>
      </c>
      <c r="F56" s="161">
        <v>4973047</v>
      </c>
      <c r="G56" s="158">
        <v>6.8072009231421982E-2</v>
      </c>
      <c r="H56" s="158">
        <v>-5.0266627107499406E-2</v>
      </c>
      <c r="I56" s="158">
        <v>1.4738358930766138E-2</v>
      </c>
    </row>
    <row r="57" spans="2:9" ht="15" customHeight="1" x14ac:dyDescent="0.25">
      <c r="B57" s="141" t="s">
        <v>99</v>
      </c>
      <c r="C57" s="141"/>
      <c r="D57" s="141"/>
      <c r="E57" s="141"/>
      <c r="F57" s="141"/>
      <c r="G57" s="141"/>
      <c r="H57" s="141"/>
      <c r="I57" s="141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3" t="s">
        <v>100</v>
      </c>
    </row>
    <row r="42" spans="11:11" ht="15.75" thickBot="1" x14ac:dyDescent="0.3"/>
    <row r="43" spans="11:11" ht="16.5" thickBot="1" x14ac:dyDescent="0.3">
      <c r="K43" s="83" t="s">
        <v>100</v>
      </c>
    </row>
    <row r="62" spans="11:11" ht="15.75" thickBot="1" x14ac:dyDescent="0.3"/>
    <row r="63" spans="11:11" ht="16.5" thickBot="1" x14ac:dyDescent="0.3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1" t="s">
        <v>144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2:17" x14ac:dyDescent="0.25">
      <c r="B6" s="162"/>
      <c r="C6" s="163">
        <v>2011</v>
      </c>
      <c r="D6" s="163"/>
      <c r="E6" s="163"/>
      <c r="F6" s="164">
        <v>2012</v>
      </c>
      <c r="G6" s="164"/>
      <c r="H6" s="164"/>
      <c r="I6" s="163">
        <v>2013</v>
      </c>
      <c r="J6" s="163"/>
      <c r="K6" s="163"/>
      <c r="L6" s="164" t="s">
        <v>152</v>
      </c>
      <c r="M6" s="164"/>
      <c r="N6" s="164"/>
      <c r="O6" s="165" t="s">
        <v>153</v>
      </c>
      <c r="P6" s="165"/>
      <c r="Q6" s="165"/>
    </row>
    <row r="7" spans="2:17" ht="30" customHeight="1" x14ac:dyDescent="0.25">
      <c r="B7" s="162"/>
      <c r="C7" s="144" t="s">
        <v>81</v>
      </c>
      <c r="D7" s="144" t="s">
        <v>143</v>
      </c>
      <c r="E7" s="144" t="s">
        <v>83</v>
      </c>
      <c r="F7" s="145" t="s">
        <v>81</v>
      </c>
      <c r="G7" s="145" t="s">
        <v>143</v>
      </c>
      <c r="H7" s="145" t="s">
        <v>83</v>
      </c>
      <c r="I7" s="144" t="s">
        <v>81</v>
      </c>
      <c r="J7" s="144" t="s">
        <v>143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6" t="s">
        <v>154</v>
      </c>
      <c r="P7" s="166" t="s">
        <v>155</v>
      </c>
      <c r="Q7" s="166" t="s">
        <v>156</v>
      </c>
    </row>
    <row r="8" spans="2:17" x14ac:dyDescent="0.25">
      <c r="B8" s="154" t="s">
        <v>105</v>
      </c>
      <c r="C8" s="155">
        <v>91354</v>
      </c>
      <c r="D8" s="155">
        <v>43574</v>
      </c>
      <c r="E8" s="155">
        <v>134928</v>
      </c>
      <c r="F8" s="167">
        <v>103383</v>
      </c>
      <c r="G8" s="167">
        <v>42257</v>
      </c>
      <c r="H8" s="167">
        <v>145640</v>
      </c>
      <c r="I8" s="155">
        <v>92453</v>
      </c>
      <c r="J8" s="155">
        <v>42467</v>
      </c>
      <c r="K8" s="155">
        <v>134920</v>
      </c>
      <c r="L8" s="168">
        <v>0.13167458458305048</v>
      </c>
      <c r="M8" s="168">
        <v>-3.0224445770413499E-2</v>
      </c>
      <c r="N8" s="168">
        <v>7.9390489742677595E-2</v>
      </c>
      <c r="O8" s="156">
        <v>-0.10572337811825927</v>
      </c>
      <c r="P8" s="156">
        <v>4.9695908370210873E-3</v>
      </c>
      <c r="Q8" s="156">
        <v>-7.3606152156001081E-2</v>
      </c>
    </row>
    <row r="9" spans="2:17" x14ac:dyDescent="0.25">
      <c r="B9" s="154" t="s">
        <v>106</v>
      </c>
      <c r="C9" s="155">
        <v>96338</v>
      </c>
      <c r="D9" s="155">
        <v>49206</v>
      </c>
      <c r="E9" s="155">
        <v>145544</v>
      </c>
      <c r="F9" s="167">
        <v>96854</v>
      </c>
      <c r="G9" s="167">
        <v>43390</v>
      </c>
      <c r="H9" s="167">
        <v>140244</v>
      </c>
      <c r="I9" s="155">
        <v>91744</v>
      </c>
      <c r="J9" s="155">
        <v>40888</v>
      </c>
      <c r="K9" s="155">
        <v>132632</v>
      </c>
      <c r="L9" s="168">
        <v>5.356141917000512E-3</v>
      </c>
      <c r="M9" s="168">
        <v>-0.11819696784944922</v>
      </c>
      <c r="N9" s="168">
        <v>-3.6415104710602941E-2</v>
      </c>
      <c r="O9" s="156">
        <v>-5.2759824065087613E-2</v>
      </c>
      <c r="P9" s="156">
        <v>-5.7663056003687485E-2</v>
      </c>
      <c r="Q9" s="156">
        <v>-5.4276831807421377E-2</v>
      </c>
    </row>
    <row r="10" spans="2:17" x14ac:dyDescent="0.25">
      <c r="B10" s="154" t="s">
        <v>107</v>
      </c>
      <c r="C10" s="155">
        <v>106147</v>
      </c>
      <c r="D10" s="155">
        <v>54106</v>
      </c>
      <c r="E10" s="155">
        <v>160253</v>
      </c>
      <c r="F10" s="167">
        <v>106484</v>
      </c>
      <c r="G10" s="167">
        <v>49780</v>
      </c>
      <c r="H10" s="167">
        <v>156264</v>
      </c>
      <c r="I10" s="155">
        <v>114816</v>
      </c>
      <c r="J10" s="155">
        <v>53717</v>
      </c>
      <c r="K10" s="155">
        <v>168533</v>
      </c>
      <c r="L10" s="168">
        <v>3.1748424354904881E-3</v>
      </c>
      <c r="M10" s="168">
        <v>-7.9954164048349541E-2</v>
      </c>
      <c r="N10" s="168">
        <v>-2.4891889699412806E-2</v>
      </c>
      <c r="O10" s="156">
        <v>7.8246497126328807E-2</v>
      </c>
      <c r="P10" s="156">
        <v>7.9087987143431127E-2</v>
      </c>
      <c r="Q10" s="156">
        <v>7.8514565094967459E-2</v>
      </c>
    </row>
    <row r="11" spans="2:17" x14ac:dyDescent="0.25">
      <c r="B11" s="154" t="s">
        <v>94</v>
      </c>
      <c r="C11" s="155">
        <v>116187</v>
      </c>
      <c r="D11" s="155">
        <v>56428</v>
      </c>
      <c r="E11" s="155">
        <v>172615</v>
      </c>
      <c r="F11" s="167">
        <v>108917</v>
      </c>
      <c r="G11" s="167">
        <v>44979</v>
      </c>
      <c r="H11" s="167">
        <v>153896</v>
      </c>
      <c r="I11" s="155">
        <v>99737</v>
      </c>
      <c r="J11" s="155">
        <v>39691</v>
      </c>
      <c r="K11" s="155">
        <v>139428</v>
      </c>
      <c r="L11" s="168">
        <v>-6.2571544148656955E-2</v>
      </c>
      <c r="M11" s="168">
        <v>-0.20289572552633439</v>
      </c>
      <c r="N11" s="168">
        <v>-0.10844364626480896</v>
      </c>
      <c r="O11" s="156">
        <v>-8.4284363322529976E-2</v>
      </c>
      <c r="P11" s="156">
        <v>-0.11756597523288648</v>
      </c>
      <c r="Q11" s="156">
        <v>-9.4011540260955484E-2</v>
      </c>
    </row>
    <row r="12" spans="2:17" x14ac:dyDescent="0.25">
      <c r="B12" s="154" t="s">
        <v>109</v>
      </c>
      <c r="C12" s="155">
        <v>90401</v>
      </c>
      <c r="D12" s="155">
        <v>39074</v>
      </c>
      <c r="E12" s="155">
        <v>129475</v>
      </c>
      <c r="F12" s="167">
        <v>93224</v>
      </c>
      <c r="G12" s="167">
        <v>37362</v>
      </c>
      <c r="H12" s="167">
        <v>130586</v>
      </c>
      <c r="I12" s="155">
        <v>95982</v>
      </c>
      <c r="J12" s="155">
        <v>40205</v>
      </c>
      <c r="K12" s="155">
        <v>136187</v>
      </c>
      <c r="L12" s="168">
        <v>3.1227530668908487E-2</v>
      </c>
      <c r="M12" s="168">
        <v>-4.3814301069765027E-2</v>
      </c>
      <c r="N12" s="168">
        <v>8.5808071056188151E-3</v>
      </c>
      <c r="O12" s="156">
        <v>2.9584656311679502E-2</v>
      </c>
      <c r="P12" s="156">
        <v>7.60933568866764E-2</v>
      </c>
      <c r="Q12" s="156">
        <v>4.2891274715513239E-2</v>
      </c>
    </row>
    <row r="13" spans="2:17" x14ac:dyDescent="0.25">
      <c r="B13" s="154" t="s">
        <v>110</v>
      </c>
      <c r="C13" s="155">
        <v>93547</v>
      </c>
      <c r="D13" s="155">
        <v>46559</v>
      </c>
      <c r="E13" s="155">
        <v>140106</v>
      </c>
      <c r="F13" s="167">
        <v>98666</v>
      </c>
      <c r="G13" s="167">
        <v>41436</v>
      </c>
      <c r="H13" s="167">
        <v>140102</v>
      </c>
      <c r="I13" s="155">
        <v>98338</v>
      </c>
      <c r="J13" s="155">
        <v>42264</v>
      </c>
      <c r="K13" s="155">
        <v>140602</v>
      </c>
      <c r="L13" s="168">
        <v>5.4721156210247202E-2</v>
      </c>
      <c r="M13" s="168">
        <v>-0.11003243196804058</v>
      </c>
      <c r="N13" s="168">
        <v>-2.8549812284950349E-5</v>
      </c>
      <c r="O13" s="156">
        <v>-3.3243467861269194E-3</v>
      </c>
      <c r="P13" s="156">
        <v>1.9982623805386623E-2</v>
      </c>
      <c r="Q13" s="156">
        <v>3.5688284250046109E-3</v>
      </c>
    </row>
    <row r="14" spans="2:17" x14ac:dyDescent="0.25">
      <c r="B14" s="154" t="s">
        <v>111</v>
      </c>
      <c r="C14" s="155">
        <v>116957</v>
      </c>
      <c r="D14" s="155">
        <v>61508</v>
      </c>
      <c r="E14" s="155">
        <v>178465</v>
      </c>
      <c r="F14" s="167">
        <v>105197</v>
      </c>
      <c r="G14" s="167">
        <v>49264</v>
      </c>
      <c r="H14" s="167">
        <v>154461</v>
      </c>
      <c r="I14" s="155">
        <v>100873</v>
      </c>
      <c r="J14" s="155">
        <v>45295</v>
      </c>
      <c r="K14" s="155">
        <v>146168</v>
      </c>
      <c r="L14" s="168">
        <v>-0.10054977470352355</v>
      </c>
      <c r="M14" s="168">
        <v>-0.19906353645054298</v>
      </c>
      <c r="N14" s="168">
        <v>-0.13450256352786261</v>
      </c>
      <c r="O14" s="156">
        <v>-4.1103833759517872E-2</v>
      </c>
      <c r="P14" s="156">
        <v>-8.0565930496914628E-2</v>
      </c>
      <c r="Q14" s="156">
        <v>-5.3689928201940962E-2</v>
      </c>
    </row>
    <row r="15" spans="2:17" x14ac:dyDescent="0.25">
      <c r="B15" s="154" t="s">
        <v>112</v>
      </c>
      <c r="C15" s="155">
        <v>113420</v>
      </c>
      <c r="D15" s="155">
        <v>55543</v>
      </c>
      <c r="E15" s="155">
        <v>168963</v>
      </c>
      <c r="F15" s="167">
        <v>115528</v>
      </c>
      <c r="G15" s="167">
        <v>49213</v>
      </c>
      <c r="H15" s="167">
        <v>164741</v>
      </c>
      <c r="I15" s="155">
        <v>114614</v>
      </c>
      <c r="J15" s="155">
        <v>50941</v>
      </c>
      <c r="K15" s="155">
        <v>165555</v>
      </c>
      <c r="L15" s="168">
        <v>1.8585787339093551E-2</v>
      </c>
      <c r="M15" s="168">
        <v>-0.11396575626091499</v>
      </c>
      <c r="N15" s="168">
        <v>-2.4987719204796366E-2</v>
      </c>
      <c r="O15" s="156">
        <v>-7.9115019735475078E-3</v>
      </c>
      <c r="P15" s="156">
        <v>3.5112673480584444E-2</v>
      </c>
      <c r="Q15" s="156">
        <v>4.9410893463073258E-3</v>
      </c>
    </row>
    <row r="16" spans="2:17" x14ac:dyDescent="0.25">
      <c r="B16" s="154" t="s">
        <v>113</v>
      </c>
      <c r="C16" s="155">
        <v>103198</v>
      </c>
      <c r="D16" s="155">
        <v>47770</v>
      </c>
      <c r="E16" s="155">
        <v>150968</v>
      </c>
      <c r="F16" s="167">
        <v>96018</v>
      </c>
      <c r="G16" s="167">
        <v>40517</v>
      </c>
      <c r="H16" s="167">
        <v>136535</v>
      </c>
      <c r="I16" s="155">
        <v>97141</v>
      </c>
      <c r="J16" s="155">
        <v>37661</v>
      </c>
      <c r="K16" s="155">
        <v>134802</v>
      </c>
      <c r="L16" s="168">
        <v>-6.9574991763406313E-2</v>
      </c>
      <c r="M16" s="168">
        <v>-0.15183169353150516</v>
      </c>
      <c r="N16" s="168">
        <v>-9.5603041704202196E-2</v>
      </c>
      <c r="O16" s="156">
        <v>1.1695723718469386E-2</v>
      </c>
      <c r="P16" s="156">
        <v>-7.0488930572352393E-2</v>
      </c>
      <c r="Q16" s="156">
        <v>-1.2692716153367312E-2</v>
      </c>
    </row>
    <row r="17" spans="2:17" x14ac:dyDescent="0.25">
      <c r="B17" s="154" t="s">
        <v>114</v>
      </c>
      <c r="C17" s="155">
        <v>114953</v>
      </c>
      <c r="D17" s="155">
        <v>54965</v>
      </c>
      <c r="E17" s="155">
        <v>169918</v>
      </c>
      <c r="F17" s="167">
        <v>108913</v>
      </c>
      <c r="G17" s="167">
        <v>46080</v>
      </c>
      <c r="H17" s="167">
        <v>154993</v>
      </c>
      <c r="I17" s="155">
        <v>112596</v>
      </c>
      <c r="J17" s="155">
        <v>44376</v>
      </c>
      <c r="K17" s="155">
        <v>156972</v>
      </c>
      <c r="L17" s="168">
        <v>-5.2543213313267167E-2</v>
      </c>
      <c r="M17" s="168">
        <v>-0.1616483216592377</v>
      </c>
      <c r="N17" s="168">
        <v>-8.7836485834343669E-2</v>
      </c>
      <c r="O17" s="156">
        <v>3.3815981563266151E-2</v>
      </c>
      <c r="P17" s="156">
        <v>-3.6979166666666674E-2</v>
      </c>
      <c r="Q17" s="156">
        <v>1.2768318569225778E-2</v>
      </c>
    </row>
    <row r="18" spans="2:17" x14ac:dyDescent="0.25">
      <c r="B18" s="154" t="s">
        <v>115</v>
      </c>
      <c r="C18" s="155">
        <v>96845</v>
      </c>
      <c r="D18" s="155">
        <v>47534</v>
      </c>
      <c r="E18" s="155">
        <v>144379</v>
      </c>
      <c r="F18" s="167">
        <v>96419</v>
      </c>
      <c r="G18" s="167">
        <v>46793</v>
      </c>
      <c r="H18" s="167">
        <v>143212</v>
      </c>
      <c r="I18" s="155">
        <v>107590</v>
      </c>
      <c r="J18" s="155">
        <v>46262</v>
      </c>
      <c r="K18" s="155">
        <v>153852</v>
      </c>
      <c r="L18" s="168">
        <v>-4.398781558159981E-3</v>
      </c>
      <c r="M18" s="168">
        <v>-1.5588841671224762E-2</v>
      </c>
      <c r="N18" s="168">
        <v>-8.0828929414942241E-3</v>
      </c>
      <c r="O18" s="156">
        <v>0.11585890747674221</v>
      </c>
      <c r="P18" s="156">
        <v>-1.1347851174320911E-2</v>
      </c>
      <c r="Q18" s="156">
        <v>7.4295450101946825E-2</v>
      </c>
    </row>
    <row r="19" spans="2:17" x14ac:dyDescent="0.25">
      <c r="B19" s="154" t="s">
        <v>116</v>
      </c>
      <c r="C19" s="155">
        <v>97623</v>
      </c>
      <c r="D19" s="155">
        <v>54322</v>
      </c>
      <c r="E19" s="155">
        <v>151945</v>
      </c>
      <c r="F19" s="167">
        <v>94135</v>
      </c>
      <c r="G19" s="167">
        <v>43833</v>
      </c>
      <c r="H19" s="167">
        <v>137968</v>
      </c>
      <c r="I19" s="155">
        <v>103108</v>
      </c>
      <c r="J19" s="155">
        <v>43301</v>
      </c>
      <c r="K19" s="155">
        <v>146409</v>
      </c>
      <c r="L19" s="168">
        <v>-3.5729285106993247E-2</v>
      </c>
      <c r="M19" s="168">
        <v>-0.19308935606200062</v>
      </c>
      <c r="N19" s="168">
        <v>-9.1987232222185633E-2</v>
      </c>
      <c r="O19" s="156">
        <v>9.5320550273543247E-2</v>
      </c>
      <c r="P19" s="156">
        <v>-1.2136974425661085E-2</v>
      </c>
      <c r="Q19" s="156">
        <v>6.1180853531253687E-2</v>
      </c>
    </row>
    <row r="20" spans="2:17" x14ac:dyDescent="0.25">
      <c r="B20" s="157" t="s">
        <v>148</v>
      </c>
      <c r="C20" s="161">
        <v>1236970</v>
      </c>
      <c r="D20" s="161">
        <v>610589</v>
      </c>
      <c r="E20" s="161">
        <v>1847559</v>
      </c>
      <c r="F20" s="161">
        <v>1223738</v>
      </c>
      <c r="G20" s="161">
        <v>534904</v>
      </c>
      <c r="H20" s="161">
        <v>1758642</v>
      </c>
      <c r="I20" s="161">
        <v>1228992</v>
      </c>
      <c r="J20" s="161">
        <v>527068</v>
      </c>
      <c r="K20" s="161">
        <v>1756060</v>
      </c>
      <c r="L20" s="158">
        <v>-1.069710663961132E-2</v>
      </c>
      <c r="M20" s="158">
        <v>-0.12395408367985661</v>
      </c>
      <c r="N20" s="158">
        <v>-4.8126744531568399E-2</v>
      </c>
      <c r="O20" s="158">
        <v>4.293402672794322E-3</v>
      </c>
      <c r="P20" s="158">
        <v>-1.464935764174502E-2</v>
      </c>
      <c r="Q20" s="158">
        <v>-1.4681782875650695E-3</v>
      </c>
    </row>
    <row r="21" spans="2:17" ht="15" customHeight="1" x14ac:dyDescent="0.25">
      <c r="B21" s="141" t="s">
        <v>99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 x14ac:dyDescent="0.25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</row>
    <row r="23" spans="2:17" x14ac:dyDescent="0.25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</row>
    <row r="24" spans="2:17" ht="18" customHeight="1" x14ac:dyDescent="0.25">
      <c r="B24" s="121" t="s">
        <v>149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2:17" x14ac:dyDescent="0.25">
      <c r="B25" s="162"/>
      <c r="C25" s="163">
        <v>2011</v>
      </c>
      <c r="D25" s="163"/>
      <c r="E25" s="163"/>
      <c r="F25" s="164">
        <v>2012</v>
      </c>
      <c r="G25" s="164"/>
      <c r="H25" s="164"/>
      <c r="I25" s="163">
        <v>2013</v>
      </c>
      <c r="J25" s="163"/>
      <c r="K25" s="163"/>
      <c r="L25" s="164" t="s">
        <v>152</v>
      </c>
      <c r="M25" s="164"/>
      <c r="N25" s="164"/>
      <c r="O25" s="165" t="s">
        <v>153</v>
      </c>
      <c r="P25" s="165"/>
      <c r="Q25" s="165"/>
    </row>
    <row r="26" spans="2:17" ht="30" customHeight="1" x14ac:dyDescent="0.25">
      <c r="B26" s="162"/>
      <c r="C26" s="144" t="s">
        <v>81</v>
      </c>
      <c r="D26" s="144" t="s">
        <v>143</v>
      </c>
      <c r="E26" s="144" t="s">
        <v>83</v>
      </c>
      <c r="F26" s="145" t="s">
        <v>81</v>
      </c>
      <c r="G26" s="145" t="s">
        <v>143</v>
      </c>
      <c r="H26" s="145" t="s">
        <v>83</v>
      </c>
      <c r="I26" s="144" t="s">
        <v>81</v>
      </c>
      <c r="J26" s="144" t="s">
        <v>143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6" t="s">
        <v>154</v>
      </c>
      <c r="P26" s="166" t="s">
        <v>155</v>
      </c>
      <c r="Q26" s="166" t="s">
        <v>156</v>
      </c>
    </row>
    <row r="27" spans="2:17" x14ac:dyDescent="0.25">
      <c r="B27" s="154" t="s">
        <v>105</v>
      </c>
      <c r="C27" s="155">
        <v>179726</v>
      </c>
      <c r="D27" s="155">
        <v>127230</v>
      </c>
      <c r="E27" s="155">
        <v>306956</v>
      </c>
      <c r="F27" s="167">
        <v>196170</v>
      </c>
      <c r="G27" s="167">
        <v>123651</v>
      </c>
      <c r="H27" s="167">
        <v>319821</v>
      </c>
      <c r="I27" s="155">
        <v>184434</v>
      </c>
      <c r="J27" s="155">
        <v>121273</v>
      </c>
      <c r="K27" s="155">
        <v>305707</v>
      </c>
      <c r="L27" s="168">
        <v>9.1494831020553447E-2</v>
      </c>
      <c r="M27" s="168">
        <v>-2.8130157981608117E-2</v>
      </c>
      <c r="N27" s="168">
        <v>4.1911544325571093E-2</v>
      </c>
      <c r="O27" s="156">
        <v>-5.982566141611867E-2</v>
      </c>
      <c r="P27" s="156">
        <v>-1.9231546853644477E-2</v>
      </c>
      <c r="Q27" s="156">
        <v>-4.4130935742180744E-2</v>
      </c>
    </row>
    <row r="28" spans="2:17" x14ac:dyDescent="0.25">
      <c r="B28" s="154" t="s">
        <v>106</v>
      </c>
      <c r="C28" s="155">
        <v>190312</v>
      </c>
      <c r="D28" s="155">
        <v>144293</v>
      </c>
      <c r="E28" s="155">
        <v>334605</v>
      </c>
      <c r="F28" s="167">
        <v>190896</v>
      </c>
      <c r="G28" s="167">
        <v>125146</v>
      </c>
      <c r="H28" s="167">
        <v>316042</v>
      </c>
      <c r="I28" s="155">
        <v>179091</v>
      </c>
      <c r="J28" s="155">
        <v>121699</v>
      </c>
      <c r="K28" s="155">
        <v>300790</v>
      </c>
      <c r="L28" s="168">
        <v>3.0686451721384511E-3</v>
      </c>
      <c r="M28" s="168">
        <v>-0.13269527974330009</v>
      </c>
      <c r="N28" s="168">
        <v>-5.5477353894890946E-2</v>
      </c>
      <c r="O28" s="156">
        <v>-6.1839954739753566E-2</v>
      </c>
      <c r="P28" s="156">
        <v>-2.7543828807952364E-2</v>
      </c>
      <c r="Q28" s="156">
        <v>-4.8259408559621852E-2</v>
      </c>
    </row>
    <row r="29" spans="2:17" x14ac:dyDescent="0.25">
      <c r="B29" s="154" t="s">
        <v>107</v>
      </c>
      <c r="C29" s="155">
        <v>206716</v>
      </c>
      <c r="D29" s="155">
        <v>153834</v>
      </c>
      <c r="E29" s="155">
        <v>360550</v>
      </c>
      <c r="F29" s="167">
        <v>205493</v>
      </c>
      <c r="G29" s="167">
        <v>142938</v>
      </c>
      <c r="H29" s="167">
        <v>348431</v>
      </c>
      <c r="I29" s="155">
        <v>223445</v>
      </c>
      <c r="J29" s="155">
        <v>150150</v>
      </c>
      <c r="K29" s="155">
        <v>373595</v>
      </c>
      <c r="L29" s="168">
        <v>-5.9163296503415008E-3</v>
      </c>
      <c r="M29" s="168">
        <v>-7.0829595538047463E-2</v>
      </c>
      <c r="N29" s="168">
        <v>-3.3612536402718107E-2</v>
      </c>
      <c r="O29" s="156">
        <v>8.7360640021801217E-2</v>
      </c>
      <c r="P29" s="156">
        <v>5.0455442219703661E-2</v>
      </c>
      <c r="Q29" s="156">
        <v>7.2220898829323366E-2</v>
      </c>
    </row>
    <row r="30" spans="2:17" x14ac:dyDescent="0.25">
      <c r="B30" s="154" t="s">
        <v>94</v>
      </c>
      <c r="C30" s="155">
        <v>225014</v>
      </c>
      <c r="D30" s="155">
        <v>161534</v>
      </c>
      <c r="E30" s="155">
        <v>386548</v>
      </c>
      <c r="F30" s="167">
        <v>206878</v>
      </c>
      <c r="G30" s="167">
        <v>124627</v>
      </c>
      <c r="H30" s="167">
        <v>331505</v>
      </c>
      <c r="I30" s="155">
        <v>192635</v>
      </c>
      <c r="J30" s="155">
        <v>116074</v>
      </c>
      <c r="K30" s="155">
        <v>308709</v>
      </c>
      <c r="L30" s="168">
        <v>-8.0599429368839237E-2</v>
      </c>
      <c r="M30" s="168">
        <v>-0.22847821511260791</v>
      </c>
      <c r="N30" s="168">
        <v>-0.14239628713639707</v>
      </c>
      <c r="O30" s="156">
        <v>-6.8847339978151401E-2</v>
      </c>
      <c r="P30" s="156">
        <v>-6.8628788304300081E-2</v>
      </c>
      <c r="Q30" s="156">
        <v>-6.8765176995822075E-2</v>
      </c>
    </row>
    <row r="31" spans="2:17" x14ac:dyDescent="0.25">
      <c r="B31" s="154" t="s">
        <v>109</v>
      </c>
      <c r="C31" s="155">
        <v>174940</v>
      </c>
      <c r="D31" s="155">
        <v>108979</v>
      </c>
      <c r="E31" s="155">
        <v>283919</v>
      </c>
      <c r="F31" s="167">
        <v>179750</v>
      </c>
      <c r="G31" s="167">
        <v>100098</v>
      </c>
      <c r="H31" s="167">
        <v>279848</v>
      </c>
      <c r="I31" s="155">
        <v>186666</v>
      </c>
      <c r="J31" s="155">
        <v>111186</v>
      </c>
      <c r="K31" s="155">
        <v>297852</v>
      </c>
      <c r="L31" s="168">
        <v>2.7495141191265615E-2</v>
      </c>
      <c r="M31" s="168">
        <v>-8.1492764661081463E-2</v>
      </c>
      <c r="N31" s="168">
        <v>-1.4338596571557338E-2</v>
      </c>
      <c r="O31" s="156">
        <v>3.8475660639777365E-2</v>
      </c>
      <c r="P31" s="156">
        <v>0.1107714439848948</v>
      </c>
      <c r="Q31" s="156">
        <v>6.4334924673394189E-2</v>
      </c>
    </row>
    <row r="32" spans="2:17" x14ac:dyDescent="0.25">
      <c r="B32" s="154" t="s">
        <v>110</v>
      </c>
      <c r="C32" s="155">
        <v>178090</v>
      </c>
      <c r="D32" s="155">
        <v>128551</v>
      </c>
      <c r="E32" s="155">
        <v>306641</v>
      </c>
      <c r="F32" s="167">
        <v>196623</v>
      </c>
      <c r="G32" s="167">
        <v>122263</v>
      </c>
      <c r="H32" s="167">
        <v>318886</v>
      </c>
      <c r="I32" s="155">
        <v>191657</v>
      </c>
      <c r="J32" s="155">
        <v>116344</v>
      </c>
      <c r="K32" s="155">
        <v>308001</v>
      </c>
      <c r="L32" s="168">
        <v>0.10406536021112922</v>
      </c>
      <c r="M32" s="168">
        <v>-4.8914438627470802E-2</v>
      </c>
      <c r="N32" s="168">
        <v>3.9932690018621209E-2</v>
      </c>
      <c r="O32" s="156">
        <v>-2.5256455246842946E-2</v>
      </c>
      <c r="P32" s="156">
        <v>-4.8412029804601575E-2</v>
      </c>
      <c r="Q32" s="156">
        <v>-3.4134455573465172E-2</v>
      </c>
    </row>
    <row r="33" spans="2:17" x14ac:dyDescent="0.25">
      <c r="B33" s="154" t="s">
        <v>111</v>
      </c>
      <c r="C33" s="155">
        <v>228130</v>
      </c>
      <c r="D33" s="155">
        <v>170176</v>
      </c>
      <c r="E33" s="155">
        <v>398306</v>
      </c>
      <c r="F33" s="167">
        <v>213785</v>
      </c>
      <c r="G33" s="167">
        <v>139018</v>
      </c>
      <c r="H33" s="167">
        <v>352803</v>
      </c>
      <c r="I33" s="155">
        <v>201635</v>
      </c>
      <c r="J33" s="155">
        <v>133299</v>
      </c>
      <c r="K33" s="155">
        <v>334934</v>
      </c>
      <c r="L33" s="168">
        <v>-6.2880813571209448E-2</v>
      </c>
      <c r="M33" s="168">
        <v>-0.18309279804437761</v>
      </c>
      <c r="N33" s="168">
        <v>-0.11424131195613418</v>
      </c>
      <c r="O33" s="156">
        <v>-5.6832799307715676E-2</v>
      </c>
      <c r="P33" s="156">
        <v>-4.1138557596857916E-2</v>
      </c>
      <c r="Q33" s="156">
        <v>-5.0648662284617729E-2</v>
      </c>
    </row>
    <row r="34" spans="2:17" x14ac:dyDescent="0.25">
      <c r="B34" s="154" t="s">
        <v>112</v>
      </c>
      <c r="C34" s="155">
        <v>225542</v>
      </c>
      <c r="D34" s="155">
        <v>165064</v>
      </c>
      <c r="E34" s="155">
        <v>390606</v>
      </c>
      <c r="F34" s="167">
        <v>227214</v>
      </c>
      <c r="G34" s="167">
        <v>149057</v>
      </c>
      <c r="H34" s="167">
        <v>376271</v>
      </c>
      <c r="I34" s="155">
        <v>222198</v>
      </c>
      <c r="J34" s="155">
        <v>147069</v>
      </c>
      <c r="K34" s="155">
        <v>369267</v>
      </c>
      <c r="L34" s="168">
        <v>7.4132534073476641E-3</v>
      </c>
      <c r="M34" s="168">
        <v>-9.6974506857946063E-2</v>
      </c>
      <c r="N34" s="168">
        <v>-3.6699385058089229E-2</v>
      </c>
      <c r="O34" s="156">
        <v>-2.2076104465393875E-2</v>
      </c>
      <c r="P34" s="156">
        <v>-1.333717973661086E-2</v>
      </c>
      <c r="Q34" s="156">
        <v>-1.8614243457508062E-2</v>
      </c>
    </row>
    <row r="35" spans="2:17" x14ac:dyDescent="0.25">
      <c r="B35" s="154" t="s">
        <v>113</v>
      </c>
      <c r="C35" s="155">
        <v>203961</v>
      </c>
      <c r="D35" s="155">
        <v>137528</v>
      </c>
      <c r="E35" s="155">
        <v>341489</v>
      </c>
      <c r="F35" s="167">
        <v>193383</v>
      </c>
      <c r="G35" s="167">
        <v>114626</v>
      </c>
      <c r="H35" s="167">
        <v>308009</v>
      </c>
      <c r="I35" s="155">
        <v>188730</v>
      </c>
      <c r="J35" s="155">
        <v>118622</v>
      </c>
      <c r="K35" s="155">
        <v>307352</v>
      </c>
      <c r="L35" s="168">
        <v>-5.1862856134261004E-2</v>
      </c>
      <c r="M35" s="168">
        <v>-0.16652608923273804</v>
      </c>
      <c r="N35" s="168">
        <v>-9.8041225339615679E-2</v>
      </c>
      <c r="O35" s="156">
        <v>-2.4061060175920357E-2</v>
      </c>
      <c r="P35" s="156">
        <v>3.4861200774693346E-2</v>
      </c>
      <c r="Q35" s="156">
        <v>-2.1330545536006884E-3</v>
      </c>
    </row>
    <row r="36" spans="2:17" x14ac:dyDescent="0.25">
      <c r="B36" s="154" t="s">
        <v>114</v>
      </c>
      <c r="C36" s="155">
        <v>222024</v>
      </c>
      <c r="D36" s="155">
        <v>155686</v>
      </c>
      <c r="E36" s="155">
        <v>377710</v>
      </c>
      <c r="F36" s="167">
        <v>215867</v>
      </c>
      <c r="G36" s="167">
        <v>129561</v>
      </c>
      <c r="H36" s="167">
        <v>345428</v>
      </c>
      <c r="I36" s="155">
        <v>214264</v>
      </c>
      <c r="J36" s="155">
        <v>132473</v>
      </c>
      <c r="K36" s="155">
        <v>346737</v>
      </c>
      <c r="L36" s="168">
        <v>-2.7731236262746317E-2</v>
      </c>
      <c r="M36" s="168">
        <v>-0.1678057114962167</v>
      </c>
      <c r="N36" s="168">
        <v>-8.546768684969952E-2</v>
      </c>
      <c r="O36" s="156">
        <v>-7.4258687061941053E-3</v>
      </c>
      <c r="P36" s="156">
        <v>2.2475899383302078E-2</v>
      </c>
      <c r="Q36" s="156">
        <v>3.7895017196059033E-3</v>
      </c>
    </row>
    <row r="37" spans="2:17" x14ac:dyDescent="0.25">
      <c r="B37" s="154" t="s">
        <v>115</v>
      </c>
      <c r="C37" s="155">
        <v>192001</v>
      </c>
      <c r="D37" s="155">
        <v>137365</v>
      </c>
      <c r="E37" s="155">
        <v>329366</v>
      </c>
      <c r="F37" s="167">
        <v>189766</v>
      </c>
      <c r="G37" s="167">
        <v>128115</v>
      </c>
      <c r="H37" s="167">
        <v>317881</v>
      </c>
      <c r="I37" s="155">
        <v>208498</v>
      </c>
      <c r="J37" s="155">
        <v>134769</v>
      </c>
      <c r="K37" s="155">
        <v>343267</v>
      </c>
      <c r="L37" s="168">
        <v>-1.1640564372060513E-2</v>
      </c>
      <c r="M37" s="168">
        <v>-6.7338841771921509E-2</v>
      </c>
      <c r="N37" s="168">
        <v>-3.4870023013911622E-2</v>
      </c>
      <c r="O37" s="156">
        <v>9.8711044128031444E-2</v>
      </c>
      <c r="P37" s="156">
        <v>5.1937712211684861E-2</v>
      </c>
      <c r="Q37" s="156">
        <v>7.9860073423702493E-2</v>
      </c>
    </row>
    <row r="38" spans="2:17" x14ac:dyDescent="0.25">
      <c r="B38" s="154" t="s">
        <v>116</v>
      </c>
      <c r="C38" s="155">
        <v>187005</v>
      </c>
      <c r="D38" s="155">
        <v>149729</v>
      </c>
      <c r="E38" s="155">
        <v>336734</v>
      </c>
      <c r="F38" s="167">
        <v>184570</v>
      </c>
      <c r="G38" s="167">
        <v>126142</v>
      </c>
      <c r="H38" s="167">
        <v>310712</v>
      </c>
      <c r="I38" s="155">
        <v>197419</v>
      </c>
      <c r="J38" s="155">
        <v>134209</v>
      </c>
      <c r="K38" s="155">
        <v>331628</v>
      </c>
      <c r="L38" s="168">
        <v>-1.3021042218122503E-2</v>
      </c>
      <c r="M38" s="168">
        <v>-0.15753127316685478</v>
      </c>
      <c r="N38" s="168">
        <v>-7.727761378417386E-2</v>
      </c>
      <c r="O38" s="156">
        <v>6.9615863899875396E-2</v>
      </c>
      <c r="P38" s="156">
        <v>6.3951736931394887E-2</v>
      </c>
      <c r="Q38" s="156">
        <v>6.7316357269754601E-2</v>
      </c>
    </row>
    <row r="39" spans="2:17" x14ac:dyDescent="0.25">
      <c r="B39" s="157" t="s">
        <v>148</v>
      </c>
      <c r="C39" s="161">
        <v>2413461</v>
      </c>
      <c r="D39" s="161">
        <v>1739969</v>
      </c>
      <c r="E39" s="161">
        <v>4153430</v>
      </c>
      <c r="F39" s="161">
        <v>2400395</v>
      </c>
      <c r="G39" s="161">
        <v>1525242</v>
      </c>
      <c r="H39" s="161">
        <v>3925637</v>
      </c>
      <c r="I39" s="161">
        <v>2390672</v>
      </c>
      <c r="J39" s="161">
        <v>1537167</v>
      </c>
      <c r="K39" s="161">
        <v>3927839</v>
      </c>
      <c r="L39" s="158">
        <v>-5.4138020046730073E-3</v>
      </c>
      <c r="M39" s="158">
        <v>-0.12340852049662954</v>
      </c>
      <c r="N39" s="158">
        <v>-5.4844550166970429E-2</v>
      </c>
      <c r="O39" s="158">
        <v>-4.0505833414916648E-3</v>
      </c>
      <c r="P39" s="158">
        <v>7.8184314357983009E-3</v>
      </c>
      <c r="Q39" s="158">
        <v>5.6092807358387731E-4</v>
      </c>
    </row>
    <row r="40" spans="2:17" ht="15" customHeight="1" x14ac:dyDescent="0.25">
      <c r="B40" s="141" t="s">
        <v>99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  <row r="41" spans="2:17" x14ac:dyDescent="0.25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</row>
    <row r="42" spans="2:17" x14ac:dyDescent="0.25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</row>
    <row r="43" spans="2:17" x14ac:dyDescent="0.25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</row>
    <row r="44" spans="2:17" ht="18" customHeight="1" x14ac:dyDescent="0.25">
      <c r="B44" s="121" t="s">
        <v>151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2:17" x14ac:dyDescent="0.25">
      <c r="B45" s="162"/>
      <c r="C45" s="163">
        <v>2011</v>
      </c>
      <c r="D45" s="163"/>
      <c r="E45" s="163"/>
      <c r="F45" s="164">
        <v>2012</v>
      </c>
      <c r="G45" s="164"/>
      <c r="H45" s="164"/>
      <c r="I45" s="163">
        <v>2013</v>
      </c>
      <c r="J45" s="163"/>
      <c r="K45" s="163"/>
      <c r="L45" s="164" t="s">
        <v>152</v>
      </c>
      <c r="M45" s="164"/>
      <c r="N45" s="164"/>
      <c r="O45" s="165" t="s">
        <v>153</v>
      </c>
      <c r="P45" s="165"/>
      <c r="Q45" s="165"/>
    </row>
    <row r="46" spans="2:17" ht="30" customHeight="1" x14ac:dyDescent="0.25">
      <c r="B46" s="162"/>
      <c r="C46" s="144" t="s">
        <v>81</v>
      </c>
      <c r="D46" s="144" t="s">
        <v>143</v>
      </c>
      <c r="E46" s="144" t="s">
        <v>83</v>
      </c>
      <c r="F46" s="145" t="s">
        <v>81</v>
      </c>
      <c r="G46" s="145" t="s">
        <v>143</v>
      </c>
      <c r="H46" s="145" t="s">
        <v>83</v>
      </c>
      <c r="I46" s="144" t="s">
        <v>81</v>
      </c>
      <c r="J46" s="144" t="s">
        <v>143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6" t="s">
        <v>154</v>
      </c>
      <c r="P46" s="166" t="s">
        <v>155</v>
      </c>
      <c r="Q46" s="166" t="s">
        <v>156</v>
      </c>
    </row>
    <row r="47" spans="2:17" x14ac:dyDescent="0.25">
      <c r="B47" s="154" t="s">
        <v>105</v>
      </c>
      <c r="C47" s="155">
        <v>240856</v>
      </c>
      <c r="D47" s="155">
        <v>144704</v>
      </c>
      <c r="E47" s="155">
        <v>385560</v>
      </c>
      <c r="F47" s="167">
        <v>261955</v>
      </c>
      <c r="G47" s="167">
        <v>139110</v>
      </c>
      <c r="H47" s="167">
        <v>401065</v>
      </c>
      <c r="I47" s="155">
        <v>250937</v>
      </c>
      <c r="J47" s="155">
        <v>137018</v>
      </c>
      <c r="K47" s="155">
        <v>387955</v>
      </c>
      <c r="L47" s="168">
        <v>8.7600059786760553E-2</v>
      </c>
      <c r="M47" s="168">
        <v>-3.8658226448474164E-2</v>
      </c>
      <c r="N47" s="168">
        <v>4.0214233841684877E-2</v>
      </c>
      <c r="O47" s="156">
        <v>-4.2060659273539303E-2</v>
      </c>
      <c r="P47" s="156">
        <v>-1.5038458773632413E-2</v>
      </c>
      <c r="Q47" s="156">
        <v>-3.2687968284442648E-2</v>
      </c>
    </row>
    <row r="48" spans="2:17" x14ac:dyDescent="0.25">
      <c r="B48" s="154" t="s">
        <v>106</v>
      </c>
      <c r="C48" s="155">
        <v>254981</v>
      </c>
      <c r="D48" s="155">
        <v>162648</v>
      </c>
      <c r="E48" s="155">
        <v>417629</v>
      </c>
      <c r="F48" s="167">
        <v>259976</v>
      </c>
      <c r="G48" s="167">
        <v>140857</v>
      </c>
      <c r="H48" s="167">
        <v>400833</v>
      </c>
      <c r="I48" s="155">
        <v>245455</v>
      </c>
      <c r="J48" s="155">
        <v>135229</v>
      </c>
      <c r="K48" s="155">
        <v>380684</v>
      </c>
      <c r="L48" s="168">
        <v>1.9589694918444867E-2</v>
      </c>
      <c r="M48" s="168">
        <v>-0.13397643991933506</v>
      </c>
      <c r="N48" s="168">
        <v>-4.0217513630518953E-2</v>
      </c>
      <c r="O48" s="156">
        <v>-5.5855155860541017E-2</v>
      </c>
      <c r="P48" s="156">
        <v>-3.9955415776283698E-2</v>
      </c>
      <c r="Q48" s="156">
        <v>-5.0267817270534088E-2</v>
      </c>
    </row>
    <row r="49" spans="2:17" x14ac:dyDescent="0.25">
      <c r="B49" s="154" t="s">
        <v>107</v>
      </c>
      <c r="C49" s="155">
        <v>277841</v>
      </c>
      <c r="D49" s="155">
        <v>176407</v>
      </c>
      <c r="E49" s="155">
        <v>454248</v>
      </c>
      <c r="F49" s="167">
        <v>274529</v>
      </c>
      <c r="G49" s="167">
        <v>162494</v>
      </c>
      <c r="H49" s="167">
        <v>437023</v>
      </c>
      <c r="I49" s="155">
        <v>297836</v>
      </c>
      <c r="J49" s="155">
        <v>168404</v>
      </c>
      <c r="K49" s="155">
        <v>466240</v>
      </c>
      <c r="L49" s="168">
        <v>-1.192048689718217E-2</v>
      </c>
      <c r="M49" s="168">
        <v>-7.8868752373772E-2</v>
      </c>
      <c r="N49" s="168">
        <v>-3.7919814726757206E-2</v>
      </c>
      <c r="O49" s="156">
        <v>8.4898134623300203E-2</v>
      </c>
      <c r="P49" s="156">
        <v>3.6370573682720675E-2</v>
      </c>
      <c r="Q49" s="156">
        <v>6.6854604906377846E-2</v>
      </c>
    </row>
    <row r="50" spans="2:17" x14ac:dyDescent="0.25">
      <c r="B50" s="154" t="s">
        <v>94</v>
      </c>
      <c r="C50" s="155">
        <v>290800</v>
      </c>
      <c r="D50" s="155">
        <v>183799</v>
      </c>
      <c r="E50" s="155">
        <v>474599</v>
      </c>
      <c r="F50" s="167">
        <v>269100</v>
      </c>
      <c r="G50" s="167">
        <v>142444</v>
      </c>
      <c r="H50" s="167">
        <v>411544</v>
      </c>
      <c r="I50" s="155">
        <v>253427</v>
      </c>
      <c r="J50" s="155">
        <v>131357</v>
      </c>
      <c r="K50" s="155">
        <v>384784</v>
      </c>
      <c r="L50" s="168">
        <v>-7.4621733149931258E-2</v>
      </c>
      <c r="M50" s="168">
        <v>-0.22500122416335233</v>
      </c>
      <c r="N50" s="168">
        <v>-0.13285952983466043</v>
      </c>
      <c r="O50" s="156">
        <v>-5.8242289111854362E-2</v>
      </c>
      <c r="P50" s="156">
        <v>-7.7834096206228387E-2</v>
      </c>
      <c r="Q50" s="156">
        <v>-6.5023423983826767E-2</v>
      </c>
    </row>
    <row r="51" spans="2:17" x14ac:dyDescent="0.25">
      <c r="B51" s="154" t="s">
        <v>109</v>
      </c>
      <c r="C51" s="155">
        <v>233683</v>
      </c>
      <c r="D51" s="155">
        <v>124497</v>
      </c>
      <c r="E51" s="155">
        <v>358180</v>
      </c>
      <c r="F51" s="167">
        <v>239344</v>
      </c>
      <c r="G51" s="167">
        <v>113982</v>
      </c>
      <c r="H51" s="167">
        <v>353326</v>
      </c>
      <c r="I51" s="155">
        <v>243921</v>
      </c>
      <c r="J51" s="155">
        <v>125962</v>
      </c>
      <c r="K51" s="155">
        <v>369883</v>
      </c>
      <c r="L51" s="168">
        <v>2.4225125490515032E-2</v>
      </c>
      <c r="M51" s="168">
        <v>-8.4459866502807346E-2</v>
      </c>
      <c r="N51" s="168">
        <v>-1.355184544083976E-2</v>
      </c>
      <c r="O51" s="156">
        <v>1.9123103148606102E-2</v>
      </c>
      <c r="P51" s="156">
        <v>0.10510431471635862</v>
      </c>
      <c r="Q51" s="156">
        <v>4.6860406536739507E-2</v>
      </c>
    </row>
    <row r="52" spans="2:17" x14ac:dyDescent="0.25">
      <c r="B52" s="154" t="s">
        <v>110</v>
      </c>
      <c r="C52" s="155">
        <v>238850</v>
      </c>
      <c r="D52" s="155">
        <v>145233</v>
      </c>
      <c r="E52" s="155">
        <v>384083</v>
      </c>
      <c r="F52" s="167">
        <v>257836</v>
      </c>
      <c r="G52" s="167">
        <v>138200</v>
      </c>
      <c r="H52" s="167">
        <v>396036</v>
      </c>
      <c r="I52" s="155">
        <v>255523</v>
      </c>
      <c r="J52" s="155">
        <v>134718</v>
      </c>
      <c r="K52" s="155">
        <v>390241</v>
      </c>
      <c r="L52" s="168">
        <v>7.9489219175214565E-2</v>
      </c>
      <c r="M52" s="168">
        <v>-4.8425633292708992E-2</v>
      </c>
      <c r="N52" s="168">
        <v>3.1120877518661327E-2</v>
      </c>
      <c r="O52" s="156">
        <v>-8.9708186599233297E-3</v>
      </c>
      <c r="P52" s="156">
        <v>-2.5195369030390768E-2</v>
      </c>
      <c r="Q52" s="156">
        <v>-1.4632508155824175E-2</v>
      </c>
    </row>
    <row r="53" spans="2:17" x14ac:dyDescent="0.25">
      <c r="B53" s="154" t="s">
        <v>111</v>
      </c>
      <c r="C53" s="155">
        <v>297675</v>
      </c>
      <c r="D53" s="155">
        <v>192630</v>
      </c>
      <c r="E53" s="155">
        <v>490305</v>
      </c>
      <c r="F53" s="167">
        <v>278569</v>
      </c>
      <c r="G53" s="167">
        <v>158284</v>
      </c>
      <c r="H53" s="167">
        <v>436853</v>
      </c>
      <c r="I53" s="155">
        <v>270777</v>
      </c>
      <c r="J53" s="155">
        <v>154172</v>
      </c>
      <c r="K53" s="155">
        <v>424949</v>
      </c>
      <c r="L53" s="168">
        <v>-6.418409339044262E-2</v>
      </c>
      <c r="M53" s="168">
        <v>-0.17830036858225617</v>
      </c>
      <c r="N53" s="168">
        <v>-0.10901785623234517</v>
      </c>
      <c r="O53" s="156">
        <v>-2.7971525905610473E-2</v>
      </c>
      <c r="P53" s="156">
        <v>-2.5978620707083455E-2</v>
      </c>
      <c r="Q53" s="156">
        <v>-2.7249440887438081E-2</v>
      </c>
    </row>
    <row r="54" spans="2:17" x14ac:dyDescent="0.25">
      <c r="B54" s="154" t="s">
        <v>112</v>
      </c>
      <c r="C54" s="155">
        <v>298679</v>
      </c>
      <c r="D54" s="155">
        <v>188171</v>
      </c>
      <c r="E54" s="155">
        <v>486850</v>
      </c>
      <c r="F54" s="167">
        <v>294394</v>
      </c>
      <c r="G54" s="167">
        <v>168157</v>
      </c>
      <c r="H54" s="167">
        <v>462551</v>
      </c>
      <c r="I54" s="155">
        <v>297626</v>
      </c>
      <c r="J54" s="155">
        <v>171536</v>
      </c>
      <c r="K54" s="155">
        <v>469162</v>
      </c>
      <c r="L54" s="168">
        <v>-1.4346505780453267E-2</v>
      </c>
      <c r="M54" s="168">
        <v>-0.10636070382790119</v>
      </c>
      <c r="N54" s="168">
        <v>-4.9910650097566012E-2</v>
      </c>
      <c r="O54" s="156">
        <v>1.0978484615854933E-2</v>
      </c>
      <c r="P54" s="156">
        <v>2.0094316620776986E-2</v>
      </c>
      <c r="Q54" s="156">
        <v>1.4292478018640198E-2</v>
      </c>
    </row>
    <row r="55" spans="2:17" x14ac:dyDescent="0.25">
      <c r="B55" s="154" t="s">
        <v>113</v>
      </c>
      <c r="C55" s="155">
        <v>267730</v>
      </c>
      <c r="D55" s="155">
        <v>153501</v>
      </c>
      <c r="E55" s="155">
        <v>421231</v>
      </c>
      <c r="F55" s="167">
        <v>257425</v>
      </c>
      <c r="G55" s="167">
        <v>130200</v>
      </c>
      <c r="H55" s="167">
        <v>387625</v>
      </c>
      <c r="I55" s="155">
        <v>254348</v>
      </c>
      <c r="J55" s="155">
        <v>136572</v>
      </c>
      <c r="K55" s="155">
        <v>390920</v>
      </c>
      <c r="L55" s="168">
        <v>-3.849027004818284E-2</v>
      </c>
      <c r="M55" s="168">
        <v>-0.15179705669669907</v>
      </c>
      <c r="N55" s="168">
        <v>-7.9780453005595553E-2</v>
      </c>
      <c r="O55" s="156">
        <v>-1.1952996018257722E-2</v>
      </c>
      <c r="P55" s="156">
        <v>4.8940092165898674E-2</v>
      </c>
      <c r="Q55" s="156">
        <v>8.5004837149307289E-3</v>
      </c>
    </row>
    <row r="56" spans="2:17" x14ac:dyDescent="0.25">
      <c r="B56" s="154" t="s">
        <v>114</v>
      </c>
      <c r="C56" s="155">
        <v>282737</v>
      </c>
      <c r="D56" s="155">
        <v>176118</v>
      </c>
      <c r="E56" s="155">
        <v>458855</v>
      </c>
      <c r="F56" s="167">
        <v>278937</v>
      </c>
      <c r="G56" s="167">
        <v>146126</v>
      </c>
      <c r="H56" s="167">
        <v>425063</v>
      </c>
      <c r="I56" s="155">
        <v>283813</v>
      </c>
      <c r="J56" s="155">
        <v>152196</v>
      </c>
      <c r="K56" s="155">
        <v>436009</v>
      </c>
      <c r="L56" s="168">
        <v>-1.3440052062517416E-2</v>
      </c>
      <c r="M56" s="168">
        <v>-0.1702949159086522</v>
      </c>
      <c r="N56" s="168">
        <v>-7.3644179533839615E-2</v>
      </c>
      <c r="O56" s="156">
        <v>1.7480649752453115E-2</v>
      </c>
      <c r="P56" s="156">
        <v>4.1539493313989206E-2</v>
      </c>
      <c r="Q56" s="156">
        <v>2.5751476839903642E-2</v>
      </c>
    </row>
    <row r="57" spans="2:17" x14ac:dyDescent="0.25">
      <c r="B57" s="154" t="s">
        <v>115</v>
      </c>
      <c r="C57" s="155">
        <v>257912</v>
      </c>
      <c r="D57" s="155">
        <v>154418</v>
      </c>
      <c r="E57" s="155">
        <v>412330</v>
      </c>
      <c r="F57" s="167">
        <v>253497</v>
      </c>
      <c r="G57" s="167">
        <v>143488</v>
      </c>
      <c r="H57" s="167">
        <v>396985</v>
      </c>
      <c r="I57" s="155">
        <v>291265</v>
      </c>
      <c r="J57" s="155">
        <v>155560</v>
      </c>
      <c r="K57" s="155">
        <v>446825</v>
      </c>
      <c r="L57" s="168">
        <v>-1.7118241880951679E-2</v>
      </c>
      <c r="M57" s="168">
        <v>-7.0781903664080659E-2</v>
      </c>
      <c r="N57" s="168">
        <v>-3.7215337229888679E-2</v>
      </c>
      <c r="O57" s="156">
        <v>0.1489879564649681</v>
      </c>
      <c r="P57" s="156">
        <v>8.4132471008028453E-2</v>
      </c>
      <c r="Q57" s="156">
        <v>0.12554630527601796</v>
      </c>
    </row>
    <row r="58" spans="2:17" x14ac:dyDescent="0.25">
      <c r="B58" s="154" t="s">
        <v>116</v>
      </c>
      <c r="C58" s="155">
        <v>248209</v>
      </c>
      <c r="D58" s="155">
        <v>168124</v>
      </c>
      <c r="E58" s="155">
        <v>416333</v>
      </c>
      <c r="F58" s="167">
        <v>247916</v>
      </c>
      <c r="G58" s="167">
        <v>143997</v>
      </c>
      <c r="H58" s="167">
        <v>391913</v>
      </c>
      <c r="I58" s="155">
        <v>272952</v>
      </c>
      <c r="J58" s="155">
        <v>152443</v>
      </c>
      <c r="K58" s="155">
        <v>425395</v>
      </c>
      <c r="L58" s="168">
        <v>-1.1804567924611487E-3</v>
      </c>
      <c r="M58" s="168">
        <v>-0.14350717327686713</v>
      </c>
      <c r="N58" s="168">
        <v>-5.8654970900697267E-2</v>
      </c>
      <c r="O58" s="156">
        <v>0.1009858177769889</v>
      </c>
      <c r="P58" s="156">
        <v>5.8653999736105522E-2</v>
      </c>
      <c r="Q58" s="156">
        <v>8.5432226029756642E-2</v>
      </c>
    </row>
    <row r="59" spans="2:17" x14ac:dyDescent="0.25">
      <c r="B59" s="157" t="s">
        <v>148</v>
      </c>
      <c r="C59" s="161">
        <v>3189953</v>
      </c>
      <c r="D59" s="161">
        <v>1970250</v>
      </c>
      <c r="E59" s="161">
        <v>5160203</v>
      </c>
      <c r="F59" s="161">
        <v>3173478</v>
      </c>
      <c r="G59" s="161">
        <v>1727339</v>
      </c>
      <c r="H59" s="161">
        <v>4900817</v>
      </c>
      <c r="I59" s="161">
        <v>3217880</v>
      </c>
      <c r="J59" s="161">
        <v>1755167</v>
      </c>
      <c r="K59" s="161">
        <v>4973047</v>
      </c>
      <c r="L59" s="158">
        <v>-5.1646528961398763E-3</v>
      </c>
      <c r="M59" s="158">
        <v>-0.12328943027534578</v>
      </c>
      <c r="N59" s="158">
        <v>-5.0266627107499406E-2</v>
      </c>
      <c r="O59" s="158">
        <v>1.3991589038903074E-2</v>
      </c>
      <c r="P59" s="158">
        <v>1.6110329240525356E-2</v>
      </c>
      <c r="Q59" s="158">
        <v>1.4738358930766138E-2</v>
      </c>
    </row>
    <row r="60" spans="2:17" ht="15" customHeight="1" x14ac:dyDescent="0.25">
      <c r="B60" s="141" t="s">
        <v>99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69" t="s">
        <v>157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2012</v>
      </c>
      <c r="D6" s="47" t="s">
        <v>74</v>
      </c>
      <c r="E6" s="46" t="str">
        <f>actualizaciones!A2</f>
        <v>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132">
        <v>1758642</v>
      </c>
      <c r="D8" s="51">
        <f>C8/$C$8</f>
        <v>1</v>
      </c>
      <c r="E8" s="132">
        <v>1756060</v>
      </c>
      <c r="F8" s="51">
        <f>E8/$E$8</f>
        <v>1</v>
      </c>
      <c r="G8" s="51">
        <f>(E8-C8)/C8</f>
        <v>-1.4681782875650643E-3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1223738</v>
      </c>
      <c r="D10" s="172">
        <f>C10/$C$8</f>
        <v>0.6958425876329577</v>
      </c>
      <c r="E10" s="171">
        <v>1228992</v>
      </c>
      <c r="F10" s="172">
        <f>E10/$E$8</f>
        <v>0.69985763584387772</v>
      </c>
      <c r="G10" s="172">
        <f>(E10-C10)/C10</f>
        <v>4.2934026727943402E-3</v>
      </c>
    </row>
    <row r="11" spans="2:7" ht="15" customHeight="1" x14ac:dyDescent="0.2">
      <c r="B11" s="114" t="s">
        <v>163</v>
      </c>
      <c r="C11" s="53">
        <v>217941</v>
      </c>
      <c r="D11" s="54">
        <f>C11/$C$8</f>
        <v>0.12392573360581631</v>
      </c>
      <c r="E11" s="53">
        <v>244455</v>
      </c>
      <c r="F11" s="54">
        <f>E11/$E$8</f>
        <v>0.13920651913943716</v>
      </c>
      <c r="G11" s="55">
        <f>(E11-C11)/C11</f>
        <v>0.12165677866945641</v>
      </c>
    </row>
    <row r="12" spans="2:7" ht="15" customHeight="1" x14ac:dyDescent="0.2">
      <c r="B12" s="114" t="s">
        <v>164</v>
      </c>
      <c r="C12" s="53">
        <v>804375</v>
      </c>
      <c r="D12" s="54">
        <f>C12/$C$8</f>
        <v>0.45738416346248983</v>
      </c>
      <c r="E12" s="53">
        <v>784465</v>
      </c>
      <c r="F12" s="54">
        <f>E12/$E$8</f>
        <v>0.44671879092969491</v>
      </c>
      <c r="G12" s="55">
        <f>(E12-C12)/C12</f>
        <v>-2.4752136752136753E-2</v>
      </c>
    </row>
    <row r="13" spans="2:7" ht="15" customHeight="1" x14ac:dyDescent="0.2">
      <c r="B13" s="114" t="s">
        <v>165</v>
      </c>
      <c r="C13" s="53">
        <v>181971</v>
      </c>
      <c r="D13" s="54">
        <f>C13/$C$8</f>
        <v>0.10347245203969881</v>
      </c>
      <c r="E13" s="53">
        <v>178679</v>
      </c>
      <c r="F13" s="54">
        <f>E13/$E$8</f>
        <v>0.10174994020705443</v>
      </c>
      <c r="G13" s="55">
        <f>(E13-C13)/C13</f>
        <v>-1.8090794687065523E-2</v>
      </c>
    </row>
    <row r="14" spans="2:7" ht="15" customHeight="1" x14ac:dyDescent="0.2">
      <c r="B14" s="114" t="s">
        <v>166</v>
      </c>
      <c r="C14" s="53">
        <v>19451</v>
      </c>
      <c r="D14" s="54">
        <f>C14/$C$8</f>
        <v>1.1060238524952776E-2</v>
      </c>
      <c r="E14" s="53">
        <v>21393</v>
      </c>
      <c r="F14" s="54">
        <f>E14/$E$8</f>
        <v>1.2182385567691309E-2</v>
      </c>
      <c r="G14" s="55">
        <f>(E14-C14)/C14</f>
        <v>9.9840625160660126E-2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534904</v>
      </c>
      <c r="D16" s="172">
        <f>C16/$C$8</f>
        <v>0.3041574123670423</v>
      </c>
      <c r="E16" s="171">
        <v>527068</v>
      </c>
      <c r="F16" s="172">
        <f>E16/$E$8</f>
        <v>0.30014236415612222</v>
      </c>
      <c r="G16" s="172">
        <f>(E16-C16)/C16</f>
        <v>-1.4649357641745062E-2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121" t="s">
        <v>169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9" ht="30" customHeight="1" thickBot="1" x14ac:dyDescent="0.3">
      <c r="B6" s="174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  <c r="R6" s="83" t="s">
        <v>171</v>
      </c>
      <c r="S6" s="83" t="s">
        <v>172</v>
      </c>
    </row>
    <row r="7" spans="2:19" x14ac:dyDescent="0.25">
      <c r="B7" s="88" t="s">
        <v>86</v>
      </c>
      <c r="C7" s="140">
        <v>1786</v>
      </c>
      <c r="D7" s="129">
        <f>C7/C20-1</f>
        <v>0.97566371681415931</v>
      </c>
      <c r="E7" s="128">
        <v>15471</v>
      </c>
      <c r="F7" s="175">
        <f>E7/E20-1</f>
        <v>0.23324033479473893</v>
      </c>
      <c r="G7" s="140">
        <v>66549</v>
      </c>
      <c r="H7" s="129">
        <f t="shared" ref="H7:H18" si="0">G7/G20-1</f>
        <v>7.6182929590219661E-2</v>
      </c>
      <c r="I7" s="128">
        <v>19302</v>
      </c>
      <c r="J7" s="175">
        <f t="shared" ref="J7:J18" si="1">I7/I20-1</f>
        <v>2.4087436332767442E-2</v>
      </c>
      <c r="K7" s="140">
        <v>103108</v>
      </c>
      <c r="L7" s="129">
        <f t="shared" ref="L7:L18" si="2">K7/K20-1</f>
        <v>9.5320550273543247E-2</v>
      </c>
      <c r="M7" s="128">
        <v>43301</v>
      </c>
      <c r="N7" s="175">
        <f t="shared" ref="N7:N18" si="3">M7/M20-1</f>
        <v>-1.2136974425661085E-2</v>
      </c>
      <c r="O7" s="140">
        <v>146409</v>
      </c>
      <c r="P7" s="129">
        <f t="shared" ref="P7:P18" si="4">O7/O20-1</f>
        <v>6.1180853531253687E-2</v>
      </c>
    </row>
    <row r="8" spans="2:19" x14ac:dyDescent="0.25">
      <c r="B8" s="88" t="s">
        <v>87</v>
      </c>
      <c r="C8" s="140">
        <v>1890</v>
      </c>
      <c r="D8" s="129">
        <f t="shared" ref="D8:D18" si="5">C8/C21-1</f>
        <v>9.9476439790575855E-2</v>
      </c>
      <c r="E8" s="128">
        <v>16149</v>
      </c>
      <c r="F8" s="175">
        <f t="shared" ref="F8:F18" si="6">E8/E21-1</f>
        <v>0.27277742749054235</v>
      </c>
      <c r="G8" s="140">
        <v>69104</v>
      </c>
      <c r="H8" s="129">
        <f t="shared" si="0"/>
        <v>7.4010755027820174E-2</v>
      </c>
      <c r="I8" s="128">
        <v>20447</v>
      </c>
      <c r="J8" s="175">
        <f t="shared" si="1"/>
        <v>0.15715902659875503</v>
      </c>
      <c r="K8" s="140">
        <v>107590</v>
      </c>
      <c r="L8" s="129">
        <f t="shared" si="2"/>
        <v>0.11585890747674221</v>
      </c>
      <c r="M8" s="128">
        <v>46262</v>
      </c>
      <c r="N8" s="175">
        <f t="shared" si="3"/>
        <v>-1.1347851174320911E-2</v>
      </c>
      <c r="O8" s="140">
        <v>153852</v>
      </c>
      <c r="P8" s="129">
        <f t="shared" si="4"/>
        <v>7.4295450101946825E-2</v>
      </c>
    </row>
    <row r="9" spans="2:19" x14ac:dyDescent="0.25">
      <c r="B9" s="88" t="s">
        <v>88</v>
      </c>
      <c r="C9" s="140">
        <v>1750</v>
      </c>
      <c r="D9" s="129">
        <f t="shared" si="5"/>
        <v>-2.015677491601342E-2</v>
      </c>
      <c r="E9" s="128">
        <v>16205</v>
      </c>
      <c r="F9" s="175">
        <f t="shared" si="6"/>
        <v>6.8367616033755185E-2</v>
      </c>
      <c r="G9" s="140">
        <v>70978</v>
      </c>
      <c r="H9" s="129">
        <f t="shared" si="0"/>
        <v>-6.9117976270427484E-3</v>
      </c>
      <c r="I9" s="128">
        <v>23663</v>
      </c>
      <c r="J9" s="175">
        <f t="shared" si="1"/>
        <v>0.15502513789232197</v>
      </c>
      <c r="K9" s="140">
        <v>112596</v>
      </c>
      <c r="L9" s="129">
        <f t="shared" si="2"/>
        <v>3.3815981563266151E-2</v>
      </c>
      <c r="M9" s="128">
        <v>44376</v>
      </c>
      <c r="N9" s="175">
        <f t="shared" si="3"/>
        <v>-3.6979166666666674E-2</v>
      </c>
      <c r="O9" s="140">
        <v>156972</v>
      </c>
      <c r="P9" s="129">
        <f t="shared" si="4"/>
        <v>1.2768318569225778E-2</v>
      </c>
    </row>
    <row r="10" spans="2:19" x14ac:dyDescent="0.25">
      <c r="B10" s="88" t="s">
        <v>89</v>
      </c>
      <c r="C10" s="140">
        <v>1428</v>
      </c>
      <c r="D10" s="129">
        <f t="shared" si="5"/>
        <v>-0.1428571428571429</v>
      </c>
      <c r="E10" s="128">
        <v>13397</v>
      </c>
      <c r="F10" s="175">
        <f t="shared" si="6"/>
        <v>4.1223204916804868E-3</v>
      </c>
      <c r="G10" s="140">
        <v>63669</v>
      </c>
      <c r="H10" s="129">
        <f t="shared" si="0"/>
        <v>3.2143701252658197E-3</v>
      </c>
      <c r="I10" s="128">
        <v>18647</v>
      </c>
      <c r="J10" s="175">
        <f t="shared" si="1"/>
        <v>6.2809917355372002E-2</v>
      </c>
      <c r="K10" s="140">
        <v>97141</v>
      </c>
      <c r="L10" s="129">
        <f t="shared" si="2"/>
        <v>1.1695723718469386E-2</v>
      </c>
      <c r="M10" s="128">
        <v>37661</v>
      </c>
      <c r="N10" s="175">
        <f t="shared" si="3"/>
        <v>-7.0488930572352393E-2</v>
      </c>
      <c r="O10" s="140">
        <v>134802</v>
      </c>
      <c r="P10" s="129">
        <f t="shared" si="4"/>
        <v>-1.2692716153367312E-2</v>
      </c>
    </row>
    <row r="11" spans="2:19" x14ac:dyDescent="0.25">
      <c r="B11" s="88" t="s">
        <v>90</v>
      </c>
      <c r="C11" s="140">
        <v>2019</v>
      </c>
      <c r="D11" s="129">
        <f t="shared" si="5"/>
        <v>-3.9486203615604176E-2</v>
      </c>
      <c r="E11" s="128">
        <v>17923</v>
      </c>
      <c r="F11" s="175">
        <f t="shared" si="6"/>
        <v>-0.12919055485375575</v>
      </c>
      <c r="G11" s="140">
        <v>72665</v>
      </c>
      <c r="H11" s="129">
        <f t="shared" si="0"/>
        <v>-1.6179258055781243E-2</v>
      </c>
      <c r="I11" s="128">
        <v>22007</v>
      </c>
      <c r="J11" s="175">
        <f t="shared" si="1"/>
        <v>0.15923935946059831</v>
      </c>
      <c r="K11" s="140">
        <v>114614</v>
      </c>
      <c r="L11" s="129">
        <f t="shared" si="2"/>
        <v>-7.9115019735475078E-3</v>
      </c>
      <c r="M11" s="128">
        <v>50941</v>
      </c>
      <c r="N11" s="175">
        <f t="shared" si="3"/>
        <v>3.5112673480584444E-2</v>
      </c>
      <c r="O11" s="140">
        <v>165555</v>
      </c>
      <c r="P11" s="129">
        <f t="shared" si="4"/>
        <v>4.9410893463073258E-3</v>
      </c>
    </row>
    <row r="12" spans="2:19" x14ac:dyDescent="0.25">
      <c r="B12" s="88" t="s">
        <v>91</v>
      </c>
      <c r="C12" s="140">
        <v>1761</v>
      </c>
      <c r="D12" s="129">
        <f t="shared" si="5"/>
        <v>0.77699293642785072</v>
      </c>
      <c r="E12" s="128">
        <v>12628</v>
      </c>
      <c r="F12" s="175">
        <f t="shared" si="6"/>
        <v>-0.29546976121401469</v>
      </c>
      <c r="G12" s="140">
        <v>65167</v>
      </c>
      <c r="H12" s="129">
        <f t="shared" si="0"/>
        <v>-1.5172809841169088E-2</v>
      </c>
      <c r="I12" s="128">
        <v>21317</v>
      </c>
      <c r="J12" s="175">
        <f t="shared" si="1"/>
        <v>5.9967182139127884E-2</v>
      </c>
      <c r="K12" s="140">
        <v>100873</v>
      </c>
      <c r="L12" s="129">
        <f t="shared" si="2"/>
        <v>-4.1103833759517872E-2</v>
      </c>
      <c r="M12" s="128">
        <v>45295</v>
      </c>
      <c r="N12" s="175">
        <f t="shared" si="3"/>
        <v>-8.0565930496914628E-2</v>
      </c>
      <c r="O12" s="140">
        <v>146168</v>
      </c>
      <c r="P12" s="129">
        <f t="shared" si="4"/>
        <v>-5.3689928201940962E-2</v>
      </c>
    </row>
    <row r="13" spans="2:19" x14ac:dyDescent="0.25">
      <c r="B13" s="88" t="s">
        <v>92</v>
      </c>
      <c r="C13" s="140">
        <v>1784</v>
      </c>
      <c r="D13" s="129">
        <f t="shared" si="5"/>
        <v>-8.4188911704312086E-2</v>
      </c>
      <c r="E13" s="128">
        <v>14494</v>
      </c>
      <c r="F13" s="175">
        <f t="shared" si="6"/>
        <v>-4.8325673013788539E-2</v>
      </c>
      <c r="G13" s="140">
        <v>63623</v>
      </c>
      <c r="H13" s="129">
        <f t="shared" si="0"/>
        <v>-2.8374643026221391E-2</v>
      </c>
      <c r="I13" s="128">
        <v>18437</v>
      </c>
      <c r="J13" s="175">
        <f t="shared" si="1"/>
        <v>0.1518085837446117</v>
      </c>
      <c r="K13" s="140">
        <v>98338</v>
      </c>
      <c r="L13" s="129">
        <f t="shared" si="2"/>
        <v>-3.3243467861269194E-3</v>
      </c>
      <c r="M13" s="128">
        <v>42264</v>
      </c>
      <c r="N13" s="175">
        <f t="shared" si="3"/>
        <v>1.9982623805386623E-2</v>
      </c>
      <c r="O13" s="140">
        <v>140602</v>
      </c>
      <c r="P13" s="129">
        <f t="shared" si="4"/>
        <v>3.5688284250046109E-3</v>
      </c>
    </row>
    <row r="14" spans="2:19" x14ac:dyDescent="0.25">
      <c r="B14" s="88" t="s">
        <v>93</v>
      </c>
      <c r="C14" s="140">
        <v>1985</v>
      </c>
      <c r="D14" s="129">
        <f t="shared" si="5"/>
        <v>0.45955882352941169</v>
      </c>
      <c r="E14" s="128">
        <v>12710</v>
      </c>
      <c r="F14" s="175">
        <f t="shared" si="6"/>
        <v>6.3341250989707998E-3</v>
      </c>
      <c r="G14" s="140">
        <v>61111</v>
      </c>
      <c r="H14" s="129">
        <f t="shared" si="0"/>
        <v>-3.5541246468759335E-2</v>
      </c>
      <c r="I14" s="128">
        <v>20176</v>
      </c>
      <c r="J14" s="175">
        <f t="shared" si="1"/>
        <v>0.27124944867998235</v>
      </c>
      <c r="K14" s="140">
        <v>95982</v>
      </c>
      <c r="L14" s="129">
        <f t="shared" si="2"/>
        <v>2.9584656311679502E-2</v>
      </c>
      <c r="M14" s="128">
        <v>40205</v>
      </c>
      <c r="N14" s="175">
        <f t="shared" si="3"/>
        <v>7.60933568866764E-2</v>
      </c>
      <c r="O14" s="140">
        <v>136187</v>
      </c>
      <c r="P14" s="129">
        <f t="shared" si="4"/>
        <v>4.2891274715513239E-2</v>
      </c>
    </row>
    <row r="15" spans="2:19" x14ac:dyDescent="0.25">
      <c r="B15" s="88" t="s">
        <v>94</v>
      </c>
      <c r="C15" s="140">
        <v>1489</v>
      </c>
      <c r="D15" s="129">
        <f t="shared" si="5"/>
        <v>-0.15637393767705388</v>
      </c>
      <c r="E15" s="128">
        <v>13855</v>
      </c>
      <c r="F15" s="175">
        <f t="shared" si="6"/>
        <v>-0.12795820745216513</v>
      </c>
      <c r="G15" s="140">
        <v>62720</v>
      </c>
      <c r="H15" s="129">
        <f t="shared" si="0"/>
        <v>-0.1329112174081345</v>
      </c>
      <c r="I15" s="128">
        <v>21673</v>
      </c>
      <c r="J15" s="175">
        <f t="shared" si="1"/>
        <v>0.14490227152667723</v>
      </c>
      <c r="K15" s="140">
        <v>99737</v>
      </c>
      <c r="L15" s="129">
        <f t="shared" si="2"/>
        <v>-8.4284363322529976E-2</v>
      </c>
      <c r="M15" s="128">
        <v>39691</v>
      </c>
      <c r="N15" s="175">
        <f t="shared" si="3"/>
        <v>-0.11756597523288648</v>
      </c>
      <c r="O15" s="140">
        <v>139428</v>
      </c>
      <c r="P15" s="129">
        <f t="shared" si="4"/>
        <v>-9.4011540260955484E-2</v>
      </c>
    </row>
    <row r="16" spans="2:19" x14ac:dyDescent="0.25">
      <c r="B16" s="88" t="s">
        <v>95</v>
      </c>
      <c r="C16" s="140">
        <v>2092</v>
      </c>
      <c r="D16" s="129">
        <f t="shared" si="5"/>
        <v>0.12533620225927922</v>
      </c>
      <c r="E16" s="128">
        <v>17644</v>
      </c>
      <c r="F16" s="175">
        <f t="shared" si="6"/>
        <v>4.1865958074992715E-2</v>
      </c>
      <c r="G16" s="140">
        <v>72280</v>
      </c>
      <c r="H16" s="129">
        <f t="shared" si="0"/>
        <v>4.4614339600826725E-2</v>
      </c>
      <c r="I16" s="128">
        <v>22800</v>
      </c>
      <c r="J16" s="175">
        <f t="shared" si="1"/>
        <v>0.23263231875439261</v>
      </c>
      <c r="K16" s="140">
        <v>114816</v>
      </c>
      <c r="L16" s="129">
        <f t="shared" si="2"/>
        <v>7.8246497126328807E-2</v>
      </c>
      <c r="M16" s="128">
        <v>53717</v>
      </c>
      <c r="N16" s="175">
        <f t="shared" si="3"/>
        <v>7.9087987143431127E-2</v>
      </c>
      <c r="O16" s="140">
        <v>168533</v>
      </c>
      <c r="P16" s="129">
        <f t="shared" si="4"/>
        <v>7.8514565094967459E-2</v>
      </c>
    </row>
    <row r="17" spans="2:16" x14ac:dyDescent="0.25">
      <c r="B17" s="88" t="s">
        <v>96</v>
      </c>
      <c r="C17" s="140">
        <v>1713</v>
      </c>
      <c r="D17" s="129">
        <f t="shared" si="5"/>
        <v>6.7955112219451275E-2</v>
      </c>
      <c r="E17" s="128">
        <v>13912</v>
      </c>
      <c r="F17" s="175">
        <f t="shared" si="6"/>
        <v>-4.0882454326094497E-2</v>
      </c>
      <c r="G17" s="140">
        <v>57158</v>
      </c>
      <c r="H17" s="129">
        <f t="shared" si="0"/>
        <v>-0.10078031590208292</v>
      </c>
      <c r="I17" s="128">
        <v>18961</v>
      </c>
      <c r="J17" s="175">
        <f t="shared" si="1"/>
        <v>0.1036028170653629</v>
      </c>
      <c r="K17" s="140">
        <v>91744</v>
      </c>
      <c r="L17" s="129">
        <f t="shared" si="2"/>
        <v>-5.2759824065087613E-2</v>
      </c>
      <c r="M17" s="128">
        <v>40888</v>
      </c>
      <c r="N17" s="175">
        <f t="shared" si="3"/>
        <v>-5.7663056003687485E-2</v>
      </c>
      <c r="O17" s="140">
        <v>132632</v>
      </c>
      <c r="P17" s="129">
        <f t="shared" si="4"/>
        <v>-5.4276831807421377E-2</v>
      </c>
    </row>
    <row r="18" spans="2:16" x14ac:dyDescent="0.25">
      <c r="B18" s="88" t="s">
        <v>97</v>
      </c>
      <c r="C18" s="140">
        <v>1696</v>
      </c>
      <c r="D18" s="129">
        <f t="shared" si="5"/>
        <v>-2.9192902117916475E-2</v>
      </c>
      <c r="E18" s="128">
        <v>14291</v>
      </c>
      <c r="F18" s="175">
        <f t="shared" si="6"/>
        <v>-1.6719416540525667E-2</v>
      </c>
      <c r="G18" s="140">
        <v>59441</v>
      </c>
      <c r="H18" s="129">
        <f t="shared" si="0"/>
        <v>-0.14216648386538133</v>
      </c>
      <c r="I18" s="128">
        <v>17025</v>
      </c>
      <c r="J18" s="175">
        <f t="shared" si="1"/>
        <v>-4.4076361594609814E-2</v>
      </c>
      <c r="K18" s="140">
        <v>92453</v>
      </c>
      <c r="L18" s="129">
        <f t="shared" si="2"/>
        <v>-0.10572337811825927</v>
      </c>
      <c r="M18" s="128">
        <v>42467</v>
      </c>
      <c r="N18" s="175">
        <f t="shared" si="3"/>
        <v>4.9695908370210873E-3</v>
      </c>
      <c r="O18" s="140">
        <v>134920</v>
      </c>
      <c r="P18" s="129">
        <f t="shared" si="4"/>
        <v>-7.3606152156001081E-2</v>
      </c>
    </row>
    <row r="19" spans="2:16" ht="30" customHeight="1" x14ac:dyDescent="0.25">
      <c r="B19" s="131" t="str">
        <f>actualizaciones!A2</f>
        <v>2013</v>
      </c>
      <c r="C19" s="132">
        <v>21393</v>
      </c>
      <c r="D19" s="133">
        <v>9.9840625160660057E-2</v>
      </c>
      <c r="E19" s="132">
        <v>178679</v>
      </c>
      <c r="F19" s="133">
        <v>-1.8090794687065537E-2</v>
      </c>
      <c r="G19" s="132">
        <v>784465</v>
      </c>
      <c r="H19" s="133">
        <v>-2.4752136752136722E-2</v>
      </c>
      <c r="I19" s="132">
        <v>244455</v>
      </c>
      <c r="J19" s="133">
        <v>0.12165677866945646</v>
      </c>
      <c r="K19" s="132">
        <v>1228992</v>
      </c>
      <c r="L19" s="133">
        <v>4.293402672794322E-3</v>
      </c>
      <c r="M19" s="132">
        <v>527068</v>
      </c>
      <c r="N19" s="133">
        <v>-1.464935764174502E-2</v>
      </c>
      <c r="O19" s="132">
        <v>1756060</v>
      </c>
      <c r="P19" s="133">
        <v>-1.4681782875650695E-3</v>
      </c>
    </row>
    <row r="20" spans="2:16" outlineLevel="1" x14ac:dyDescent="0.25">
      <c r="B20" s="88" t="s">
        <v>86</v>
      </c>
      <c r="C20" s="140">
        <v>904</v>
      </c>
      <c r="D20" s="129">
        <f>C20/C33-1</f>
        <v>-0.50842849374660148</v>
      </c>
      <c r="E20" s="128">
        <v>12545</v>
      </c>
      <c r="F20" s="175">
        <f>E20/E33-1</f>
        <v>-0.20816764501672658</v>
      </c>
      <c r="G20" s="140">
        <v>61838</v>
      </c>
      <c r="H20" s="129">
        <f t="shared" ref="H20:H83" si="7">G20/G33-1</f>
        <v>-4.467789278541634E-2</v>
      </c>
      <c r="I20" s="128">
        <v>18848</v>
      </c>
      <c r="J20" s="175">
        <f t="shared" ref="J20:J83" si="8">I20/I33-1</f>
        <v>0.23910328052067586</v>
      </c>
      <c r="K20" s="140">
        <v>94135</v>
      </c>
      <c r="L20" s="129">
        <f t="shared" ref="L20:L83" si="9">K20/K33-1</f>
        <v>-3.5729285106993247E-2</v>
      </c>
      <c r="M20" s="128">
        <v>43833</v>
      </c>
      <c r="N20" s="175">
        <f t="shared" ref="N20:N83" si="10">M20/M33-1</f>
        <v>-0.19308935606200062</v>
      </c>
      <c r="O20" s="140">
        <v>137968</v>
      </c>
      <c r="P20" s="129">
        <f t="shared" ref="P20:P83" si="11">O20/O33-1</f>
        <v>-9.1987232222185633E-2</v>
      </c>
    </row>
    <row r="21" spans="2:16" outlineLevel="1" x14ac:dyDescent="0.25">
      <c r="B21" s="88" t="s">
        <v>87</v>
      </c>
      <c r="C21" s="140">
        <v>1719</v>
      </c>
      <c r="D21" s="129">
        <f t="shared" ref="D21:D32" si="12">C21/C34-1</f>
        <v>0.15601882985877613</v>
      </c>
      <c r="E21" s="128">
        <v>12688</v>
      </c>
      <c r="F21" s="175">
        <f t="shared" ref="F21:F32" si="13">E21/E34-1</f>
        <v>-0.15767111465179584</v>
      </c>
      <c r="G21" s="140">
        <v>64342</v>
      </c>
      <c r="H21" s="129">
        <f t="shared" si="7"/>
        <v>-3.1693956176258142E-2</v>
      </c>
      <c r="I21" s="128">
        <v>17670</v>
      </c>
      <c r="J21" s="175">
        <f t="shared" si="8"/>
        <v>0.27608868346934345</v>
      </c>
      <c r="K21" s="140">
        <v>96419</v>
      </c>
      <c r="L21" s="129">
        <f t="shared" si="9"/>
        <v>-4.398781558159981E-3</v>
      </c>
      <c r="M21" s="128">
        <v>46793</v>
      </c>
      <c r="N21" s="175">
        <f t="shared" si="10"/>
        <v>-1.5588841671224762E-2</v>
      </c>
      <c r="O21" s="140">
        <v>143212</v>
      </c>
      <c r="P21" s="129">
        <f t="shared" si="11"/>
        <v>-8.0828929414942241E-3</v>
      </c>
    </row>
    <row r="22" spans="2:16" outlineLevel="1" x14ac:dyDescent="0.25">
      <c r="B22" s="88" t="s">
        <v>88</v>
      </c>
      <c r="C22" s="140">
        <v>1786</v>
      </c>
      <c r="D22" s="129">
        <f t="shared" si="12"/>
        <v>0.15748541801685034</v>
      </c>
      <c r="E22" s="128">
        <v>15168</v>
      </c>
      <c r="F22" s="175">
        <f t="shared" si="13"/>
        <v>-7.6979249071989275E-2</v>
      </c>
      <c r="G22" s="140">
        <v>71472</v>
      </c>
      <c r="H22" s="129">
        <f t="shared" si="7"/>
        <v>-0.10225716905530502</v>
      </c>
      <c r="I22" s="128">
        <v>20487</v>
      </c>
      <c r="J22" s="175">
        <f t="shared" si="8"/>
        <v>0.17985487214927431</v>
      </c>
      <c r="K22" s="140">
        <v>108913</v>
      </c>
      <c r="L22" s="129">
        <f t="shared" si="9"/>
        <v>-5.2543213313267167E-2</v>
      </c>
      <c r="M22" s="128">
        <v>46080</v>
      </c>
      <c r="N22" s="175">
        <f t="shared" si="10"/>
        <v>-0.1616483216592377</v>
      </c>
      <c r="O22" s="140">
        <v>154993</v>
      </c>
      <c r="P22" s="129">
        <f t="shared" si="11"/>
        <v>-8.7836485834343669E-2</v>
      </c>
    </row>
    <row r="23" spans="2:16" outlineLevel="1" x14ac:dyDescent="0.25">
      <c r="B23" s="88" t="s">
        <v>89</v>
      </c>
      <c r="C23" s="140">
        <v>1666</v>
      </c>
      <c r="D23" s="129">
        <f t="shared" si="12"/>
        <v>-6.8232662192393767E-2</v>
      </c>
      <c r="E23" s="128">
        <v>13342</v>
      </c>
      <c r="F23" s="175">
        <f t="shared" si="13"/>
        <v>-0.18641380571986099</v>
      </c>
      <c r="G23" s="140">
        <v>63465</v>
      </c>
      <c r="H23" s="129">
        <f t="shared" si="7"/>
        <v>-9.6802197333029749E-2</v>
      </c>
      <c r="I23" s="128">
        <v>17545</v>
      </c>
      <c r="J23" s="175">
        <f t="shared" si="8"/>
        <v>0.18997558328811714</v>
      </c>
      <c r="K23" s="140">
        <v>96018</v>
      </c>
      <c r="L23" s="129">
        <f t="shared" si="9"/>
        <v>-6.9574991763406313E-2</v>
      </c>
      <c r="M23" s="128">
        <v>40517</v>
      </c>
      <c r="N23" s="175">
        <f t="shared" si="10"/>
        <v>-0.15183169353150516</v>
      </c>
      <c r="O23" s="140">
        <v>136535</v>
      </c>
      <c r="P23" s="129">
        <f t="shared" si="11"/>
        <v>-9.5603041704202196E-2</v>
      </c>
    </row>
    <row r="24" spans="2:16" outlineLevel="1" x14ac:dyDescent="0.25">
      <c r="B24" s="88" t="s">
        <v>90</v>
      </c>
      <c r="C24" s="140">
        <v>2102</v>
      </c>
      <c r="D24" s="129">
        <f t="shared" si="12"/>
        <v>0.14550408719346053</v>
      </c>
      <c r="E24" s="128">
        <v>20582</v>
      </c>
      <c r="F24" s="175">
        <f t="shared" si="13"/>
        <v>4.2812990829406594E-2</v>
      </c>
      <c r="G24" s="140">
        <v>73860</v>
      </c>
      <c r="H24" s="129">
        <f t="shared" si="7"/>
        <v>-3.0975715354036315E-2</v>
      </c>
      <c r="I24" s="128">
        <v>18984</v>
      </c>
      <c r="J24" s="175">
        <f t="shared" si="8"/>
        <v>0.21482050297561917</v>
      </c>
      <c r="K24" s="140">
        <v>115528</v>
      </c>
      <c r="L24" s="129">
        <f t="shared" si="9"/>
        <v>1.8585787339093551E-2</v>
      </c>
      <c r="M24" s="128">
        <v>49213</v>
      </c>
      <c r="N24" s="175">
        <f t="shared" si="10"/>
        <v>-0.11396575626091499</v>
      </c>
      <c r="O24" s="140">
        <v>164741</v>
      </c>
      <c r="P24" s="129">
        <f t="shared" si="11"/>
        <v>-2.4987719204796366E-2</v>
      </c>
    </row>
    <row r="25" spans="2:16" outlineLevel="1" x14ac:dyDescent="0.25">
      <c r="B25" s="88" t="s">
        <v>91</v>
      </c>
      <c r="C25" s="140">
        <v>991</v>
      </c>
      <c r="D25" s="129">
        <f t="shared" si="12"/>
        <v>-0.52171814671814665</v>
      </c>
      <c r="E25" s="128">
        <v>17924</v>
      </c>
      <c r="F25" s="175">
        <f t="shared" si="13"/>
        <v>5.4411847198070351E-3</v>
      </c>
      <c r="G25" s="140">
        <v>66171</v>
      </c>
      <c r="H25" s="129">
        <f t="shared" si="7"/>
        <v>-0.18491556113964747</v>
      </c>
      <c r="I25" s="128">
        <v>20111</v>
      </c>
      <c r="J25" s="175">
        <f t="shared" si="8"/>
        <v>0.26683464566929138</v>
      </c>
      <c r="K25" s="140">
        <v>105197</v>
      </c>
      <c r="L25" s="129">
        <f t="shared" si="9"/>
        <v>-0.10054977470352355</v>
      </c>
      <c r="M25" s="128">
        <v>49264</v>
      </c>
      <c r="N25" s="175">
        <f t="shared" si="10"/>
        <v>-0.19906353645054298</v>
      </c>
      <c r="O25" s="140">
        <v>154461</v>
      </c>
      <c r="P25" s="129">
        <f t="shared" si="11"/>
        <v>-0.13450256352786261</v>
      </c>
    </row>
    <row r="26" spans="2:16" outlineLevel="1" x14ac:dyDescent="0.25">
      <c r="B26" s="88" t="s">
        <v>92</v>
      </c>
      <c r="C26" s="140">
        <v>1948</v>
      </c>
      <c r="D26" s="129">
        <f t="shared" si="12"/>
        <v>9.7464788732394281E-2</v>
      </c>
      <c r="E26" s="128">
        <v>15230</v>
      </c>
      <c r="F26" s="175">
        <f t="shared" si="13"/>
        <v>0.25061586467400221</v>
      </c>
      <c r="G26" s="140">
        <v>65481</v>
      </c>
      <c r="H26" s="129">
        <f t="shared" si="7"/>
        <v>-2.0918062200956933E-2</v>
      </c>
      <c r="I26" s="128">
        <v>16007</v>
      </c>
      <c r="J26" s="175">
        <f t="shared" si="8"/>
        <v>0.25900582035551367</v>
      </c>
      <c r="K26" s="140">
        <v>98666</v>
      </c>
      <c r="L26" s="129">
        <f t="shared" si="9"/>
        <v>5.4721156210247202E-2</v>
      </c>
      <c r="M26" s="128">
        <v>41436</v>
      </c>
      <c r="N26" s="175">
        <f t="shared" si="10"/>
        <v>-0.11003243196804058</v>
      </c>
      <c r="O26" s="140">
        <v>140102</v>
      </c>
      <c r="P26" s="129">
        <f t="shared" si="11"/>
        <v>-2.8549812284950349E-5</v>
      </c>
    </row>
    <row r="27" spans="2:16" outlineLevel="1" x14ac:dyDescent="0.25">
      <c r="B27" s="88" t="s">
        <v>93</v>
      </c>
      <c r="C27" s="140">
        <v>1360</v>
      </c>
      <c r="D27" s="129">
        <f t="shared" si="12"/>
        <v>0.66056166056166066</v>
      </c>
      <c r="E27" s="128">
        <v>12630</v>
      </c>
      <c r="F27" s="175">
        <f t="shared" si="13"/>
        <v>-0.1050804223056756</v>
      </c>
      <c r="G27" s="140">
        <v>63363</v>
      </c>
      <c r="H27" s="129">
        <f t="shared" si="7"/>
        <v>2.1983870967742014E-2</v>
      </c>
      <c r="I27" s="128">
        <v>15871</v>
      </c>
      <c r="J27" s="175">
        <f t="shared" si="8"/>
        <v>0.17833543692924492</v>
      </c>
      <c r="K27" s="140">
        <v>93224</v>
      </c>
      <c r="L27" s="129">
        <f t="shared" si="9"/>
        <v>3.1227530668908487E-2</v>
      </c>
      <c r="M27" s="128">
        <v>37362</v>
      </c>
      <c r="N27" s="175">
        <f t="shared" si="10"/>
        <v>-4.3814301069765027E-2</v>
      </c>
      <c r="O27" s="140">
        <v>130586</v>
      </c>
      <c r="P27" s="129">
        <f t="shared" si="11"/>
        <v>8.5808071056188151E-3</v>
      </c>
    </row>
    <row r="28" spans="2:16" outlineLevel="1" x14ac:dyDescent="0.25">
      <c r="B28" s="88" t="s">
        <v>94</v>
      </c>
      <c r="C28" s="140">
        <v>1765</v>
      </c>
      <c r="D28" s="129">
        <f t="shared" si="12"/>
        <v>0.45387149917627667</v>
      </c>
      <c r="E28" s="128">
        <v>15888</v>
      </c>
      <c r="F28" s="175">
        <f t="shared" si="13"/>
        <v>-4.9305887984681718E-2</v>
      </c>
      <c r="G28" s="140">
        <v>72334</v>
      </c>
      <c r="H28" s="129">
        <f t="shared" si="7"/>
        <v>-0.10222167059699638</v>
      </c>
      <c r="I28" s="128">
        <v>18930</v>
      </c>
      <c r="J28" s="175">
        <f t="shared" si="8"/>
        <v>7.003561132779379E-2</v>
      </c>
      <c r="K28" s="140">
        <v>108917</v>
      </c>
      <c r="L28" s="129">
        <f t="shared" si="9"/>
        <v>-6.2571544148656955E-2</v>
      </c>
      <c r="M28" s="128">
        <v>44979</v>
      </c>
      <c r="N28" s="175">
        <f t="shared" si="10"/>
        <v>-0.20289572552633439</v>
      </c>
      <c r="O28" s="140">
        <v>153896</v>
      </c>
      <c r="P28" s="129">
        <f t="shared" si="11"/>
        <v>-0.10844364626480896</v>
      </c>
    </row>
    <row r="29" spans="2:16" outlineLevel="1" x14ac:dyDescent="0.25">
      <c r="B29" s="88" t="s">
        <v>95</v>
      </c>
      <c r="C29" s="140">
        <v>1859</v>
      </c>
      <c r="D29" s="129">
        <f t="shared" si="12"/>
        <v>0.78578290105667636</v>
      </c>
      <c r="E29" s="128">
        <v>16935</v>
      </c>
      <c r="F29" s="175">
        <f t="shared" si="13"/>
        <v>-4.4676973722884705E-3</v>
      </c>
      <c r="G29" s="140">
        <v>69193</v>
      </c>
      <c r="H29" s="129">
        <f t="shared" si="7"/>
        <v>-3.9999445030245884E-2</v>
      </c>
      <c r="I29" s="128">
        <v>18497</v>
      </c>
      <c r="J29" s="175">
        <f t="shared" si="8"/>
        <v>0.1546913040764093</v>
      </c>
      <c r="K29" s="140">
        <v>106484</v>
      </c>
      <c r="L29" s="129">
        <f t="shared" si="9"/>
        <v>3.1748424354904881E-3</v>
      </c>
      <c r="M29" s="128">
        <v>49780</v>
      </c>
      <c r="N29" s="175">
        <f t="shared" si="10"/>
        <v>-7.9954164048349541E-2</v>
      </c>
      <c r="O29" s="140">
        <v>156264</v>
      </c>
      <c r="P29" s="129">
        <f t="shared" si="11"/>
        <v>-2.4891889699412806E-2</v>
      </c>
    </row>
    <row r="30" spans="2:16" outlineLevel="1" x14ac:dyDescent="0.25">
      <c r="B30" s="88" t="s">
        <v>96</v>
      </c>
      <c r="C30" s="140">
        <v>1604</v>
      </c>
      <c r="D30" s="129">
        <f t="shared" si="12"/>
        <v>0.81242937853107344</v>
      </c>
      <c r="E30" s="128">
        <v>14505</v>
      </c>
      <c r="F30" s="175">
        <f t="shared" si="13"/>
        <v>-4.6037487668530108E-2</v>
      </c>
      <c r="G30" s="140">
        <v>63564</v>
      </c>
      <c r="H30" s="129">
        <f t="shared" si="7"/>
        <v>-3.8787823798938414E-2</v>
      </c>
      <c r="I30" s="128">
        <v>17181</v>
      </c>
      <c r="J30" s="175">
        <f t="shared" si="8"/>
        <v>0.21687088320702608</v>
      </c>
      <c r="K30" s="140">
        <v>96854</v>
      </c>
      <c r="L30" s="129">
        <f t="shared" si="9"/>
        <v>5.356141917000512E-3</v>
      </c>
      <c r="M30" s="128">
        <v>43390</v>
      </c>
      <c r="N30" s="175">
        <f t="shared" si="10"/>
        <v>-0.11819696784944922</v>
      </c>
      <c r="O30" s="140">
        <v>140244</v>
      </c>
      <c r="P30" s="129">
        <f t="shared" si="11"/>
        <v>-3.6415104710602941E-2</v>
      </c>
    </row>
    <row r="31" spans="2:16" outlineLevel="1" x14ac:dyDescent="0.25">
      <c r="B31" s="88" t="s">
        <v>97</v>
      </c>
      <c r="C31" s="140">
        <v>1747</v>
      </c>
      <c r="D31" s="129">
        <f t="shared" si="12"/>
        <v>0.85063559322033888</v>
      </c>
      <c r="E31" s="128">
        <v>14534</v>
      </c>
      <c r="F31" s="175">
        <f t="shared" si="13"/>
        <v>-3.7016726076226636E-3</v>
      </c>
      <c r="G31" s="140">
        <v>69292</v>
      </c>
      <c r="H31" s="129">
        <f t="shared" si="7"/>
        <v>9.9593753967246457E-2</v>
      </c>
      <c r="I31" s="128">
        <v>17810</v>
      </c>
      <c r="J31" s="175">
        <f t="shared" si="8"/>
        <v>0.39075433390598158</v>
      </c>
      <c r="K31" s="140">
        <v>103383</v>
      </c>
      <c r="L31" s="129">
        <f t="shared" si="9"/>
        <v>0.13167458458305048</v>
      </c>
      <c r="M31" s="128">
        <v>42257</v>
      </c>
      <c r="N31" s="175">
        <f t="shared" si="10"/>
        <v>-3.0224445770413499E-2</v>
      </c>
      <c r="O31" s="140">
        <v>145640</v>
      </c>
      <c r="P31" s="129">
        <f t="shared" si="11"/>
        <v>7.9390489742677595E-2</v>
      </c>
    </row>
    <row r="32" spans="2:16" x14ac:dyDescent="0.25">
      <c r="B32" s="176">
        <v>2012</v>
      </c>
      <c r="C32" s="136">
        <v>19451</v>
      </c>
      <c r="D32" s="137">
        <f t="shared" si="12"/>
        <v>0.12811738777404003</v>
      </c>
      <c r="E32" s="136">
        <v>181971</v>
      </c>
      <c r="F32" s="137">
        <f t="shared" si="13"/>
        <v>-4.7815644475142416E-2</v>
      </c>
      <c r="G32" s="136">
        <v>804375</v>
      </c>
      <c r="H32" s="137">
        <f t="shared" si="7"/>
        <v>-5.2710235027963792E-2</v>
      </c>
      <c r="I32" s="136">
        <v>217941</v>
      </c>
      <c r="J32" s="137">
        <f t="shared" si="8"/>
        <v>0.21425069364741534</v>
      </c>
      <c r="K32" s="136">
        <v>1223738</v>
      </c>
      <c r="L32" s="137">
        <f t="shared" si="9"/>
        <v>-1.069710663961132E-2</v>
      </c>
      <c r="M32" s="136">
        <v>534904</v>
      </c>
      <c r="N32" s="137">
        <f t="shared" si="10"/>
        <v>-0.12395408367985661</v>
      </c>
      <c r="O32" s="136">
        <v>1758642</v>
      </c>
      <c r="P32" s="137">
        <f t="shared" si="11"/>
        <v>-4.8126744531568399E-2</v>
      </c>
    </row>
    <row r="33" spans="2:16" hidden="1" outlineLevel="1" x14ac:dyDescent="0.25">
      <c r="B33" s="88" t="s">
        <v>86</v>
      </c>
      <c r="C33" s="140">
        <v>1839</v>
      </c>
      <c r="D33" s="129">
        <f>C33/C46-1</f>
        <v>1.2873134328358211</v>
      </c>
      <c r="E33" s="128">
        <v>15843</v>
      </c>
      <c r="F33" s="175">
        <f>E33/E46-1</f>
        <v>0.11940931251324804</v>
      </c>
      <c r="G33" s="140">
        <v>64730</v>
      </c>
      <c r="H33" s="129">
        <f t="shared" si="7"/>
        <v>5.9618910424305893E-2</v>
      </c>
      <c r="I33" s="128">
        <v>15211</v>
      </c>
      <c r="J33" s="175">
        <f t="shared" si="8"/>
        <v>0.1202680807188099</v>
      </c>
      <c r="K33" s="140">
        <v>97623</v>
      </c>
      <c r="L33" s="129">
        <f t="shared" si="9"/>
        <v>8.5242621310655409E-2</v>
      </c>
      <c r="M33" s="128">
        <v>54322</v>
      </c>
      <c r="N33" s="175">
        <f t="shared" si="10"/>
        <v>4.6082150628742991E-2</v>
      </c>
      <c r="O33" s="140">
        <v>151945</v>
      </c>
      <c r="P33" s="129">
        <f t="shared" si="11"/>
        <v>7.0910039186941498E-2</v>
      </c>
    </row>
    <row r="34" spans="2:16" hidden="1" outlineLevel="1" x14ac:dyDescent="0.25">
      <c r="B34" s="88" t="s">
        <v>87</v>
      </c>
      <c r="C34" s="140">
        <v>1487</v>
      </c>
      <c r="D34" s="129">
        <f t="shared" ref="D34:D45" si="14">C34/C47-1</f>
        <v>1.586086956521739</v>
      </c>
      <c r="E34" s="128">
        <v>15063</v>
      </c>
      <c r="F34" s="175">
        <f t="shared" ref="F34:F45" si="15">E34/E47-1</f>
        <v>0.15328075951305409</v>
      </c>
      <c r="G34" s="140">
        <v>66448</v>
      </c>
      <c r="H34" s="129">
        <f t="shared" si="7"/>
        <v>8.3697566703633708E-2</v>
      </c>
      <c r="I34" s="128">
        <v>13847</v>
      </c>
      <c r="J34" s="175">
        <f t="shared" si="8"/>
        <v>0.12962962962962954</v>
      </c>
      <c r="K34" s="140">
        <v>96845</v>
      </c>
      <c r="L34" s="129">
        <f t="shared" si="9"/>
        <v>0.11048044948973734</v>
      </c>
      <c r="M34" s="128">
        <v>47534</v>
      </c>
      <c r="N34" s="175">
        <f t="shared" si="10"/>
        <v>-6.3000197122018542E-2</v>
      </c>
      <c r="O34" s="140">
        <v>144379</v>
      </c>
      <c r="P34" s="129">
        <f t="shared" si="11"/>
        <v>4.6679715818471745E-2</v>
      </c>
    </row>
    <row r="35" spans="2:16" hidden="1" outlineLevel="1" x14ac:dyDescent="0.25">
      <c r="B35" s="88" t="s">
        <v>88</v>
      </c>
      <c r="C35" s="140">
        <v>1543</v>
      </c>
      <c r="D35" s="129">
        <f t="shared" si="14"/>
        <v>0.78794901506373116</v>
      </c>
      <c r="E35" s="128">
        <v>16433</v>
      </c>
      <c r="F35" s="175">
        <f t="shared" si="15"/>
        <v>0.23695897628904783</v>
      </c>
      <c r="G35" s="140">
        <v>79613</v>
      </c>
      <c r="H35" s="129">
        <f t="shared" si="7"/>
        <v>6.9449108714049634E-2</v>
      </c>
      <c r="I35" s="128">
        <v>17364</v>
      </c>
      <c r="J35" s="175">
        <f t="shared" si="8"/>
        <v>3.1055162995071495E-2</v>
      </c>
      <c r="K35" s="140">
        <v>114953</v>
      </c>
      <c r="L35" s="129">
        <f t="shared" si="9"/>
        <v>9.0304651339251807E-2</v>
      </c>
      <c r="M35" s="128">
        <v>54965</v>
      </c>
      <c r="N35" s="175">
        <f t="shared" si="10"/>
        <v>0.10183421870301701</v>
      </c>
      <c r="O35" s="140">
        <v>169918</v>
      </c>
      <c r="P35" s="129">
        <f t="shared" si="11"/>
        <v>9.4007739011183533E-2</v>
      </c>
    </row>
    <row r="36" spans="2:16" hidden="1" outlineLevel="1" x14ac:dyDescent="0.25">
      <c r="B36" s="88" t="s">
        <v>89</v>
      </c>
      <c r="C36" s="140">
        <v>1788</v>
      </c>
      <c r="D36" s="129">
        <f t="shared" si="14"/>
        <v>1.5147679324894514</v>
      </c>
      <c r="E36" s="128">
        <v>16399</v>
      </c>
      <c r="F36" s="175">
        <f t="shared" si="15"/>
        <v>0.32763924870466332</v>
      </c>
      <c r="G36" s="140">
        <v>70267</v>
      </c>
      <c r="H36" s="129">
        <f t="shared" si="7"/>
        <v>0.13643641539033813</v>
      </c>
      <c r="I36" s="128">
        <v>14744</v>
      </c>
      <c r="J36" s="175">
        <f t="shared" si="8"/>
        <v>0.15142522452167118</v>
      </c>
      <c r="K36" s="140">
        <v>103198</v>
      </c>
      <c r="L36" s="129">
        <f t="shared" si="9"/>
        <v>0.17672949520519055</v>
      </c>
      <c r="M36" s="128">
        <v>47770</v>
      </c>
      <c r="N36" s="175">
        <f t="shared" si="10"/>
        <v>6.9254185692541936E-2</v>
      </c>
      <c r="O36" s="140">
        <v>150968</v>
      </c>
      <c r="P36" s="129">
        <f t="shared" si="11"/>
        <v>0.14045703493862138</v>
      </c>
    </row>
    <row r="37" spans="2:16" hidden="1" outlineLevel="1" x14ac:dyDescent="0.25">
      <c r="B37" s="88" t="s">
        <v>90</v>
      </c>
      <c r="C37" s="140">
        <v>1835</v>
      </c>
      <c r="D37" s="129">
        <f t="shared" si="14"/>
        <v>0.17552850736707248</v>
      </c>
      <c r="E37" s="128">
        <v>19737</v>
      </c>
      <c r="F37" s="175">
        <f t="shared" si="15"/>
        <v>0.16291539005420685</v>
      </c>
      <c r="G37" s="140">
        <v>76221</v>
      </c>
      <c r="H37" s="129">
        <f t="shared" si="7"/>
        <v>2.6282836715183944E-2</v>
      </c>
      <c r="I37" s="128">
        <v>15627</v>
      </c>
      <c r="J37" s="175">
        <f t="shared" si="8"/>
        <v>-9.6330565942075452E-3</v>
      </c>
      <c r="K37" s="140">
        <v>113420</v>
      </c>
      <c r="L37" s="129">
        <f t="shared" si="9"/>
        <v>4.456580801429344E-2</v>
      </c>
      <c r="M37" s="128">
        <v>55543</v>
      </c>
      <c r="N37" s="175">
        <f t="shared" si="10"/>
        <v>-1.9765984857843755E-2</v>
      </c>
      <c r="O37" s="140">
        <v>168963</v>
      </c>
      <c r="P37" s="129">
        <f t="shared" si="11"/>
        <v>2.250611217351306E-2</v>
      </c>
    </row>
    <row r="38" spans="2:16" hidden="1" outlineLevel="1" x14ac:dyDescent="0.25">
      <c r="B38" s="88" t="s">
        <v>91</v>
      </c>
      <c r="C38" s="140">
        <v>2072</v>
      </c>
      <c r="D38" s="129">
        <f t="shared" si="14"/>
        <v>0.17660420215786488</v>
      </c>
      <c r="E38" s="128">
        <v>17827</v>
      </c>
      <c r="F38" s="175">
        <f t="shared" si="15"/>
        <v>0.245250069851914</v>
      </c>
      <c r="G38" s="140">
        <v>81183</v>
      </c>
      <c r="H38" s="129">
        <f t="shared" si="7"/>
        <v>0.10447050500653021</v>
      </c>
      <c r="I38" s="128">
        <v>15875</v>
      </c>
      <c r="J38" s="175">
        <f t="shared" si="8"/>
        <v>5.8051186350306594E-2</v>
      </c>
      <c r="K38" s="140">
        <v>116957</v>
      </c>
      <c r="L38" s="129">
        <f t="shared" si="9"/>
        <v>0.11829612277095181</v>
      </c>
      <c r="M38" s="128">
        <v>61508</v>
      </c>
      <c r="N38" s="175">
        <f t="shared" si="10"/>
        <v>4.6303541659578729E-2</v>
      </c>
      <c r="O38" s="140">
        <v>178465</v>
      </c>
      <c r="P38" s="129">
        <f t="shared" si="11"/>
        <v>9.2390938416242685E-2</v>
      </c>
    </row>
    <row r="39" spans="2:16" hidden="1" outlineLevel="1" x14ac:dyDescent="0.25">
      <c r="B39" s="88" t="s">
        <v>92</v>
      </c>
      <c r="C39" s="140">
        <v>1775</v>
      </c>
      <c r="D39" s="129">
        <f t="shared" si="14"/>
        <v>0.28530050687907305</v>
      </c>
      <c r="E39" s="128">
        <v>12178</v>
      </c>
      <c r="F39" s="175">
        <f t="shared" si="15"/>
        <v>-2.404231447347327E-2</v>
      </c>
      <c r="G39" s="140">
        <v>66880</v>
      </c>
      <c r="H39" s="129">
        <f t="shared" si="7"/>
        <v>9.384711000621504E-2</v>
      </c>
      <c r="I39" s="128">
        <v>12714</v>
      </c>
      <c r="J39" s="175">
        <f t="shared" si="8"/>
        <v>0.13426710678918719</v>
      </c>
      <c r="K39" s="140">
        <v>93547</v>
      </c>
      <c r="L39" s="129">
        <f t="shared" si="9"/>
        <v>8.5106136179097458E-2</v>
      </c>
      <c r="M39" s="128">
        <v>46559</v>
      </c>
      <c r="N39" s="175">
        <f t="shared" si="10"/>
        <v>9.0706772553704962E-2</v>
      </c>
      <c r="O39" s="140">
        <v>140106</v>
      </c>
      <c r="P39" s="129">
        <f t="shared" si="11"/>
        <v>8.6960906770522151E-2</v>
      </c>
    </row>
    <row r="40" spans="2:16" hidden="1" outlineLevel="1" x14ac:dyDescent="0.25">
      <c r="B40" s="88" t="s">
        <v>93</v>
      </c>
      <c r="C40" s="140">
        <v>819</v>
      </c>
      <c r="D40" s="129">
        <f t="shared" si="14"/>
        <v>-0.36165237724084176</v>
      </c>
      <c r="E40" s="128">
        <v>14113</v>
      </c>
      <c r="F40" s="175">
        <f t="shared" si="15"/>
        <v>-4.1822255414488474E-2</v>
      </c>
      <c r="G40" s="140">
        <v>62000</v>
      </c>
      <c r="H40" s="129">
        <f t="shared" si="7"/>
        <v>-7.7618628470832451E-3</v>
      </c>
      <c r="I40" s="128">
        <v>13469</v>
      </c>
      <c r="J40" s="175">
        <f t="shared" si="8"/>
        <v>-4.7656084281976985E-2</v>
      </c>
      <c r="K40" s="140">
        <v>90401</v>
      </c>
      <c r="L40" s="129">
        <f t="shared" si="9"/>
        <v>-2.4168825561312612E-2</v>
      </c>
      <c r="M40" s="128">
        <v>39074</v>
      </c>
      <c r="N40" s="175">
        <f t="shared" si="10"/>
        <v>-2.0186062840091279E-2</v>
      </c>
      <c r="O40" s="140">
        <v>129475</v>
      </c>
      <c r="P40" s="129">
        <f t="shared" si="11"/>
        <v>-2.2970291052603731E-2</v>
      </c>
    </row>
    <row r="41" spans="2:16" hidden="1" outlineLevel="1" x14ac:dyDescent="0.25">
      <c r="B41" s="88" t="s">
        <v>94</v>
      </c>
      <c r="C41" s="140">
        <v>1214</v>
      </c>
      <c r="D41" s="129">
        <f t="shared" si="14"/>
        <v>-0.14747191011235961</v>
      </c>
      <c r="E41" s="128">
        <v>16712</v>
      </c>
      <c r="F41" s="175">
        <f t="shared" si="15"/>
        <v>7.3346178548490792E-2</v>
      </c>
      <c r="G41" s="140">
        <v>80570</v>
      </c>
      <c r="H41" s="129">
        <f t="shared" si="7"/>
        <v>0.12686890725744426</v>
      </c>
      <c r="I41" s="128">
        <v>17691</v>
      </c>
      <c r="J41" s="175">
        <f t="shared" si="8"/>
        <v>0.22990823136818683</v>
      </c>
      <c r="K41" s="140">
        <v>116187</v>
      </c>
      <c r="L41" s="129">
        <f t="shared" si="9"/>
        <v>0.12937780067459204</v>
      </c>
      <c r="M41" s="128">
        <v>56428</v>
      </c>
      <c r="N41" s="175">
        <f t="shared" si="10"/>
        <v>5.0135854393866142E-2</v>
      </c>
      <c r="O41" s="140">
        <v>172615</v>
      </c>
      <c r="P41" s="129">
        <f t="shared" si="11"/>
        <v>0.10218950137602079</v>
      </c>
    </row>
    <row r="42" spans="2:16" hidden="1" outlineLevel="1" x14ac:dyDescent="0.25">
      <c r="B42" s="88" t="s">
        <v>95</v>
      </c>
      <c r="C42" s="140">
        <v>1041</v>
      </c>
      <c r="D42" s="129">
        <f t="shared" si="14"/>
        <v>-0.19177018633540377</v>
      </c>
      <c r="E42" s="128">
        <v>17011</v>
      </c>
      <c r="F42" s="175">
        <f t="shared" si="15"/>
        <v>0.14931423552462664</v>
      </c>
      <c r="G42" s="140">
        <v>72076</v>
      </c>
      <c r="H42" s="129">
        <f t="shared" si="7"/>
        <v>0.20096642506040152</v>
      </c>
      <c r="I42" s="128">
        <v>16019</v>
      </c>
      <c r="J42" s="175">
        <f t="shared" si="8"/>
        <v>0.10659021829234594</v>
      </c>
      <c r="K42" s="140">
        <v>106147</v>
      </c>
      <c r="L42" s="129">
        <f t="shared" si="9"/>
        <v>0.1718591300507839</v>
      </c>
      <c r="M42" s="128">
        <v>54106</v>
      </c>
      <c r="N42" s="175">
        <f t="shared" si="10"/>
        <v>8.7579649842207896E-2</v>
      </c>
      <c r="O42" s="140">
        <v>160253</v>
      </c>
      <c r="P42" s="129">
        <f t="shared" si="11"/>
        <v>0.14198063123089311</v>
      </c>
    </row>
    <row r="43" spans="2:16" hidden="1" outlineLevel="1" x14ac:dyDescent="0.25">
      <c r="B43" s="88" t="s">
        <v>96</v>
      </c>
      <c r="C43" s="140">
        <v>885</v>
      </c>
      <c r="D43" s="129">
        <f t="shared" si="14"/>
        <v>-0.28915662650602414</v>
      </c>
      <c r="E43" s="128">
        <v>15205</v>
      </c>
      <c r="F43" s="175">
        <f t="shared" si="15"/>
        <v>0.12454700096146731</v>
      </c>
      <c r="G43" s="140">
        <v>66129</v>
      </c>
      <c r="H43" s="129">
        <f t="shared" si="7"/>
        <v>0.20230173448238253</v>
      </c>
      <c r="I43" s="128">
        <v>14119</v>
      </c>
      <c r="J43" s="175">
        <f t="shared" si="8"/>
        <v>0.15275963422599603</v>
      </c>
      <c r="K43" s="140">
        <v>96338</v>
      </c>
      <c r="L43" s="129">
        <f t="shared" si="9"/>
        <v>0.17462446351931327</v>
      </c>
      <c r="M43" s="128">
        <v>49206</v>
      </c>
      <c r="N43" s="175">
        <f t="shared" si="10"/>
        <v>0.13370043545377053</v>
      </c>
      <c r="O43" s="140">
        <v>145544</v>
      </c>
      <c r="P43" s="129">
        <f t="shared" si="11"/>
        <v>0.16046213093709882</v>
      </c>
    </row>
    <row r="44" spans="2:16" hidden="1" outlineLevel="1" x14ac:dyDescent="0.25">
      <c r="B44" s="88" t="s">
        <v>97</v>
      </c>
      <c r="C44" s="140">
        <v>944</v>
      </c>
      <c r="D44" s="129">
        <f t="shared" si="14"/>
        <v>-0.39719029374201786</v>
      </c>
      <c r="E44" s="128">
        <v>14588</v>
      </c>
      <c r="F44" s="175">
        <f t="shared" si="15"/>
        <v>1.207159705841554E-2</v>
      </c>
      <c r="G44" s="140">
        <v>63016</v>
      </c>
      <c r="H44" s="129">
        <f t="shared" si="7"/>
        <v>8.8678886719762318E-2</v>
      </c>
      <c r="I44" s="128">
        <v>12806</v>
      </c>
      <c r="J44" s="175">
        <f t="shared" si="8"/>
        <v>0.12808315715292462</v>
      </c>
      <c r="K44" s="140">
        <v>91354</v>
      </c>
      <c r="L44" s="129">
        <f t="shared" si="9"/>
        <v>7.2041307281581979E-2</v>
      </c>
      <c r="M44" s="128">
        <v>43574</v>
      </c>
      <c r="N44" s="175">
        <f t="shared" si="10"/>
        <v>-5.9323863391045339E-2</v>
      </c>
      <c r="O44" s="140">
        <v>134928</v>
      </c>
      <c r="P44" s="129">
        <f t="shared" si="11"/>
        <v>2.5779818606171734E-2</v>
      </c>
    </row>
    <row r="45" spans="2:16" collapsed="1" x14ac:dyDescent="0.25">
      <c r="B45" s="177">
        <v>2011</v>
      </c>
      <c r="C45" s="130">
        <v>17242</v>
      </c>
      <c r="D45" s="139">
        <f t="shared" si="14"/>
        <v>0.19222790761996955</v>
      </c>
      <c r="E45" s="130">
        <v>191109</v>
      </c>
      <c r="F45" s="139">
        <f t="shared" si="15"/>
        <v>0.12647655200056596</v>
      </c>
      <c r="G45" s="130">
        <v>849133</v>
      </c>
      <c r="H45" s="139">
        <f t="shared" si="7"/>
        <v>9.6395373910393767E-2</v>
      </c>
      <c r="I45" s="130">
        <v>179486</v>
      </c>
      <c r="J45" s="139">
        <f t="shared" si="8"/>
        <v>9.3913223669374712E-2</v>
      </c>
      <c r="K45" s="130">
        <v>1236970</v>
      </c>
      <c r="L45" s="139">
        <f t="shared" si="9"/>
        <v>0.10148708815672314</v>
      </c>
      <c r="M45" s="130">
        <v>610589</v>
      </c>
      <c r="N45" s="139">
        <f t="shared" si="10"/>
        <v>3.7634911112885971E-2</v>
      </c>
      <c r="O45" s="130">
        <v>1847559</v>
      </c>
      <c r="P45" s="139">
        <f t="shared" si="11"/>
        <v>7.9532885407226583E-2</v>
      </c>
    </row>
    <row r="46" spans="2:16" hidden="1" outlineLevel="1" x14ac:dyDescent="0.25">
      <c r="B46" s="88" t="s">
        <v>86</v>
      </c>
      <c r="C46" s="140">
        <v>804</v>
      </c>
      <c r="D46" s="129">
        <f>C46/C59-1</f>
        <v>-0.41612200435729851</v>
      </c>
      <c r="E46" s="128">
        <v>14153</v>
      </c>
      <c r="F46" s="175">
        <f>E46/E59-1</f>
        <v>3.0508227755934092E-2</v>
      </c>
      <c r="G46" s="140">
        <v>61088</v>
      </c>
      <c r="H46" s="129">
        <f t="shared" si="7"/>
        <v>4.8739034146509042E-2</v>
      </c>
      <c r="I46" s="128">
        <v>13578</v>
      </c>
      <c r="J46" s="175">
        <f t="shared" si="8"/>
        <v>0.15952177625960728</v>
      </c>
      <c r="K46" s="140">
        <v>89955</v>
      </c>
      <c r="L46" s="129">
        <f t="shared" si="9"/>
        <v>5.7423298460091754E-2</v>
      </c>
      <c r="M46" s="128">
        <v>51929</v>
      </c>
      <c r="N46" s="175">
        <f t="shared" si="10"/>
        <v>0.10480182116035142</v>
      </c>
      <c r="O46" s="140">
        <v>141884</v>
      </c>
      <c r="P46" s="129">
        <f t="shared" si="11"/>
        <v>7.4284675898934616E-2</v>
      </c>
    </row>
    <row r="47" spans="2:16" hidden="1" outlineLevel="1" x14ac:dyDescent="0.25">
      <c r="B47" s="88" t="s">
        <v>87</v>
      </c>
      <c r="C47" s="140">
        <v>575</v>
      </c>
      <c r="D47" s="129">
        <f t="shared" ref="D47:F62" si="16">C47/C60-1</f>
        <v>-0.52752670501232535</v>
      </c>
      <c r="E47" s="128">
        <v>13061</v>
      </c>
      <c r="F47" s="175">
        <f t="shared" si="16"/>
        <v>-0.12880202774813232</v>
      </c>
      <c r="G47" s="140">
        <v>61316</v>
      </c>
      <c r="H47" s="129">
        <f t="shared" si="7"/>
        <v>6.9434028080578969E-2</v>
      </c>
      <c r="I47" s="128">
        <v>12258</v>
      </c>
      <c r="J47" s="175">
        <f t="shared" si="8"/>
        <v>2.5173538513004967E-2</v>
      </c>
      <c r="K47" s="140">
        <v>87210</v>
      </c>
      <c r="L47" s="129">
        <f t="shared" si="9"/>
        <v>1.9988070314967077E-2</v>
      </c>
      <c r="M47" s="128">
        <v>50730</v>
      </c>
      <c r="N47" s="175">
        <f t="shared" si="10"/>
        <v>0.11725322644584413</v>
      </c>
      <c r="O47" s="140">
        <v>137940</v>
      </c>
      <c r="P47" s="129">
        <f t="shared" si="11"/>
        <v>5.3725163665808484E-2</v>
      </c>
    </row>
    <row r="48" spans="2:16" hidden="1" outlineLevel="1" x14ac:dyDescent="0.25">
      <c r="B48" s="88" t="s">
        <v>88</v>
      </c>
      <c r="C48" s="140">
        <v>863</v>
      </c>
      <c r="D48" s="129">
        <f t="shared" si="16"/>
        <v>-0.31125299281723862</v>
      </c>
      <c r="E48" s="128">
        <v>13285</v>
      </c>
      <c r="F48" s="175">
        <f t="shared" si="16"/>
        <v>6.2120243044451628E-2</v>
      </c>
      <c r="G48" s="140">
        <v>74443</v>
      </c>
      <c r="H48" s="129">
        <f t="shared" si="7"/>
        <v>0.11642171565686854</v>
      </c>
      <c r="I48" s="128">
        <v>16841</v>
      </c>
      <c r="J48" s="175">
        <f t="shared" si="8"/>
        <v>0.24077212112281732</v>
      </c>
      <c r="K48" s="140">
        <v>105432</v>
      </c>
      <c r="L48" s="129">
        <f t="shared" si="9"/>
        <v>0.12144999680898594</v>
      </c>
      <c r="M48" s="128">
        <v>49885</v>
      </c>
      <c r="N48" s="175">
        <f t="shared" si="10"/>
        <v>-2.841617326269863E-2</v>
      </c>
      <c r="O48" s="140">
        <v>155317</v>
      </c>
      <c r="P48" s="129">
        <f t="shared" si="11"/>
        <v>6.8513600902599059E-2</v>
      </c>
    </row>
    <row r="49" spans="2:16" hidden="1" outlineLevel="1" x14ac:dyDescent="0.25">
      <c r="B49" s="88" t="s">
        <v>89</v>
      </c>
      <c r="C49" s="140">
        <v>711</v>
      </c>
      <c r="D49" s="129">
        <f t="shared" si="16"/>
        <v>-0.45054095826893359</v>
      </c>
      <c r="E49" s="128">
        <v>12352</v>
      </c>
      <c r="F49" s="175">
        <f t="shared" si="16"/>
        <v>0.24016064257028114</v>
      </c>
      <c r="G49" s="140">
        <v>61831</v>
      </c>
      <c r="H49" s="129">
        <f t="shared" si="7"/>
        <v>8.6660808435852443E-2</v>
      </c>
      <c r="I49" s="128">
        <v>12805</v>
      </c>
      <c r="J49" s="175">
        <f t="shared" si="8"/>
        <v>0.13238415281216831</v>
      </c>
      <c r="K49" s="140">
        <v>87699</v>
      </c>
      <c r="L49" s="129">
        <f t="shared" si="9"/>
        <v>0.10365961088318953</v>
      </c>
      <c r="M49" s="128">
        <v>44676</v>
      </c>
      <c r="N49" s="175">
        <f t="shared" si="10"/>
        <v>-1.0125628697405409E-2</v>
      </c>
      <c r="O49" s="140">
        <v>132375</v>
      </c>
      <c r="P49" s="129">
        <f t="shared" si="11"/>
        <v>6.244231309442605E-2</v>
      </c>
    </row>
    <row r="50" spans="2:16" hidden="1" outlineLevel="1" x14ac:dyDescent="0.25">
      <c r="B50" s="88" t="s">
        <v>90</v>
      </c>
      <c r="C50" s="140">
        <v>1561</v>
      </c>
      <c r="D50" s="129">
        <f t="shared" si="16"/>
        <v>0.12140804597701149</v>
      </c>
      <c r="E50" s="128">
        <v>16972</v>
      </c>
      <c r="F50" s="175">
        <f t="shared" si="16"/>
        <v>0.11342911500360819</v>
      </c>
      <c r="G50" s="140">
        <v>74269</v>
      </c>
      <c r="H50" s="129">
        <f t="shared" si="7"/>
        <v>2.6566409111642431E-2</v>
      </c>
      <c r="I50" s="128">
        <v>15779</v>
      </c>
      <c r="J50" s="175">
        <f t="shared" si="8"/>
        <v>0.12602583315492755</v>
      </c>
      <c r="K50" s="140">
        <v>108581</v>
      </c>
      <c r="L50" s="129">
        <f t="shared" si="9"/>
        <v>5.4235642506917703E-2</v>
      </c>
      <c r="M50" s="128">
        <v>56663</v>
      </c>
      <c r="N50" s="175">
        <f t="shared" si="10"/>
        <v>-0.15761540176912214</v>
      </c>
      <c r="O50" s="140">
        <v>165244</v>
      </c>
      <c r="P50" s="129">
        <f t="shared" si="11"/>
        <v>-2.9460824621167614E-2</v>
      </c>
    </row>
    <row r="51" spans="2:16" hidden="1" outlineLevel="1" x14ac:dyDescent="0.25">
      <c r="B51" s="88" t="s">
        <v>91</v>
      </c>
      <c r="C51" s="140">
        <v>1761</v>
      </c>
      <c r="D51" s="129">
        <f t="shared" si="16"/>
        <v>9.1754494730316161E-2</v>
      </c>
      <c r="E51" s="128">
        <v>14316</v>
      </c>
      <c r="F51" s="175">
        <f t="shared" si="16"/>
        <v>-7.4236937403000525E-2</v>
      </c>
      <c r="G51" s="140">
        <v>73504</v>
      </c>
      <c r="H51" s="129">
        <f t="shared" si="7"/>
        <v>7.745529170331289E-2</v>
      </c>
      <c r="I51" s="128">
        <v>15004</v>
      </c>
      <c r="J51" s="175">
        <f t="shared" si="8"/>
        <v>0.18834151750356409</v>
      </c>
      <c r="K51" s="140">
        <v>104585</v>
      </c>
      <c r="L51" s="129">
        <f t="shared" si="9"/>
        <v>6.8033046373170647E-2</v>
      </c>
      <c r="M51" s="128">
        <v>58786</v>
      </c>
      <c r="N51" s="175">
        <f t="shared" si="10"/>
        <v>8.044624970133607E-2</v>
      </c>
      <c r="O51" s="140">
        <v>163371</v>
      </c>
      <c r="P51" s="129">
        <f t="shared" si="11"/>
        <v>7.2466717432975392E-2</v>
      </c>
    </row>
    <row r="52" spans="2:16" hidden="1" outlineLevel="1" x14ac:dyDescent="0.25">
      <c r="B52" s="88" t="s">
        <v>92</v>
      </c>
      <c r="C52" s="140">
        <v>1381</v>
      </c>
      <c r="D52" s="129">
        <f t="shared" si="16"/>
        <v>0.22646536412078144</v>
      </c>
      <c r="E52" s="128">
        <v>12478</v>
      </c>
      <c r="F52" s="175">
        <f t="shared" si="16"/>
        <v>-9.4944512946979032E-2</v>
      </c>
      <c r="G52" s="140">
        <v>61142</v>
      </c>
      <c r="H52" s="129">
        <f t="shared" si="7"/>
        <v>0.12606589682671232</v>
      </c>
      <c r="I52" s="128">
        <v>11209</v>
      </c>
      <c r="J52" s="175">
        <f t="shared" si="8"/>
        <v>5.4270127915726052E-2</v>
      </c>
      <c r="K52" s="140">
        <v>86210</v>
      </c>
      <c r="L52" s="129">
        <f t="shared" si="9"/>
        <v>7.9757521104180773E-2</v>
      </c>
      <c r="M52" s="128">
        <v>42687</v>
      </c>
      <c r="N52" s="175">
        <f t="shared" si="10"/>
        <v>2.748826573594898E-2</v>
      </c>
      <c r="O52" s="140">
        <v>128897</v>
      </c>
      <c r="P52" s="129">
        <f t="shared" si="11"/>
        <v>6.1868239597320906E-2</v>
      </c>
    </row>
    <row r="53" spans="2:16" hidden="1" outlineLevel="1" x14ac:dyDescent="0.25">
      <c r="B53" s="88" t="s">
        <v>93</v>
      </c>
      <c r="C53" s="140">
        <v>1283</v>
      </c>
      <c r="D53" s="129">
        <f t="shared" si="16"/>
        <v>-3.8819875776398005E-3</v>
      </c>
      <c r="E53" s="128">
        <v>14729</v>
      </c>
      <c r="F53" s="175">
        <f t="shared" si="16"/>
        <v>9.4523296425652159E-2</v>
      </c>
      <c r="G53" s="140">
        <v>62485</v>
      </c>
      <c r="H53" s="129">
        <f t="shared" si="7"/>
        <v>8.1672927449928157E-2</v>
      </c>
      <c r="I53" s="128">
        <v>14143</v>
      </c>
      <c r="J53" s="175">
        <f t="shared" si="8"/>
        <v>0.19622769178719435</v>
      </c>
      <c r="K53" s="140">
        <v>92640</v>
      </c>
      <c r="L53" s="129">
        <f t="shared" si="9"/>
        <v>9.8476314697337974E-2</v>
      </c>
      <c r="M53" s="128">
        <v>39879</v>
      </c>
      <c r="N53" s="175">
        <f t="shared" si="10"/>
        <v>8.318584070796442E-3</v>
      </c>
      <c r="O53" s="140">
        <v>132519</v>
      </c>
      <c r="P53" s="129">
        <f t="shared" si="11"/>
        <v>6.9693667514227009E-2</v>
      </c>
    </row>
    <row r="54" spans="2:16" hidden="1" outlineLevel="1" x14ac:dyDescent="0.25">
      <c r="B54" s="88" t="s">
        <v>94</v>
      </c>
      <c r="C54" s="140">
        <v>1424</v>
      </c>
      <c r="D54" s="129">
        <f t="shared" si="16"/>
        <v>4.8600883652430094E-2</v>
      </c>
      <c r="E54" s="128">
        <v>15570</v>
      </c>
      <c r="F54" s="175">
        <f t="shared" si="16"/>
        <v>-4.3787999754344997E-2</v>
      </c>
      <c r="G54" s="140">
        <v>71499</v>
      </c>
      <c r="H54" s="129">
        <f t="shared" si="7"/>
        <v>0.18369948512491097</v>
      </c>
      <c r="I54" s="128">
        <v>14384</v>
      </c>
      <c r="J54" s="175">
        <f t="shared" si="8"/>
        <v>9.8015267175572518E-2</v>
      </c>
      <c r="K54" s="140">
        <v>102877</v>
      </c>
      <c r="L54" s="129">
        <f t="shared" si="9"/>
        <v>0.12873036074782762</v>
      </c>
      <c r="M54" s="128">
        <v>53734</v>
      </c>
      <c r="N54" s="175">
        <f t="shared" si="10"/>
        <v>3.5676425804213263E-2</v>
      </c>
      <c r="O54" s="140">
        <v>156611</v>
      </c>
      <c r="P54" s="129">
        <f t="shared" si="11"/>
        <v>9.4975074636257428E-2</v>
      </c>
    </row>
    <row r="55" spans="2:16" hidden="1" outlineLevel="1" x14ac:dyDescent="0.25">
      <c r="B55" s="88" t="s">
        <v>95</v>
      </c>
      <c r="C55" s="140">
        <v>1288</v>
      </c>
      <c r="D55" s="129">
        <f t="shared" si="16"/>
        <v>-0.26818181818181819</v>
      </c>
      <c r="E55" s="128">
        <v>14801</v>
      </c>
      <c r="F55" s="175">
        <f t="shared" si="16"/>
        <v>-0.19747329610150188</v>
      </c>
      <c r="G55" s="140">
        <v>60015</v>
      </c>
      <c r="H55" s="129">
        <f t="shared" si="7"/>
        <v>0.12507732973398578</v>
      </c>
      <c r="I55" s="128">
        <v>14476</v>
      </c>
      <c r="J55" s="175">
        <f t="shared" si="8"/>
        <v>0.24954682779456183</v>
      </c>
      <c r="K55" s="140">
        <v>90580</v>
      </c>
      <c r="L55" s="129">
        <f t="shared" si="9"/>
        <v>6.4007235907013849E-2</v>
      </c>
      <c r="M55" s="128">
        <v>49749</v>
      </c>
      <c r="N55" s="175">
        <f t="shared" si="10"/>
        <v>-3.8245895074089375E-3</v>
      </c>
      <c r="O55" s="140">
        <v>140329</v>
      </c>
      <c r="P55" s="129">
        <f t="shared" si="11"/>
        <v>3.8927675074590384E-2</v>
      </c>
    </row>
    <row r="56" spans="2:16" hidden="1" outlineLevel="1" x14ac:dyDescent="0.25">
      <c r="B56" s="88" t="s">
        <v>96</v>
      </c>
      <c r="C56" s="140">
        <v>1245</v>
      </c>
      <c r="D56" s="129">
        <f t="shared" si="16"/>
        <v>2.4154589371980784E-3</v>
      </c>
      <c r="E56" s="128">
        <v>13521</v>
      </c>
      <c r="F56" s="175">
        <f t="shared" si="16"/>
        <v>-0.20516136617482805</v>
      </c>
      <c r="G56" s="140">
        <v>55002</v>
      </c>
      <c r="H56" s="129">
        <f t="shared" si="7"/>
        <v>3.4591727329157607E-2</v>
      </c>
      <c r="I56" s="128">
        <v>12248</v>
      </c>
      <c r="J56" s="175">
        <f t="shared" si="8"/>
        <v>-9.4621916700363684E-3</v>
      </c>
      <c r="K56" s="140">
        <v>82016</v>
      </c>
      <c r="L56" s="129">
        <f t="shared" si="9"/>
        <v>-2.1066828994640741E-2</v>
      </c>
      <c r="M56" s="128">
        <v>43403</v>
      </c>
      <c r="N56" s="175">
        <f t="shared" si="10"/>
        <v>-0.13213093119513708</v>
      </c>
      <c r="O56" s="140">
        <v>125419</v>
      </c>
      <c r="P56" s="129">
        <f t="shared" si="11"/>
        <v>-6.2582217172925114E-2</v>
      </c>
    </row>
    <row r="57" spans="2:16" hidden="1" outlineLevel="1" x14ac:dyDescent="0.25">
      <c r="B57" s="88" t="s">
        <v>97</v>
      </c>
      <c r="C57" s="140">
        <v>1566</v>
      </c>
      <c r="D57" s="129">
        <f t="shared" si="16"/>
        <v>0.22152886115444614</v>
      </c>
      <c r="E57" s="128">
        <v>14414</v>
      </c>
      <c r="F57" s="175">
        <f t="shared" si="16"/>
        <v>-0.15405833675685188</v>
      </c>
      <c r="G57" s="140">
        <v>57883</v>
      </c>
      <c r="H57" s="129">
        <f t="shared" si="7"/>
        <v>6.6240536408348261E-2</v>
      </c>
      <c r="I57" s="128">
        <v>11352</v>
      </c>
      <c r="J57" s="175">
        <f t="shared" si="8"/>
        <v>6.7519277788226528E-2</v>
      </c>
      <c r="K57" s="140">
        <v>85215</v>
      </c>
      <c r="L57" s="129">
        <f t="shared" si="9"/>
        <v>2.3701977367194482E-2</v>
      </c>
      <c r="M57" s="128">
        <v>46322</v>
      </c>
      <c r="N57" s="175">
        <f t="shared" si="10"/>
        <v>-0.12767880682460175</v>
      </c>
      <c r="O57" s="140">
        <v>131537</v>
      </c>
      <c r="P57" s="129">
        <f t="shared" si="11"/>
        <v>-3.5256410256410242E-2</v>
      </c>
    </row>
    <row r="58" spans="2:16" ht="15" customHeight="1" collapsed="1" x14ac:dyDescent="0.25">
      <c r="B58" s="177">
        <v>2010</v>
      </c>
      <c r="C58" s="130">
        <v>14462</v>
      </c>
      <c r="D58" s="139">
        <f t="shared" si="16"/>
        <v>-0.1073941488705098</v>
      </c>
      <c r="E58" s="130">
        <v>169652</v>
      </c>
      <c r="F58" s="139">
        <f t="shared" si="16"/>
        <v>-4.6475683027860648E-2</v>
      </c>
      <c r="G58" s="130">
        <v>774477</v>
      </c>
      <c r="H58" s="139">
        <f t="shared" si="7"/>
        <v>8.6236712665377357E-2</v>
      </c>
      <c r="I58" s="130">
        <v>164077</v>
      </c>
      <c r="J58" s="139">
        <f t="shared" si="8"/>
        <v>0.12902715274623944</v>
      </c>
      <c r="K58" s="130">
        <v>1123000</v>
      </c>
      <c r="L58" s="139">
        <f t="shared" si="9"/>
        <v>6.7044202044772128E-2</v>
      </c>
      <c r="M58" s="130">
        <v>588443</v>
      </c>
      <c r="N58" s="139">
        <f t="shared" si="10"/>
        <v>-1.3657597918842246E-2</v>
      </c>
      <c r="O58" s="130">
        <v>1711443</v>
      </c>
      <c r="P58" s="139">
        <f t="shared" si="11"/>
        <v>3.7847681456564475E-2</v>
      </c>
    </row>
    <row r="59" spans="2:16" ht="15" hidden="1" customHeight="1" outlineLevel="1" x14ac:dyDescent="0.25">
      <c r="B59" s="88" t="s">
        <v>86</v>
      </c>
      <c r="C59" s="140">
        <v>1377</v>
      </c>
      <c r="D59" s="129">
        <f t="shared" si="16"/>
        <v>-0.28910686628807436</v>
      </c>
      <c r="E59" s="128">
        <v>13734</v>
      </c>
      <c r="F59" s="175">
        <f t="shared" si="16"/>
        <v>-0.25878352852285602</v>
      </c>
      <c r="G59" s="140">
        <v>58249</v>
      </c>
      <c r="H59" s="129">
        <f t="shared" si="7"/>
        <v>4.7380156075808255E-2</v>
      </c>
      <c r="I59" s="128">
        <v>11710</v>
      </c>
      <c r="J59" s="175">
        <f t="shared" si="8"/>
        <v>5.1450121217563094E-2</v>
      </c>
      <c r="K59" s="140">
        <v>85070</v>
      </c>
      <c r="L59" s="129">
        <f t="shared" si="9"/>
        <v>-2.4616760493940348E-2</v>
      </c>
      <c r="M59" s="128">
        <v>47003</v>
      </c>
      <c r="N59" s="175">
        <f t="shared" si="10"/>
        <v>-0.13937562940584092</v>
      </c>
      <c r="O59" s="140">
        <v>132073</v>
      </c>
      <c r="P59" s="129">
        <f t="shared" si="11"/>
        <v>-6.8806757290315268E-2</v>
      </c>
    </row>
    <row r="60" spans="2:16" ht="15" hidden="1" customHeight="1" outlineLevel="1" x14ac:dyDescent="0.25">
      <c r="B60" s="88" t="s">
        <v>87</v>
      </c>
      <c r="C60" s="140">
        <v>1217</v>
      </c>
      <c r="D60" s="129">
        <f t="shared" si="16"/>
        <v>-0.34954569748797437</v>
      </c>
      <c r="E60" s="128">
        <v>14992</v>
      </c>
      <c r="F60" s="175">
        <f t="shared" si="16"/>
        <v>-0.22693755478781008</v>
      </c>
      <c r="G60" s="140">
        <v>57335</v>
      </c>
      <c r="H60" s="129">
        <f t="shared" si="7"/>
        <v>-4.7654640887648703E-2</v>
      </c>
      <c r="I60" s="128">
        <v>11957</v>
      </c>
      <c r="J60" s="175">
        <f t="shared" si="8"/>
        <v>-4.4958787777870102E-3</v>
      </c>
      <c r="K60" s="140">
        <v>85501</v>
      </c>
      <c r="L60" s="129">
        <f t="shared" si="9"/>
        <v>-8.5345371687758798E-2</v>
      </c>
      <c r="M60" s="128">
        <v>45406</v>
      </c>
      <c r="N60" s="175">
        <f t="shared" si="10"/>
        <v>-0.18353622354485466</v>
      </c>
      <c r="O60" s="140">
        <v>130907</v>
      </c>
      <c r="P60" s="129">
        <f t="shared" si="11"/>
        <v>-0.12197166849998664</v>
      </c>
    </row>
    <row r="61" spans="2:16" ht="15" hidden="1" customHeight="1" outlineLevel="1" x14ac:dyDescent="0.25">
      <c r="B61" s="88" t="s">
        <v>88</v>
      </c>
      <c r="C61" s="140">
        <v>1253</v>
      </c>
      <c r="D61" s="129">
        <f t="shared" si="16"/>
        <v>-0.40047846889952154</v>
      </c>
      <c r="E61" s="128">
        <v>12508</v>
      </c>
      <c r="F61" s="175">
        <f t="shared" si="16"/>
        <v>-0.38192419825072887</v>
      </c>
      <c r="G61" s="140">
        <v>66680</v>
      </c>
      <c r="H61" s="129">
        <f t="shared" si="7"/>
        <v>2.6398830139305884E-2</v>
      </c>
      <c r="I61" s="128">
        <v>13573</v>
      </c>
      <c r="J61" s="175">
        <f t="shared" si="8"/>
        <v>-4.4558637195551198E-2</v>
      </c>
      <c r="K61" s="140">
        <v>94014</v>
      </c>
      <c r="L61" s="129">
        <f t="shared" si="9"/>
        <v>-7.3735443062917461E-2</v>
      </c>
      <c r="M61" s="128">
        <v>51344</v>
      </c>
      <c r="N61" s="175">
        <f t="shared" si="10"/>
        <v>-0.12895071676987024</v>
      </c>
      <c r="O61" s="140">
        <v>145358</v>
      </c>
      <c r="P61" s="129">
        <f t="shared" si="11"/>
        <v>-9.402092955130481E-2</v>
      </c>
    </row>
    <row r="62" spans="2:16" ht="15" hidden="1" customHeight="1" outlineLevel="1" x14ac:dyDescent="0.25">
      <c r="B62" s="88" t="s">
        <v>89</v>
      </c>
      <c r="C62" s="140">
        <v>1294</v>
      </c>
      <c r="D62" s="129">
        <f t="shared" si="16"/>
        <v>-0.25460829493087556</v>
      </c>
      <c r="E62" s="128">
        <v>9960</v>
      </c>
      <c r="F62" s="175">
        <f t="shared" si="16"/>
        <v>-0.3024721619161006</v>
      </c>
      <c r="G62" s="140">
        <v>56900</v>
      </c>
      <c r="H62" s="129">
        <f t="shared" si="7"/>
        <v>-5.0083472454090172E-2</v>
      </c>
      <c r="I62" s="128">
        <v>11308</v>
      </c>
      <c r="J62" s="175">
        <f t="shared" si="8"/>
        <v>-7.8928076891748744E-2</v>
      </c>
      <c r="K62" s="140">
        <v>79462</v>
      </c>
      <c r="L62" s="129">
        <f t="shared" si="9"/>
        <v>-9.8988570391872255E-2</v>
      </c>
      <c r="M62" s="128">
        <v>45133</v>
      </c>
      <c r="N62" s="175">
        <f t="shared" si="10"/>
        <v>-8.355669265756982E-2</v>
      </c>
      <c r="O62" s="140">
        <v>124595</v>
      </c>
      <c r="P62" s="129">
        <f t="shared" si="11"/>
        <v>-9.3458963911525084E-2</v>
      </c>
    </row>
    <row r="63" spans="2:16" ht="15" hidden="1" customHeight="1" outlineLevel="1" x14ac:dyDescent="0.25">
      <c r="B63" s="88" t="s">
        <v>90</v>
      </c>
      <c r="C63" s="140">
        <v>1392</v>
      </c>
      <c r="D63" s="129">
        <f t="shared" ref="D63:F101" si="17">C63/C76-1</f>
        <v>-0.35763728657129668</v>
      </c>
      <c r="E63" s="128">
        <v>15243</v>
      </c>
      <c r="F63" s="175">
        <f t="shared" si="17"/>
        <v>-0.31844399731723672</v>
      </c>
      <c r="G63" s="140">
        <v>72347</v>
      </c>
      <c r="H63" s="129">
        <f t="shared" si="7"/>
        <v>-5.1771367157293247E-2</v>
      </c>
      <c r="I63" s="128">
        <v>14013</v>
      </c>
      <c r="J63" s="175">
        <f t="shared" si="8"/>
        <v>-2.0754716981132071E-2</v>
      </c>
      <c r="K63" s="140">
        <v>102995</v>
      </c>
      <c r="L63" s="129">
        <f t="shared" si="9"/>
        <v>-0.10547251582869399</v>
      </c>
      <c r="M63" s="128">
        <v>67265</v>
      </c>
      <c r="N63" s="175">
        <f t="shared" si="10"/>
        <v>-7.677843505949844E-2</v>
      </c>
      <c r="O63" s="140">
        <v>170260</v>
      </c>
      <c r="P63" s="129">
        <f t="shared" si="11"/>
        <v>-9.4352067575186993E-2</v>
      </c>
    </row>
    <row r="64" spans="2:16" ht="15" hidden="1" customHeight="1" outlineLevel="1" x14ac:dyDescent="0.25">
      <c r="B64" s="88" t="s">
        <v>91</v>
      </c>
      <c r="C64" s="140">
        <v>1613</v>
      </c>
      <c r="D64" s="129">
        <f t="shared" si="17"/>
        <v>-2.5966183574879231E-2</v>
      </c>
      <c r="E64" s="128">
        <v>15464</v>
      </c>
      <c r="F64" s="175">
        <f t="shared" si="17"/>
        <v>-0.1474722972600474</v>
      </c>
      <c r="G64" s="140">
        <v>68220</v>
      </c>
      <c r="H64" s="129">
        <f t="shared" si="7"/>
        <v>1.2902555270151828E-2</v>
      </c>
      <c r="I64" s="128">
        <v>12626</v>
      </c>
      <c r="J64" s="175">
        <f t="shared" si="8"/>
        <v>-0.18908156711624924</v>
      </c>
      <c r="K64" s="140">
        <v>97923</v>
      </c>
      <c r="L64" s="129">
        <f t="shared" si="9"/>
        <v>-4.6662642626270512E-2</v>
      </c>
      <c r="M64" s="128">
        <v>54409</v>
      </c>
      <c r="N64" s="175">
        <f t="shared" si="10"/>
        <v>-7.0836962276072835E-2</v>
      </c>
      <c r="O64" s="140">
        <v>152332</v>
      </c>
      <c r="P64" s="129">
        <f t="shared" si="11"/>
        <v>-5.5440154272568876E-2</v>
      </c>
    </row>
    <row r="65" spans="2:16" ht="15" hidden="1" customHeight="1" outlineLevel="1" x14ac:dyDescent="0.25">
      <c r="B65" s="88" t="s">
        <v>92</v>
      </c>
      <c r="C65" s="140">
        <v>1126</v>
      </c>
      <c r="D65" s="129">
        <f t="shared" si="17"/>
        <v>-0.26018396846254932</v>
      </c>
      <c r="E65" s="128">
        <v>13787</v>
      </c>
      <c r="F65" s="175">
        <f t="shared" si="17"/>
        <v>-0.25636461704422875</v>
      </c>
      <c r="G65" s="140">
        <v>54297</v>
      </c>
      <c r="H65" s="129">
        <f t="shared" si="7"/>
        <v>-0.15041464559536843</v>
      </c>
      <c r="I65" s="128">
        <v>10632</v>
      </c>
      <c r="J65" s="175">
        <f t="shared" si="8"/>
        <v>-0.28011375177737152</v>
      </c>
      <c r="K65" s="140">
        <v>79842</v>
      </c>
      <c r="L65" s="129">
        <f t="shared" si="9"/>
        <v>-0.19139972250635506</v>
      </c>
      <c r="M65" s="128">
        <v>41545</v>
      </c>
      <c r="N65" s="175">
        <f t="shared" si="10"/>
        <v>-0.12760908823652939</v>
      </c>
      <c r="O65" s="140">
        <v>121387</v>
      </c>
      <c r="P65" s="129">
        <f t="shared" si="11"/>
        <v>-0.17064422019226166</v>
      </c>
    </row>
    <row r="66" spans="2:16" ht="15" hidden="1" customHeight="1" outlineLevel="1" x14ac:dyDescent="0.25">
      <c r="B66" s="88" t="s">
        <v>93</v>
      </c>
      <c r="C66" s="140">
        <v>1288</v>
      </c>
      <c r="D66" s="129">
        <f t="shared" si="17"/>
        <v>-0.32565445026178008</v>
      </c>
      <c r="E66" s="128">
        <v>13457</v>
      </c>
      <c r="F66" s="175">
        <f t="shared" si="17"/>
        <v>-0.31404832296870222</v>
      </c>
      <c r="G66" s="140">
        <v>57767</v>
      </c>
      <c r="H66" s="129">
        <f t="shared" si="7"/>
        <v>-0.10534467004289982</v>
      </c>
      <c r="I66" s="128">
        <v>11823</v>
      </c>
      <c r="J66" s="175">
        <f t="shared" si="8"/>
        <v>-0.33040720394177947</v>
      </c>
      <c r="K66" s="140">
        <v>84335</v>
      </c>
      <c r="L66" s="129">
        <f t="shared" si="9"/>
        <v>-0.18716386838097809</v>
      </c>
      <c r="M66" s="128">
        <v>39550</v>
      </c>
      <c r="N66" s="175">
        <f t="shared" si="10"/>
        <v>-0.20504110470141301</v>
      </c>
      <c r="O66" s="140">
        <v>123885</v>
      </c>
      <c r="P66" s="129">
        <f t="shared" si="11"/>
        <v>-0.19295788410800951</v>
      </c>
    </row>
    <row r="67" spans="2:16" ht="15" hidden="1" customHeight="1" outlineLevel="1" x14ac:dyDescent="0.25">
      <c r="B67" s="88" t="s">
        <v>94</v>
      </c>
      <c r="C67" s="140">
        <v>1358</v>
      </c>
      <c r="D67" s="129">
        <f t="shared" si="17"/>
        <v>-0.18973747016706444</v>
      </c>
      <c r="E67" s="128">
        <v>16283</v>
      </c>
      <c r="F67" s="175">
        <f t="shared" si="17"/>
        <v>-0.24668054591718713</v>
      </c>
      <c r="G67" s="140">
        <v>60403</v>
      </c>
      <c r="H67" s="129">
        <f t="shared" si="7"/>
        <v>-3.9697933227344939E-2</v>
      </c>
      <c r="I67" s="128">
        <v>13100</v>
      </c>
      <c r="J67" s="175">
        <f t="shared" si="8"/>
        <v>-0.19960896926742833</v>
      </c>
      <c r="K67" s="140">
        <v>91144</v>
      </c>
      <c r="L67" s="129">
        <f t="shared" si="9"/>
        <v>-0.11129312194075547</v>
      </c>
      <c r="M67" s="128">
        <v>51883</v>
      </c>
      <c r="N67" s="175">
        <f t="shared" si="10"/>
        <v>8.1416135551064528E-3</v>
      </c>
      <c r="O67" s="140">
        <v>143027</v>
      </c>
      <c r="P67" s="129">
        <f t="shared" si="11"/>
        <v>-7.1385905909545411E-2</v>
      </c>
    </row>
    <row r="68" spans="2:16" ht="15" hidden="1" customHeight="1" outlineLevel="1" x14ac:dyDescent="0.25">
      <c r="B68" s="88" t="s">
        <v>95</v>
      </c>
      <c r="C68" s="140">
        <v>1760</v>
      </c>
      <c r="D68" s="129">
        <f t="shared" si="17"/>
        <v>-0.16941953751769701</v>
      </c>
      <c r="E68" s="128">
        <v>18443</v>
      </c>
      <c r="F68" s="175">
        <f t="shared" si="17"/>
        <v>-0.25997110986277183</v>
      </c>
      <c r="G68" s="140">
        <v>53343</v>
      </c>
      <c r="H68" s="129">
        <f t="shared" si="7"/>
        <v>-0.27166848716548331</v>
      </c>
      <c r="I68" s="128">
        <v>11585</v>
      </c>
      <c r="J68" s="175">
        <f t="shared" si="8"/>
        <v>-0.33392744207439773</v>
      </c>
      <c r="K68" s="140">
        <v>85131</v>
      </c>
      <c r="L68" s="129">
        <f t="shared" si="9"/>
        <v>-0.2765521695531723</v>
      </c>
      <c r="M68" s="128">
        <v>49940</v>
      </c>
      <c r="N68" s="175">
        <f t="shared" si="10"/>
        <v>-0.24072187675794021</v>
      </c>
      <c r="O68" s="140">
        <v>135071</v>
      </c>
      <c r="P68" s="129">
        <f t="shared" si="11"/>
        <v>-0.2637055934411574</v>
      </c>
    </row>
    <row r="69" spans="2:16" ht="15" hidden="1" customHeight="1" outlineLevel="1" x14ac:dyDescent="0.25">
      <c r="B69" s="88" t="s">
        <v>96</v>
      </c>
      <c r="C69" s="140">
        <v>1242</v>
      </c>
      <c r="D69" s="129">
        <f t="shared" si="17"/>
        <v>-0.43442622950819676</v>
      </c>
      <c r="E69" s="128">
        <v>17011</v>
      </c>
      <c r="F69" s="175">
        <f t="shared" si="17"/>
        <v>-0.24361938639395286</v>
      </c>
      <c r="G69" s="140">
        <v>53163</v>
      </c>
      <c r="H69" s="129">
        <f t="shared" si="7"/>
        <v>-0.1687436478774138</v>
      </c>
      <c r="I69" s="128">
        <v>12365</v>
      </c>
      <c r="J69" s="175">
        <f t="shared" si="8"/>
        <v>-0.22134760705289669</v>
      </c>
      <c r="K69" s="140">
        <v>83781</v>
      </c>
      <c r="L69" s="129">
        <f t="shared" si="9"/>
        <v>-0.19842902383253125</v>
      </c>
      <c r="M69" s="128">
        <v>50011</v>
      </c>
      <c r="N69" s="175">
        <f t="shared" si="10"/>
        <v>-0.215304473349756</v>
      </c>
      <c r="O69" s="140">
        <v>133792</v>
      </c>
      <c r="P69" s="129">
        <f t="shared" si="11"/>
        <v>-0.20482128210919204</v>
      </c>
    </row>
    <row r="70" spans="2:16" ht="15" hidden="1" customHeight="1" outlineLevel="1" x14ac:dyDescent="0.25">
      <c r="B70" s="88" t="s">
        <v>97</v>
      </c>
      <c r="C70" s="140">
        <v>1282</v>
      </c>
      <c r="D70" s="129">
        <f t="shared" si="17"/>
        <v>-0.29714912280701755</v>
      </c>
      <c r="E70" s="128">
        <v>17039</v>
      </c>
      <c r="F70" s="175">
        <f t="shared" si="17"/>
        <v>-0.19880566135327038</v>
      </c>
      <c r="G70" s="140">
        <v>54287</v>
      </c>
      <c r="H70" s="129">
        <f t="shared" si="7"/>
        <v>-3.9406164844109415E-2</v>
      </c>
      <c r="I70" s="128">
        <v>10634</v>
      </c>
      <c r="J70" s="175">
        <f t="shared" si="8"/>
        <v>-0.18457173529637294</v>
      </c>
      <c r="K70" s="140">
        <v>83242</v>
      </c>
      <c r="L70" s="129">
        <f t="shared" si="9"/>
        <v>-0.10150465211665916</v>
      </c>
      <c r="M70" s="128">
        <v>53102</v>
      </c>
      <c r="N70" s="175">
        <f t="shared" si="10"/>
        <v>-2.5383132972377709E-2</v>
      </c>
      <c r="O70" s="140">
        <v>136344</v>
      </c>
      <c r="P70" s="129">
        <f t="shared" si="11"/>
        <v>-7.3315616695325936E-2</v>
      </c>
    </row>
    <row r="71" spans="2:16" collapsed="1" x14ac:dyDescent="0.25">
      <c r="B71" s="177">
        <v>2009</v>
      </c>
      <c r="C71" s="130">
        <v>16202</v>
      </c>
      <c r="D71" s="139">
        <f t="shared" si="17"/>
        <v>-0.28638125440451023</v>
      </c>
      <c r="E71" s="130">
        <v>177921</v>
      </c>
      <c r="F71" s="139">
        <f t="shared" si="17"/>
        <v>-0.26294356943420305</v>
      </c>
      <c r="G71" s="130">
        <v>712991</v>
      </c>
      <c r="H71" s="139">
        <f t="shared" si="7"/>
        <v>-7.3338454080286608E-2</v>
      </c>
      <c r="I71" s="130">
        <v>145326</v>
      </c>
      <c r="J71" s="139">
        <f t="shared" si="8"/>
        <v>-0.16774902930969315</v>
      </c>
      <c r="K71" s="130">
        <v>1052440</v>
      </c>
      <c r="L71" s="139">
        <f t="shared" si="9"/>
        <v>-0.12887218729694938</v>
      </c>
      <c r="M71" s="130">
        <v>596591</v>
      </c>
      <c r="N71" s="139">
        <f t="shared" si="10"/>
        <v>-0.12608526876286319</v>
      </c>
      <c r="O71" s="130">
        <v>1649031</v>
      </c>
      <c r="P71" s="139">
        <f t="shared" si="11"/>
        <v>-0.12786598265284532</v>
      </c>
    </row>
    <row r="72" spans="2:16" ht="15" hidden="1" customHeight="1" outlineLevel="1" x14ac:dyDescent="0.25">
      <c r="B72" s="88" t="s">
        <v>86</v>
      </c>
      <c r="C72" s="140">
        <v>1937</v>
      </c>
      <c r="D72" s="129">
        <f t="shared" si="17"/>
        <v>-6.10761027629666E-2</v>
      </c>
      <c r="E72" s="128">
        <v>18529</v>
      </c>
      <c r="F72" s="175">
        <f t="shared" si="17"/>
        <v>-8.2359350237717899E-2</v>
      </c>
      <c r="G72" s="140">
        <v>55614</v>
      </c>
      <c r="H72" s="129">
        <f t="shared" si="7"/>
        <v>-2.8915662650602414E-2</v>
      </c>
      <c r="I72" s="128">
        <v>11137</v>
      </c>
      <c r="J72" s="175">
        <f t="shared" si="8"/>
        <v>-0.25748383225548366</v>
      </c>
      <c r="K72" s="140">
        <v>87217</v>
      </c>
      <c r="L72" s="129">
        <f t="shared" si="9"/>
        <v>-7.730311878464724E-2</v>
      </c>
      <c r="M72" s="128">
        <v>54615</v>
      </c>
      <c r="N72" s="175">
        <f t="shared" si="10"/>
        <v>-8.2622117305247711E-3</v>
      </c>
      <c r="O72" s="140">
        <v>141832</v>
      </c>
      <c r="P72" s="129">
        <f t="shared" si="11"/>
        <v>-5.1887107771702023E-2</v>
      </c>
    </row>
    <row r="73" spans="2:16" ht="15" hidden="1" customHeight="1" outlineLevel="1" x14ac:dyDescent="0.25">
      <c r="B73" s="88" t="s">
        <v>87</v>
      </c>
      <c r="C73" s="140">
        <v>1871</v>
      </c>
      <c r="D73" s="129">
        <f t="shared" si="17"/>
        <v>-0.17028824833702882</v>
      </c>
      <c r="E73" s="128">
        <v>19393</v>
      </c>
      <c r="F73" s="175">
        <f t="shared" si="17"/>
        <v>-0.1014687485521012</v>
      </c>
      <c r="G73" s="140">
        <v>60204</v>
      </c>
      <c r="H73" s="129">
        <f t="shared" si="7"/>
        <v>-4.7781731909845804E-2</v>
      </c>
      <c r="I73" s="128">
        <v>12011</v>
      </c>
      <c r="J73" s="175">
        <f t="shared" si="8"/>
        <v>-0.24459119496855342</v>
      </c>
      <c r="K73" s="140">
        <v>93479</v>
      </c>
      <c r="L73" s="129">
        <f t="shared" si="9"/>
        <v>-9.2110758233540202E-2</v>
      </c>
      <c r="M73" s="128">
        <v>55613</v>
      </c>
      <c r="N73" s="175">
        <f t="shared" si="10"/>
        <v>-0.11462595322624303</v>
      </c>
      <c r="O73" s="140">
        <v>149092</v>
      </c>
      <c r="P73" s="129">
        <f t="shared" si="11"/>
        <v>-0.10064182993919502</v>
      </c>
    </row>
    <row r="74" spans="2:16" ht="15" hidden="1" customHeight="1" outlineLevel="1" x14ac:dyDescent="0.25">
      <c r="B74" s="88" t="s">
        <v>88</v>
      </c>
      <c r="C74" s="140">
        <v>2090</v>
      </c>
      <c r="D74" s="129">
        <f t="shared" si="17"/>
        <v>0.11526147278548549</v>
      </c>
      <c r="E74" s="128">
        <v>20237</v>
      </c>
      <c r="F74" s="175">
        <f t="shared" si="17"/>
        <v>1.8812812515471844E-3</v>
      </c>
      <c r="G74" s="140">
        <v>64965</v>
      </c>
      <c r="H74" s="129">
        <f t="shared" si="7"/>
        <v>-8.8364064999579051E-2</v>
      </c>
      <c r="I74" s="128">
        <v>14206</v>
      </c>
      <c r="J74" s="175">
        <f t="shared" si="8"/>
        <v>-0.1934824571363688</v>
      </c>
      <c r="K74" s="140">
        <v>101498</v>
      </c>
      <c r="L74" s="129">
        <f t="shared" si="9"/>
        <v>-8.5183282409034833E-2</v>
      </c>
      <c r="M74" s="128">
        <v>58945</v>
      </c>
      <c r="N74" s="175">
        <f t="shared" si="10"/>
        <v>-1.591038098100106E-2</v>
      </c>
      <c r="O74" s="140">
        <v>160443</v>
      </c>
      <c r="P74" s="129">
        <f t="shared" si="11"/>
        <v>-6.0896591687299217E-2</v>
      </c>
    </row>
    <row r="75" spans="2:16" ht="15" hidden="1" customHeight="1" outlineLevel="1" x14ac:dyDescent="0.25">
      <c r="B75" s="88" t="s">
        <v>89</v>
      </c>
      <c r="C75" s="140">
        <v>1736</v>
      </c>
      <c r="D75" s="129">
        <f t="shared" si="17"/>
        <v>9.302325581395321E-3</v>
      </c>
      <c r="E75" s="128">
        <v>14279</v>
      </c>
      <c r="F75" s="175">
        <f t="shared" si="17"/>
        <v>-0.16711385907606158</v>
      </c>
      <c r="G75" s="140">
        <v>59900</v>
      </c>
      <c r="H75" s="129">
        <f t="shared" si="7"/>
        <v>-3.8084784380248982E-3</v>
      </c>
      <c r="I75" s="128">
        <v>12277</v>
      </c>
      <c r="J75" s="175">
        <f t="shared" si="8"/>
        <v>-0.21792585042680601</v>
      </c>
      <c r="K75" s="140">
        <v>88192</v>
      </c>
      <c r="L75" s="129">
        <f t="shared" si="9"/>
        <v>-6.8633766672651086E-2</v>
      </c>
      <c r="M75" s="128">
        <v>49248</v>
      </c>
      <c r="N75" s="175">
        <f t="shared" si="10"/>
        <v>3.2842582106455298E-2</v>
      </c>
      <c r="O75" s="140">
        <v>137440</v>
      </c>
      <c r="P75" s="129">
        <f t="shared" si="11"/>
        <v>-3.4648423507266157E-2</v>
      </c>
    </row>
    <row r="76" spans="2:16" ht="15" hidden="1" customHeight="1" outlineLevel="1" x14ac:dyDescent="0.25">
      <c r="B76" s="88" t="s">
        <v>90</v>
      </c>
      <c r="C76" s="140">
        <v>2167</v>
      </c>
      <c r="D76" s="129">
        <f t="shared" si="17"/>
        <v>0.5185704274702172</v>
      </c>
      <c r="E76" s="128">
        <v>22365</v>
      </c>
      <c r="F76" s="175">
        <f t="shared" si="17"/>
        <v>-0.11186561829878483</v>
      </c>
      <c r="G76" s="140">
        <v>76297</v>
      </c>
      <c r="H76" s="129">
        <f t="shared" si="7"/>
        <v>8.3287188879896723E-2</v>
      </c>
      <c r="I76" s="128">
        <v>14310</v>
      </c>
      <c r="J76" s="175">
        <f t="shared" si="8"/>
        <v>-0.1417776178481468</v>
      </c>
      <c r="K76" s="140">
        <v>115139</v>
      </c>
      <c r="L76" s="129">
        <f t="shared" si="9"/>
        <v>1.2531438521202309E-2</v>
      </c>
      <c r="M76" s="128">
        <v>72859</v>
      </c>
      <c r="N76" s="175">
        <f t="shared" si="10"/>
        <v>1.294349905461023E-2</v>
      </c>
      <c r="O76" s="140">
        <v>187998</v>
      </c>
      <c r="P76" s="129">
        <f t="shared" si="11"/>
        <v>1.26910936102822E-2</v>
      </c>
    </row>
    <row r="77" spans="2:16" ht="15" hidden="1" customHeight="1" outlineLevel="1" x14ac:dyDescent="0.25">
      <c r="B77" s="88" t="s">
        <v>91</v>
      </c>
      <c r="C77" s="140">
        <v>1656</v>
      </c>
      <c r="D77" s="129">
        <f t="shared" si="17"/>
        <v>0.43005181347150256</v>
      </c>
      <c r="E77" s="128">
        <v>18139</v>
      </c>
      <c r="F77" s="175">
        <f t="shared" si="17"/>
        <v>-6.8265872200534261E-2</v>
      </c>
      <c r="G77" s="140">
        <v>67351</v>
      </c>
      <c r="H77" s="129">
        <f t="shared" si="7"/>
        <v>-3.7320259569480596E-2</v>
      </c>
      <c r="I77" s="128">
        <v>15570</v>
      </c>
      <c r="J77" s="175">
        <f t="shared" si="8"/>
        <v>6.3379319765059394E-2</v>
      </c>
      <c r="K77" s="140">
        <v>102716</v>
      </c>
      <c r="L77" s="129">
        <f t="shared" si="9"/>
        <v>-2.3890525515537386E-2</v>
      </c>
      <c r="M77" s="128">
        <v>58557</v>
      </c>
      <c r="N77" s="175">
        <f t="shared" si="10"/>
        <v>6.2952676577901157E-2</v>
      </c>
      <c r="O77" s="140">
        <v>161273</v>
      </c>
      <c r="P77" s="129">
        <f t="shared" si="11"/>
        <v>5.9506359196352943E-3</v>
      </c>
    </row>
    <row r="78" spans="2:16" ht="15" hidden="1" customHeight="1" outlineLevel="1" x14ac:dyDescent="0.25">
      <c r="B78" s="88" t="s">
        <v>92</v>
      </c>
      <c r="C78" s="140">
        <v>1522</v>
      </c>
      <c r="D78" s="129">
        <f t="shared" si="17"/>
        <v>0.1053013798111837</v>
      </c>
      <c r="E78" s="128">
        <v>18540</v>
      </c>
      <c r="F78" s="175">
        <f t="shared" si="17"/>
        <v>4.3918918918918859E-2</v>
      </c>
      <c r="G78" s="140">
        <v>63910</v>
      </c>
      <c r="H78" s="129">
        <f t="shared" si="7"/>
        <v>6.6152149944873617E-3</v>
      </c>
      <c r="I78" s="128">
        <v>14769</v>
      </c>
      <c r="J78" s="175">
        <f t="shared" si="8"/>
        <v>0.10019368295589981</v>
      </c>
      <c r="K78" s="140">
        <v>98741</v>
      </c>
      <c r="L78" s="129">
        <f t="shared" si="9"/>
        <v>2.8005955169649432E-2</v>
      </c>
      <c r="M78" s="128">
        <v>47622</v>
      </c>
      <c r="N78" s="175">
        <f t="shared" si="10"/>
        <v>-1.7191208337632879E-2</v>
      </c>
      <c r="O78" s="140">
        <v>146363</v>
      </c>
      <c r="P78" s="129">
        <f t="shared" si="11"/>
        <v>1.2850677480519934E-2</v>
      </c>
    </row>
    <row r="79" spans="2:16" ht="15" hidden="1" customHeight="1" outlineLevel="1" x14ac:dyDescent="0.25">
      <c r="B79" s="88" t="s">
        <v>93</v>
      </c>
      <c r="C79" s="140">
        <v>1910</v>
      </c>
      <c r="D79" s="129">
        <f t="shared" si="17"/>
        <v>0.71917191719171925</v>
      </c>
      <c r="E79" s="128">
        <v>19618</v>
      </c>
      <c r="F79" s="175">
        <f t="shared" si="17"/>
        <v>0.59677681914374081</v>
      </c>
      <c r="G79" s="140">
        <v>64569</v>
      </c>
      <c r="H79" s="129">
        <f t="shared" si="7"/>
        <v>0.21153954404728403</v>
      </c>
      <c r="I79" s="128">
        <v>17657</v>
      </c>
      <c r="J79" s="175">
        <f t="shared" si="8"/>
        <v>0.33846270466949657</v>
      </c>
      <c r="K79" s="140">
        <v>103754</v>
      </c>
      <c r="L79" s="129">
        <f t="shared" si="9"/>
        <v>0.29880827199439186</v>
      </c>
      <c r="M79" s="128">
        <v>49751</v>
      </c>
      <c r="N79" s="175">
        <f t="shared" si="10"/>
        <v>0.37266857962697264</v>
      </c>
      <c r="O79" s="140">
        <v>153505</v>
      </c>
      <c r="P79" s="129">
        <f t="shared" si="11"/>
        <v>0.32186036098098647</v>
      </c>
    </row>
    <row r="80" spans="2:16" ht="15" hidden="1" customHeight="1" outlineLevel="1" x14ac:dyDescent="0.25">
      <c r="B80" s="88" t="s">
        <v>94</v>
      </c>
      <c r="C80" s="140">
        <v>1676</v>
      </c>
      <c r="D80" s="129">
        <f t="shared" si="17"/>
        <v>0.46120313862249351</v>
      </c>
      <c r="E80" s="128">
        <v>21615</v>
      </c>
      <c r="F80" s="175">
        <f t="shared" si="17"/>
        <v>0.11079706048615034</v>
      </c>
      <c r="G80" s="140">
        <v>62900</v>
      </c>
      <c r="H80" s="129">
        <f t="shared" si="7"/>
        <v>-7.9480762757752732E-2</v>
      </c>
      <c r="I80" s="128">
        <v>16367</v>
      </c>
      <c r="J80" s="175">
        <f t="shared" si="8"/>
        <v>-4.8319572043260872E-2</v>
      </c>
      <c r="K80" s="140">
        <v>102558</v>
      </c>
      <c r="L80" s="129">
        <f t="shared" si="9"/>
        <v>-3.3702360201629977E-2</v>
      </c>
      <c r="M80" s="128">
        <v>51464</v>
      </c>
      <c r="N80" s="175">
        <f t="shared" si="10"/>
        <v>-6.1834621554615721E-2</v>
      </c>
      <c r="O80" s="140">
        <v>154022</v>
      </c>
      <c r="P80" s="129">
        <f t="shared" si="11"/>
        <v>-4.3288134119298549E-2</v>
      </c>
    </row>
    <row r="81" spans="2:16" ht="15" hidden="1" customHeight="1" outlineLevel="1" x14ac:dyDescent="0.25">
      <c r="B81" s="88" t="s">
        <v>95</v>
      </c>
      <c r="C81" s="140">
        <v>2119</v>
      </c>
      <c r="D81" s="129">
        <f t="shared" si="17"/>
        <v>-7.8294910830795983E-2</v>
      </c>
      <c r="E81" s="128">
        <v>24922</v>
      </c>
      <c r="F81" s="175">
        <f t="shared" si="17"/>
        <v>0.11308619919606966</v>
      </c>
      <c r="G81" s="140">
        <v>73240</v>
      </c>
      <c r="H81" s="129">
        <f t="shared" si="7"/>
        <v>9.4997458361989029E-2</v>
      </c>
      <c r="I81" s="128">
        <v>17393</v>
      </c>
      <c r="J81" s="175">
        <f t="shared" si="8"/>
        <v>0.19081199507051894</v>
      </c>
      <c r="K81" s="140">
        <v>117674</v>
      </c>
      <c r="L81" s="129">
        <f t="shared" si="9"/>
        <v>0.10823970390182791</v>
      </c>
      <c r="M81" s="128">
        <v>65773</v>
      </c>
      <c r="N81" s="175">
        <f t="shared" si="10"/>
        <v>-3.5162094763092289E-2</v>
      </c>
      <c r="O81" s="140">
        <v>183447</v>
      </c>
      <c r="P81" s="129">
        <f t="shared" si="11"/>
        <v>5.2170621332828571E-2</v>
      </c>
    </row>
    <row r="82" spans="2:16" ht="15" hidden="1" customHeight="1" outlineLevel="1" x14ac:dyDescent="0.25">
      <c r="B82" s="88" t="s">
        <v>96</v>
      </c>
      <c r="C82" s="140">
        <v>2196</v>
      </c>
      <c r="D82" s="129">
        <f t="shared" si="17"/>
        <v>4.1251778093883251E-2</v>
      </c>
      <c r="E82" s="128">
        <v>22490</v>
      </c>
      <c r="F82" s="175">
        <f t="shared" si="17"/>
        <v>0.13020754811799584</v>
      </c>
      <c r="G82" s="140">
        <v>63955</v>
      </c>
      <c r="H82" s="129">
        <f t="shared" si="7"/>
        <v>0.12900947976062271</v>
      </c>
      <c r="I82" s="128">
        <v>15880</v>
      </c>
      <c r="J82" s="175">
        <f t="shared" si="8"/>
        <v>3.3719567764614045E-2</v>
      </c>
      <c r="K82" s="140">
        <v>104521</v>
      </c>
      <c r="L82" s="129">
        <f t="shared" si="9"/>
        <v>0.11172447536083907</v>
      </c>
      <c r="M82" s="128">
        <v>63733</v>
      </c>
      <c r="N82" s="175">
        <f t="shared" si="10"/>
        <v>0.1104470850611563</v>
      </c>
      <c r="O82" s="140">
        <v>168254</v>
      </c>
      <c r="P82" s="129">
        <f t="shared" si="11"/>
        <v>0.11124026655923291</v>
      </c>
    </row>
    <row r="83" spans="2:16" ht="15" hidden="1" customHeight="1" outlineLevel="1" x14ac:dyDescent="0.25">
      <c r="B83" s="88" t="s">
        <v>97</v>
      </c>
      <c r="C83" s="140">
        <v>1824</v>
      </c>
      <c r="D83" s="129">
        <f t="shared" si="17"/>
        <v>-6.7961165048543659E-2</v>
      </c>
      <c r="E83" s="128">
        <v>21267</v>
      </c>
      <c r="F83" s="175">
        <f t="shared" si="17"/>
        <v>0.14628361989974659</v>
      </c>
      <c r="G83" s="140">
        <v>56514</v>
      </c>
      <c r="H83" s="129">
        <f t="shared" si="7"/>
        <v>-9.7077171094133163E-3</v>
      </c>
      <c r="I83" s="128">
        <v>13041</v>
      </c>
      <c r="J83" s="175">
        <f t="shared" si="8"/>
        <v>-4.4825313117996091E-2</v>
      </c>
      <c r="K83" s="140">
        <v>92646</v>
      </c>
      <c r="L83" s="129">
        <f t="shared" si="9"/>
        <v>1.5510078810930583E-2</v>
      </c>
      <c r="M83" s="128">
        <v>54485</v>
      </c>
      <c r="N83" s="175">
        <f t="shared" si="10"/>
        <v>-9.5977314452947438E-3</v>
      </c>
      <c r="O83" s="140">
        <v>147131</v>
      </c>
      <c r="P83" s="129">
        <f t="shared" si="11"/>
        <v>6.0652060939252461E-3</v>
      </c>
    </row>
    <row r="84" spans="2:16" collapsed="1" x14ac:dyDescent="0.25">
      <c r="B84" s="177">
        <v>2008</v>
      </c>
      <c r="C84" s="130">
        <v>22704</v>
      </c>
      <c r="D84" s="139">
        <f t="shared" si="17"/>
        <v>0.10767429379909266</v>
      </c>
      <c r="E84" s="130">
        <v>241394</v>
      </c>
      <c r="F84" s="139">
        <f t="shared" si="17"/>
        <v>3.1091557567861861E-2</v>
      </c>
      <c r="G84" s="130">
        <v>769419</v>
      </c>
      <c r="H84" s="139">
        <f t="shared" ref="H84:H122" si="18">G84/G97-1</f>
        <v>1.5070000369395098E-2</v>
      </c>
      <c r="I84" s="130">
        <v>174618</v>
      </c>
      <c r="J84" s="139">
        <f t="shared" ref="J84:J122" si="19">I84/I97-1</f>
        <v>-4.560509832642845E-2</v>
      </c>
      <c r="K84" s="130">
        <v>1208135</v>
      </c>
      <c r="L84" s="139">
        <f t="shared" ref="L84:L122" si="20">K84/K97-1</f>
        <v>1.0509631389211904E-2</v>
      </c>
      <c r="M84" s="130">
        <v>682665</v>
      </c>
      <c r="N84" s="139">
        <f t="shared" ref="N84:N122" si="21">M84/M97-1</f>
        <v>1.4946209701878654E-2</v>
      </c>
      <c r="O84" s="130">
        <v>1890800</v>
      </c>
      <c r="P84" s="139">
        <f t="shared" ref="P84:P122" si="22">O84/O97-1</f>
        <v>1.2106957459176781E-2</v>
      </c>
    </row>
    <row r="85" spans="2:16" ht="15" hidden="1" customHeight="1" outlineLevel="1" x14ac:dyDescent="0.25">
      <c r="B85" s="88" t="s">
        <v>86</v>
      </c>
      <c r="C85" s="140">
        <v>2063</v>
      </c>
      <c r="D85" s="129">
        <f t="shared" si="17"/>
        <v>-0.15554645927138766</v>
      </c>
      <c r="E85" s="128">
        <v>20192</v>
      </c>
      <c r="F85" s="175">
        <f t="shared" si="17"/>
        <v>2.3260528049460216E-2</v>
      </c>
      <c r="G85" s="140">
        <v>57270</v>
      </c>
      <c r="H85" s="129">
        <f t="shared" si="18"/>
        <v>-7.2415412772711796E-2</v>
      </c>
      <c r="I85" s="128">
        <v>14999</v>
      </c>
      <c r="J85" s="175">
        <f t="shared" si="19"/>
        <v>-2.6734150931153056E-2</v>
      </c>
      <c r="K85" s="140">
        <v>94524</v>
      </c>
      <c r="L85" s="129">
        <f t="shared" si="20"/>
        <v>-4.8365012886597891E-2</v>
      </c>
      <c r="M85" s="128">
        <v>55070</v>
      </c>
      <c r="N85" s="175">
        <f t="shared" si="21"/>
        <v>-9.0067910312123023E-2</v>
      </c>
      <c r="O85" s="140">
        <v>149594</v>
      </c>
      <c r="P85" s="129">
        <f t="shared" si="22"/>
        <v>-6.4154295616488111E-2</v>
      </c>
    </row>
    <row r="86" spans="2:16" ht="15" hidden="1" customHeight="1" outlineLevel="1" x14ac:dyDescent="0.25">
      <c r="B86" s="88" t="s">
        <v>87</v>
      </c>
      <c r="C86" s="140">
        <v>2255</v>
      </c>
      <c r="D86" s="129">
        <f t="shared" si="17"/>
        <v>0.12468827930174564</v>
      </c>
      <c r="E86" s="128">
        <v>21583</v>
      </c>
      <c r="F86" s="175">
        <f t="shared" si="17"/>
        <v>0.10841207888249804</v>
      </c>
      <c r="G86" s="140">
        <v>63225</v>
      </c>
      <c r="H86" s="129">
        <f t="shared" si="18"/>
        <v>4.5628948499983446E-2</v>
      </c>
      <c r="I86" s="128">
        <v>15900</v>
      </c>
      <c r="J86" s="175">
        <f t="shared" si="19"/>
        <v>-0.15109450080085429</v>
      </c>
      <c r="K86" s="140">
        <v>102963</v>
      </c>
      <c r="L86" s="129">
        <f t="shared" si="20"/>
        <v>2.2746913273668179E-2</v>
      </c>
      <c r="M86" s="128">
        <v>62813</v>
      </c>
      <c r="N86" s="175">
        <f t="shared" si="21"/>
        <v>0.21723543204852436</v>
      </c>
      <c r="O86" s="140">
        <v>165776</v>
      </c>
      <c r="P86" s="129">
        <f t="shared" si="22"/>
        <v>8.8654811001076972E-2</v>
      </c>
    </row>
    <row r="87" spans="2:16" ht="15" hidden="1" customHeight="1" outlineLevel="1" x14ac:dyDescent="0.25">
      <c r="B87" s="88" t="s">
        <v>88</v>
      </c>
      <c r="C87" s="140">
        <v>1874</v>
      </c>
      <c r="D87" s="129">
        <f t="shared" si="17"/>
        <v>-8.807785888077857E-2</v>
      </c>
      <c r="E87" s="128">
        <v>20199</v>
      </c>
      <c r="F87" s="175">
        <f t="shared" si="17"/>
        <v>8.7898916246316183E-3</v>
      </c>
      <c r="G87" s="140">
        <v>71262</v>
      </c>
      <c r="H87" s="129">
        <f t="shared" si="18"/>
        <v>-7.7970538275180523E-3</v>
      </c>
      <c r="I87" s="128">
        <v>17614</v>
      </c>
      <c r="J87" s="175">
        <f t="shared" si="19"/>
        <v>-7.7559570568211611E-2</v>
      </c>
      <c r="K87" s="140">
        <v>110949</v>
      </c>
      <c r="L87" s="129">
        <f t="shared" si="20"/>
        <v>-1.8106995884773713E-2</v>
      </c>
      <c r="M87" s="128">
        <v>59898</v>
      </c>
      <c r="N87" s="175">
        <f t="shared" si="21"/>
        <v>-6.2130084865186452E-2</v>
      </c>
      <c r="O87" s="140">
        <v>170847</v>
      </c>
      <c r="P87" s="129">
        <f t="shared" si="22"/>
        <v>-3.4004104918551881E-2</v>
      </c>
    </row>
    <row r="88" spans="2:16" ht="15" hidden="1" customHeight="1" outlineLevel="1" x14ac:dyDescent="0.25">
      <c r="B88" s="88" t="s">
        <v>89</v>
      </c>
      <c r="C88" s="140">
        <v>1720</v>
      </c>
      <c r="D88" s="129">
        <f t="shared" si="17"/>
        <v>-7.675791733762749E-2</v>
      </c>
      <c r="E88" s="128">
        <v>17144</v>
      </c>
      <c r="F88" s="175">
        <f t="shared" si="17"/>
        <v>-5.0246523738297078E-2</v>
      </c>
      <c r="G88" s="140">
        <v>60129</v>
      </c>
      <c r="H88" s="129">
        <f t="shared" si="18"/>
        <v>-0.12110094425117668</v>
      </c>
      <c r="I88" s="128">
        <v>15698</v>
      </c>
      <c r="J88" s="175">
        <f t="shared" si="19"/>
        <v>4.5905789859417734E-2</v>
      </c>
      <c r="K88" s="140">
        <v>94691</v>
      </c>
      <c r="L88" s="129">
        <f t="shared" si="20"/>
        <v>-8.3667998877459238E-2</v>
      </c>
      <c r="M88" s="128">
        <v>47682</v>
      </c>
      <c r="N88" s="175">
        <f t="shared" si="21"/>
        <v>-0.20929306999651753</v>
      </c>
      <c r="O88" s="140">
        <v>142373</v>
      </c>
      <c r="P88" s="129">
        <f t="shared" si="22"/>
        <v>-0.12996211195306773</v>
      </c>
    </row>
    <row r="89" spans="2:16" ht="15" hidden="1" customHeight="1" outlineLevel="1" x14ac:dyDescent="0.25">
      <c r="B89" s="88" t="s">
        <v>90</v>
      </c>
      <c r="C89" s="140">
        <v>1427</v>
      </c>
      <c r="D89" s="129">
        <f t="shared" si="17"/>
        <v>-0.18223495702005732</v>
      </c>
      <c r="E89" s="128">
        <v>25182</v>
      </c>
      <c r="F89" s="175">
        <f t="shared" si="17"/>
        <v>2.5826951279126709E-2</v>
      </c>
      <c r="G89" s="140">
        <v>70431</v>
      </c>
      <c r="H89" s="129">
        <f t="shared" si="18"/>
        <v>1.503141753617343E-2</v>
      </c>
      <c r="I89" s="128">
        <v>16674</v>
      </c>
      <c r="J89" s="175">
        <f t="shared" si="19"/>
        <v>-3.568330345266324E-2</v>
      </c>
      <c r="K89" s="140">
        <v>113714</v>
      </c>
      <c r="L89" s="129">
        <f t="shared" si="20"/>
        <v>6.5679991502318735E-3</v>
      </c>
      <c r="M89" s="128">
        <v>71928</v>
      </c>
      <c r="N89" s="175">
        <f t="shared" si="21"/>
        <v>3.8476531481454801E-2</v>
      </c>
      <c r="O89" s="140">
        <v>185642</v>
      </c>
      <c r="P89" s="129">
        <f t="shared" si="22"/>
        <v>1.8695640244738909E-2</v>
      </c>
    </row>
    <row r="90" spans="2:16" ht="15" hidden="1" customHeight="1" outlineLevel="1" x14ac:dyDescent="0.25">
      <c r="B90" s="88" t="s">
        <v>91</v>
      </c>
      <c r="C90" s="140">
        <v>1158</v>
      </c>
      <c r="D90" s="129">
        <f t="shared" si="17"/>
        <v>-0.13193403298350825</v>
      </c>
      <c r="E90" s="128">
        <v>19468</v>
      </c>
      <c r="F90" s="175">
        <f t="shared" si="17"/>
        <v>-8.9131146773967163E-2</v>
      </c>
      <c r="G90" s="140">
        <v>69962</v>
      </c>
      <c r="H90" s="129">
        <f t="shared" si="18"/>
        <v>3.6643008490272466E-2</v>
      </c>
      <c r="I90" s="128">
        <v>14642</v>
      </c>
      <c r="J90" s="175">
        <f t="shared" si="19"/>
        <v>4.503604310898579E-2</v>
      </c>
      <c r="K90" s="140">
        <v>105230</v>
      </c>
      <c r="L90" s="129">
        <f t="shared" si="20"/>
        <v>9.816998858042103E-3</v>
      </c>
      <c r="M90" s="128">
        <v>55089</v>
      </c>
      <c r="N90" s="175">
        <f t="shared" si="21"/>
        <v>-0.13636007336918177</v>
      </c>
      <c r="O90" s="140">
        <v>160319</v>
      </c>
      <c r="P90" s="129">
        <f t="shared" si="22"/>
        <v>-4.5686155457932975E-2</v>
      </c>
    </row>
    <row r="91" spans="2:16" ht="15" hidden="1" customHeight="1" outlineLevel="1" x14ac:dyDescent="0.25">
      <c r="B91" s="88" t="s">
        <v>92</v>
      </c>
      <c r="C91" s="140">
        <v>1377</v>
      </c>
      <c r="D91" s="129">
        <f t="shared" si="17"/>
        <v>5.8436815193572134E-3</v>
      </c>
      <c r="E91" s="128">
        <v>17760</v>
      </c>
      <c r="F91" s="175">
        <f t="shared" si="17"/>
        <v>-3.0514766089852041E-2</v>
      </c>
      <c r="G91" s="140">
        <v>63490</v>
      </c>
      <c r="H91" s="129">
        <f t="shared" si="18"/>
        <v>9.6367915527002523E-3</v>
      </c>
      <c r="I91" s="128">
        <v>13424</v>
      </c>
      <c r="J91" s="175">
        <f t="shared" si="19"/>
        <v>4.1346675975486802E-2</v>
      </c>
      <c r="K91" s="140">
        <v>96051</v>
      </c>
      <c r="L91" s="129">
        <f t="shared" si="20"/>
        <v>6.159454448320334E-3</v>
      </c>
      <c r="M91" s="128">
        <v>48455</v>
      </c>
      <c r="N91" s="175">
        <f t="shared" si="21"/>
        <v>-0.12817790892243475</v>
      </c>
      <c r="O91" s="140">
        <v>144506</v>
      </c>
      <c r="P91" s="129">
        <f t="shared" si="22"/>
        <v>-4.3272732087763721E-2</v>
      </c>
    </row>
    <row r="92" spans="2:16" ht="15" hidden="1" customHeight="1" outlineLevel="1" x14ac:dyDescent="0.25">
      <c r="B92" s="88" t="s">
        <v>93</v>
      </c>
      <c r="C92" s="140">
        <v>1111</v>
      </c>
      <c r="D92" s="129">
        <f t="shared" si="17"/>
        <v>-0.1758160237388724</v>
      </c>
      <c r="E92" s="128">
        <v>12286</v>
      </c>
      <c r="F92" s="175">
        <f t="shared" si="17"/>
        <v>-0.28743765224451923</v>
      </c>
      <c r="G92" s="140">
        <v>53295</v>
      </c>
      <c r="H92" s="129">
        <f t="shared" si="18"/>
        <v>-8.3396395156851932E-2</v>
      </c>
      <c r="I92" s="128">
        <v>13192</v>
      </c>
      <c r="J92" s="175">
        <f t="shared" si="19"/>
        <v>5.874799357945415E-2</v>
      </c>
      <c r="K92" s="140">
        <v>79884</v>
      </c>
      <c r="L92" s="129">
        <f t="shared" si="20"/>
        <v>-0.10437921833307173</v>
      </c>
      <c r="M92" s="128">
        <v>36244</v>
      </c>
      <c r="N92" s="175">
        <f t="shared" si="21"/>
        <v>-0.15953993136072719</v>
      </c>
      <c r="O92" s="140">
        <v>116128</v>
      </c>
      <c r="P92" s="129">
        <f t="shared" si="22"/>
        <v>-0.12235674662555363</v>
      </c>
    </row>
    <row r="93" spans="2:16" ht="15" hidden="1" customHeight="1" outlineLevel="1" x14ac:dyDescent="0.25">
      <c r="B93" s="88" t="s">
        <v>94</v>
      </c>
      <c r="C93" s="140">
        <v>1147</v>
      </c>
      <c r="D93" s="129">
        <f t="shared" si="17"/>
        <v>-0.25032679738562091</v>
      </c>
      <c r="E93" s="128">
        <v>19459</v>
      </c>
      <c r="F93" s="175">
        <f t="shared" si="17"/>
        <v>-0.14341682440463088</v>
      </c>
      <c r="G93" s="140">
        <v>68331</v>
      </c>
      <c r="H93" s="129">
        <f t="shared" si="18"/>
        <v>-5.2248328663763166E-2</v>
      </c>
      <c r="I93" s="128">
        <v>17198</v>
      </c>
      <c r="J93" s="175">
        <f t="shared" si="19"/>
        <v>2.0531687633515316E-2</v>
      </c>
      <c r="K93" s="140">
        <v>106135</v>
      </c>
      <c r="L93" s="129">
        <f t="shared" si="20"/>
        <v>-6.2386812371352574E-2</v>
      </c>
      <c r="M93" s="128">
        <v>54856</v>
      </c>
      <c r="N93" s="175">
        <f t="shared" si="21"/>
        <v>-9.8430437998192177E-2</v>
      </c>
      <c r="O93" s="140">
        <v>160991</v>
      </c>
      <c r="P93" s="129">
        <f t="shared" si="22"/>
        <v>-7.4987646660001572E-2</v>
      </c>
    </row>
    <row r="94" spans="2:16" ht="15" hidden="1" customHeight="1" outlineLevel="1" x14ac:dyDescent="0.25">
      <c r="B94" s="88" t="s">
        <v>95</v>
      </c>
      <c r="C94" s="140">
        <v>2299</v>
      </c>
      <c r="D94" s="129">
        <f t="shared" si="17"/>
        <v>0.28795518207282922</v>
      </c>
      <c r="E94" s="128">
        <v>22390</v>
      </c>
      <c r="F94" s="175">
        <f t="shared" si="17"/>
        <v>9.6957522904316251E-2</v>
      </c>
      <c r="G94" s="140">
        <v>66886</v>
      </c>
      <c r="H94" s="129">
        <f t="shared" si="18"/>
        <v>2.5607212953876246E-2</v>
      </c>
      <c r="I94" s="128">
        <v>14606</v>
      </c>
      <c r="J94" s="175">
        <f t="shared" si="19"/>
        <v>-7.1691877462819353E-2</v>
      </c>
      <c r="K94" s="140">
        <v>106181</v>
      </c>
      <c r="L94" s="129">
        <f t="shared" si="20"/>
        <v>2.9424311170573647E-2</v>
      </c>
      <c r="M94" s="128">
        <v>68170</v>
      </c>
      <c r="N94" s="175">
        <f t="shared" si="21"/>
        <v>5.521415414144859E-2</v>
      </c>
      <c r="O94" s="140">
        <v>174351</v>
      </c>
      <c r="P94" s="129">
        <f t="shared" si="22"/>
        <v>3.9356419412336363E-2</v>
      </c>
    </row>
    <row r="95" spans="2:16" ht="15" hidden="1" customHeight="1" outlineLevel="1" x14ac:dyDescent="0.25">
      <c r="B95" s="88" t="s">
        <v>96</v>
      </c>
      <c r="C95" s="140">
        <v>2109</v>
      </c>
      <c r="D95" s="129">
        <f t="shared" si="17"/>
        <v>0.20376712328767121</v>
      </c>
      <c r="E95" s="128">
        <v>19899</v>
      </c>
      <c r="F95" s="175">
        <f t="shared" si="17"/>
        <v>7.3402855117949972E-3</v>
      </c>
      <c r="G95" s="140">
        <v>56647</v>
      </c>
      <c r="H95" s="129">
        <f t="shared" si="18"/>
        <v>3.9878061748963578E-3</v>
      </c>
      <c r="I95" s="128">
        <v>15362</v>
      </c>
      <c r="J95" s="175">
        <f t="shared" si="19"/>
        <v>6.8512206997287439E-2</v>
      </c>
      <c r="K95" s="140">
        <v>94017</v>
      </c>
      <c r="L95" s="129">
        <f t="shared" si="20"/>
        <v>1.8547207626889106E-2</v>
      </c>
      <c r="M95" s="128">
        <v>57394</v>
      </c>
      <c r="N95" s="175">
        <f t="shared" si="21"/>
        <v>-1.7898699520876082E-2</v>
      </c>
      <c r="O95" s="140">
        <v>151411</v>
      </c>
      <c r="P95" s="129">
        <f t="shared" si="22"/>
        <v>4.4180569836478334E-3</v>
      </c>
    </row>
    <row r="96" spans="2:16" ht="15" hidden="1" customHeight="1" outlineLevel="1" x14ac:dyDescent="0.25">
      <c r="B96" s="88" t="s">
        <v>97</v>
      </c>
      <c r="C96" s="140">
        <v>1957</v>
      </c>
      <c r="D96" s="129">
        <f t="shared" si="17"/>
        <v>-5.107252298263143E-4</v>
      </c>
      <c r="E96" s="128">
        <v>18553</v>
      </c>
      <c r="F96" s="175">
        <f t="shared" si="17"/>
        <v>-9.643013685287094E-2</v>
      </c>
      <c r="G96" s="140">
        <v>57068</v>
      </c>
      <c r="H96" s="129">
        <f t="shared" si="18"/>
        <v>-7.4082486939027192E-2</v>
      </c>
      <c r="I96" s="128">
        <v>13653</v>
      </c>
      <c r="J96" s="175">
        <f t="shared" si="19"/>
        <v>0.18218027534851511</v>
      </c>
      <c r="K96" s="140">
        <v>91231</v>
      </c>
      <c r="L96" s="129">
        <f t="shared" si="20"/>
        <v>-4.6438948930743962E-2</v>
      </c>
      <c r="M96" s="128">
        <v>55013</v>
      </c>
      <c r="N96" s="175">
        <f t="shared" si="21"/>
        <v>-3.4758044706460378E-2</v>
      </c>
      <c r="O96" s="140">
        <v>146244</v>
      </c>
      <c r="P96" s="129">
        <f t="shared" si="22"/>
        <v>-4.2078235124584085E-2</v>
      </c>
    </row>
    <row r="97" spans="2:16" collapsed="1" x14ac:dyDescent="0.25">
      <c r="B97" s="177">
        <v>2007</v>
      </c>
      <c r="C97" s="130">
        <v>20497</v>
      </c>
      <c r="D97" s="139">
        <f t="shared" si="17"/>
        <v>-3.2567140227497959E-2</v>
      </c>
      <c r="E97" s="130">
        <v>234115</v>
      </c>
      <c r="F97" s="139">
        <f t="shared" si="17"/>
        <v>-3.3285709566596156E-2</v>
      </c>
      <c r="G97" s="130">
        <v>757996</v>
      </c>
      <c r="H97" s="139">
        <f t="shared" si="18"/>
        <v>-2.2845931124454988E-2</v>
      </c>
      <c r="I97" s="130">
        <v>182962</v>
      </c>
      <c r="J97" s="139">
        <f t="shared" si="19"/>
        <v>-2.4426149064936675E-3</v>
      </c>
      <c r="K97" s="130">
        <v>1195570</v>
      </c>
      <c r="L97" s="139">
        <f t="shared" si="20"/>
        <v>-2.2021430014617649E-2</v>
      </c>
      <c r="M97" s="130">
        <v>672612</v>
      </c>
      <c r="N97" s="139">
        <f t="shared" si="21"/>
        <v>-5.1226640787216726E-2</v>
      </c>
      <c r="O97" s="130">
        <v>1868182</v>
      </c>
      <c r="P97" s="139">
        <f t="shared" si="22"/>
        <v>-3.2741212548908383E-2</v>
      </c>
    </row>
    <row r="98" spans="2:16" ht="15" hidden="1" customHeight="1" outlineLevel="1" x14ac:dyDescent="0.25">
      <c r="B98" s="88" t="s">
        <v>86</v>
      </c>
      <c r="C98" s="140">
        <v>2443</v>
      </c>
      <c r="D98" s="140"/>
      <c r="E98" s="128">
        <v>19733</v>
      </c>
      <c r="F98" s="128"/>
      <c r="G98" s="140">
        <v>61741</v>
      </c>
      <c r="H98" s="140"/>
      <c r="I98" s="128">
        <v>15411</v>
      </c>
      <c r="J98" s="128"/>
      <c r="K98" s="140">
        <v>99328</v>
      </c>
      <c r="L98" s="140"/>
      <c r="M98" s="128">
        <v>60521</v>
      </c>
      <c r="N98" s="128"/>
      <c r="O98" s="140">
        <v>159849</v>
      </c>
      <c r="P98" s="140"/>
    </row>
    <row r="99" spans="2:16" ht="15" hidden="1" customHeight="1" outlineLevel="1" x14ac:dyDescent="0.25">
      <c r="B99" s="88" t="s">
        <v>87</v>
      </c>
      <c r="C99" s="140">
        <v>2005</v>
      </c>
      <c r="D99" s="140"/>
      <c r="E99" s="128">
        <v>19472</v>
      </c>
      <c r="F99" s="128"/>
      <c r="G99" s="140">
        <v>60466</v>
      </c>
      <c r="H99" s="140"/>
      <c r="I99" s="128">
        <v>18730</v>
      </c>
      <c r="J99" s="128"/>
      <c r="K99" s="140">
        <v>100673</v>
      </c>
      <c r="L99" s="140"/>
      <c r="M99" s="128">
        <v>51603</v>
      </c>
      <c r="N99" s="128"/>
      <c r="O99" s="140">
        <v>152276</v>
      </c>
      <c r="P99" s="140"/>
    </row>
    <row r="100" spans="2:16" ht="15" hidden="1" customHeight="1" outlineLevel="1" x14ac:dyDescent="0.25">
      <c r="B100" s="88" t="s">
        <v>88</v>
      </c>
      <c r="C100" s="140">
        <v>2055</v>
      </c>
      <c r="D100" s="140"/>
      <c r="E100" s="128">
        <v>20023</v>
      </c>
      <c r="F100" s="128"/>
      <c r="G100" s="140">
        <v>71822</v>
      </c>
      <c r="H100" s="140"/>
      <c r="I100" s="128">
        <v>19095</v>
      </c>
      <c r="J100" s="128"/>
      <c r="K100" s="140">
        <v>112995</v>
      </c>
      <c r="L100" s="140"/>
      <c r="M100" s="128">
        <v>63866</v>
      </c>
      <c r="N100" s="128"/>
      <c r="O100" s="140">
        <v>176861</v>
      </c>
      <c r="P100" s="140"/>
    </row>
    <row r="101" spans="2:16" ht="15" hidden="1" customHeight="1" outlineLevel="1" x14ac:dyDescent="0.25">
      <c r="B101" s="88" t="s">
        <v>89</v>
      </c>
      <c r="C101" s="140">
        <v>1863</v>
      </c>
      <c r="D101" s="140"/>
      <c r="E101" s="128">
        <v>18051</v>
      </c>
      <c r="F101" s="128"/>
      <c r="G101" s="140">
        <v>68414</v>
      </c>
      <c r="H101" s="140"/>
      <c r="I101" s="128">
        <v>15009</v>
      </c>
      <c r="J101" s="128"/>
      <c r="K101" s="140">
        <v>103337</v>
      </c>
      <c r="L101" s="140"/>
      <c r="M101" s="128">
        <v>60303</v>
      </c>
      <c r="N101" s="128"/>
      <c r="O101" s="140">
        <v>163640</v>
      </c>
      <c r="P101" s="140"/>
    </row>
    <row r="102" spans="2:16" ht="15" hidden="1" customHeight="1" outlineLevel="1" x14ac:dyDescent="0.25">
      <c r="B102" s="88" t="s">
        <v>90</v>
      </c>
      <c r="C102" s="140">
        <v>1745</v>
      </c>
      <c r="D102" s="140"/>
      <c r="E102" s="128">
        <v>24548</v>
      </c>
      <c r="F102" s="128"/>
      <c r="G102" s="140">
        <v>69388</v>
      </c>
      <c r="H102" s="140"/>
      <c r="I102" s="128">
        <v>17291</v>
      </c>
      <c r="J102" s="128"/>
      <c r="K102" s="140">
        <v>112972</v>
      </c>
      <c r="L102" s="140"/>
      <c r="M102" s="128">
        <v>69263</v>
      </c>
      <c r="N102" s="128"/>
      <c r="O102" s="140">
        <v>182235</v>
      </c>
      <c r="P102" s="140"/>
    </row>
    <row r="103" spans="2:16" ht="15" hidden="1" customHeight="1" outlineLevel="1" x14ac:dyDescent="0.25">
      <c r="B103" s="88" t="s">
        <v>91</v>
      </c>
      <c r="C103" s="140">
        <v>1334</v>
      </c>
      <c r="D103" s="140"/>
      <c r="E103" s="128">
        <v>21373</v>
      </c>
      <c r="F103" s="128"/>
      <c r="G103" s="140">
        <v>67489</v>
      </c>
      <c r="H103" s="140"/>
      <c r="I103" s="128">
        <v>14011</v>
      </c>
      <c r="J103" s="128"/>
      <c r="K103" s="140">
        <v>104207</v>
      </c>
      <c r="L103" s="140"/>
      <c r="M103" s="128">
        <v>63787</v>
      </c>
      <c r="N103" s="128"/>
      <c r="O103" s="140">
        <v>167994</v>
      </c>
      <c r="P103" s="140"/>
    </row>
    <row r="104" spans="2:16" ht="15" hidden="1" customHeight="1" outlineLevel="1" x14ac:dyDescent="0.25">
      <c r="B104" s="88" t="s">
        <v>92</v>
      </c>
      <c r="C104" s="140">
        <v>1369</v>
      </c>
      <c r="D104" s="140"/>
      <c r="E104" s="128">
        <v>18319</v>
      </c>
      <c r="F104" s="128"/>
      <c r="G104" s="140">
        <v>62884</v>
      </c>
      <c r="H104" s="140"/>
      <c r="I104" s="128">
        <v>12891</v>
      </c>
      <c r="J104" s="128"/>
      <c r="K104" s="140">
        <v>95463</v>
      </c>
      <c r="L104" s="140"/>
      <c r="M104" s="128">
        <v>55579</v>
      </c>
      <c r="N104" s="128"/>
      <c r="O104" s="140">
        <v>151042</v>
      </c>
      <c r="P104" s="140"/>
    </row>
    <row r="105" spans="2:16" ht="15" hidden="1" customHeight="1" outlineLevel="1" x14ac:dyDescent="0.25">
      <c r="B105" s="88" t="s">
        <v>93</v>
      </c>
      <c r="C105" s="140">
        <v>1348</v>
      </c>
      <c r="D105" s="140"/>
      <c r="E105" s="128">
        <v>17242</v>
      </c>
      <c r="F105" s="128"/>
      <c r="G105" s="140">
        <v>58144</v>
      </c>
      <c r="H105" s="140"/>
      <c r="I105" s="128">
        <v>12460</v>
      </c>
      <c r="J105" s="128"/>
      <c r="K105" s="140">
        <v>89194</v>
      </c>
      <c r="L105" s="140"/>
      <c r="M105" s="128">
        <v>43124</v>
      </c>
      <c r="N105" s="128"/>
      <c r="O105" s="140">
        <v>132318</v>
      </c>
      <c r="P105" s="140"/>
    </row>
    <row r="106" spans="2:16" ht="15" hidden="1" customHeight="1" outlineLevel="1" x14ac:dyDescent="0.25">
      <c r="B106" s="88" t="s">
        <v>94</v>
      </c>
      <c r="C106" s="140">
        <v>1530</v>
      </c>
      <c r="D106" s="140"/>
      <c r="E106" s="128">
        <v>22717</v>
      </c>
      <c r="F106" s="128"/>
      <c r="G106" s="140">
        <v>72098</v>
      </c>
      <c r="H106" s="140"/>
      <c r="I106" s="128">
        <v>16852</v>
      </c>
      <c r="J106" s="128"/>
      <c r="K106" s="140">
        <v>113197</v>
      </c>
      <c r="L106" s="140"/>
      <c r="M106" s="128">
        <v>60845</v>
      </c>
      <c r="N106" s="128"/>
      <c r="O106" s="140">
        <v>174042</v>
      </c>
      <c r="P106" s="140"/>
    </row>
    <row r="107" spans="2:16" ht="15" hidden="1" customHeight="1" outlineLevel="1" x14ac:dyDescent="0.25">
      <c r="B107" s="88" t="s">
        <v>95</v>
      </c>
      <c r="C107" s="140">
        <v>1785</v>
      </c>
      <c r="D107" s="140"/>
      <c r="E107" s="128">
        <v>20411</v>
      </c>
      <c r="F107" s="128"/>
      <c r="G107" s="140">
        <v>65216</v>
      </c>
      <c r="H107" s="140"/>
      <c r="I107" s="128">
        <v>15734</v>
      </c>
      <c r="J107" s="128"/>
      <c r="K107" s="140">
        <v>103146</v>
      </c>
      <c r="L107" s="140"/>
      <c r="M107" s="128">
        <v>64603</v>
      </c>
      <c r="N107" s="128"/>
      <c r="O107" s="140">
        <v>167749</v>
      </c>
      <c r="P107" s="140"/>
    </row>
    <row r="108" spans="2:16" ht="15" hidden="1" customHeight="1" outlineLevel="1" x14ac:dyDescent="0.25">
      <c r="B108" s="88" t="s">
        <v>96</v>
      </c>
      <c r="C108" s="140">
        <v>1752</v>
      </c>
      <c r="D108" s="140"/>
      <c r="E108" s="128">
        <v>19754</v>
      </c>
      <c r="F108" s="128"/>
      <c r="G108" s="140">
        <v>56422</v>
      </c>
      <c r="H108" s="140"/>
      <c r="I108" s="128">
        <v>14377</v>
      </c>
      <c r="J108" s="128"/>
      <c r="K108" s="140">
        <v>92305</v>
      </c>
      <c r="L108" s="140"/>
      <c r="M108" s="128">
        <v>58440</v>
      </c>
      <c r="N108" s="128"/>
      <c r="O108" s="140">
        <v>150745</v>
      </c>
      <c r="P108" s="140"/>
    </row>
    <row r="109" spans="2:16" ht="15" hidden="1" customHeight="1" outlineLevel="1" x14ac:dyDescent="0.25">
      <c r="B109" s="88" t="s">
        <v>97</v>
      </c>
      <c r="C109" s="140">
        <v>1958</v>
      </c>
      <c r="D109" s="140"/>
      <c r="E109" s="128">
        <v>20533</v>
      </c>
      <c r="F109" s="128"/>
      <c r="G109" s="140">
        <v>61634</v>
      </c>
      <c r="H109" s="140"/>
      <c r="I109" s="128">
        <v>11549</v>
      </c>
      <c r="J109" s="128"/>
      <c r="K109" s="140">
        <v>95674</v>
      </c>
      <c r="L109" s="140"/>
      <c r="M109" s="128">
        <v>56994</v>
      </c>
      <c r="N109" s="128"/>
      <c r="O109" s="140">
        <v>152668</v>
      </c>
      <c r="P109" s="140"/>
    </row>
    <row r="110" spans="2:16" collapsed="1" x14ac:dyDescent="0.25">
      <c r="B110" s="177">
        <v>2006</v>
      </c>
      <c r="C110" s="130">
        <v>21187</v>
      </c>
      <c r="D110" s="130"/>
      <c r="E110" s="130">
        <v>242176</v>
      </c>
      <c r="F110" s="130"/>
      <c r="G110" s="130">
        <v>775718</v>
      </c>
      <c r="H110" s="130"/>
      <c r="I110" s="130">
        <v>183410</v>
      </c>
      <c r="J110" s="130"/>
      <c r="K110" s="130">
        <v>1222491</v>
      </c>
      <c r="L110" s="130"/>
      <c r="M110" s="130">
        <v>708928</v>
      </c>
      <c r="N110" s="130"/>
      <c r="O110" s="130">
        <v>1931419</v>
      </c>
      <c r="P110" s="130"/>
    </row>
    <row r="111" spans="2:16" ht="15" customHeight="1" x14ac:dyDescent="0.25">
      <c r="B111" s="141" t="s">
        <v>79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</row>
    <row r="116" spans="5:10" x14ac:dyDescent="0.25">
      <c r="E116" s="178"/>
      <c r="F116" s="178"/>
      <c r="G116" s="178"/>
      <c r="H116" s="178"/>
      <c r="I116" s="178"/>
      <c r="J116" s="178"/>
    </row>
  </sheetData>
  <mergeCells count="2">
    <mergeCell ref="B5:P5"/>
    <mergeCell ref="B111:P111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2012</v>
      </c>
      <c r="E7" s="26" t="str">
        <f>actualizaciones!$A$2</f>
        <v>2013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4900817</v>
      </c>
      <c r="E8" s="30">
        <v>4973047</v>
      </c>
      <c r="F8" s="31">
        <f t="shared" ref="F8:F16" si="0">E8/D8-1</f>
        <v>1.4738358930766138E-2</v>
      </c>
      <c r="G8" s="32">
        <f t="shared" ref="G8:G19" si="1">E8-D8</f>
        <v>72230</v>
      </c>
    </row>
    <row r="9" spans="2:8" ht="15" customHeight="1" x14ac:dyDescent="0.25">
      <c r="B9" s="28"/>
      <c r="C9" s="29" t="s">
        <v>52</v>
      </c>
      <c r="D9" s="30">
        <v>3173478</v>
      </c>
      <c r="E9" s="30">
        <v>3217880</v>
      </c>
      <c r="F9" s="31">
        <f t="shared" si="0"/>
        <v>1.3991589038903074E-2</v>
      </c>
      <c r="G9" s="32">
        <f t="shared" si="1"/>
        <v>44402</v>
      </c>
      <c r="H9" s="33"/>
    </row>
    <row r="10" spans="2:8" ht="15" customHeight="1" x14ac:dyDescent="0.25">
      <c r="B10" s="28"/>
      <c r="C10" s="29" t="s">
        <v>53</v>
      </c>
      <c r="D10" s="30">
        <v>1727339</v>
      </c>
      <c r="E10" s="30">
        <v>1755167</v>
      </c>
      <c r="F10" s="31">
        <f t="shared" si="0"/>
        <v>1.6110329240525356E-2</v>
      </c>
      <c r="G10" s="32">
        <f t="shared" si="1"/>
        <v>27828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63.155891332918948</v>
      </c>
      <c r="E11" s="36">
        <v>64.58131253771289</v>
      </c>
      <c r="F11" s="37">
        <f>E11/D11-1</f>
        <v>2.2569885005343293E-2</v>
      </c>
      <c r="G11" s="36">
        <f t="shared" si="1"/>
        <v>1.4254212047939419</v>
      </c>
    </row>
    <row r="12" spans="2:8" ht="15" customHeight="1" x14ac:dyDescent="0.25">
      <c r="B12" s="34"/>
      <c r="C12" s="35" t="s">
        <v>56</v>
      </c>
      <c r="D12" s="36">
        <v>72.162002342558168</v>
      </c>
      <c r="E12" s="36">
        <v>73.329396476441019</v>
      </c>
      <c r="F12" s="37">
        <f t="shared" si="0"/>
        <v>1.6177407721326142E-2</v>
      </c>
      <c r="G12" s="36">
        <f t="shared" si="1"/>
        <v>1.1673941338828513</v>
      </c>
    </row>
    <row r="13" spans="2:8" ht="15" customHeight="1" x14ac:dyDescent="0.25">
      <c r="B13" s="34"/>
      <c r="C13" s="35" t="s">
        <v>57</v>
      </c>
      <c r="D13" s="36">
        <v>52.745972242062152</v>
      </c>
      <c r="E13" s="36">
        <v>54.267491213569393</v>
      </c>
      <c r="F13" s="37">
        <f t="shared" si="0"/>
        <v>2.8846164111349992E-2</v>
      </c>
      <c r="G13" s="36">
        <f t="shared" si="1"/>
        <v>1.5215189715072412</v>
      </c>
    </row>
    <row r="14" spans="2:8" ht="15" customHeight="1" x14ac:dyDescent="0.25">
      <c r="B14" s="28" t="s">
        <v>58</v>
      </c>
      <c r="C14" s="29" t="s">
        <v>59</v>
      </c>
      <c r="D14" s="30">
        <v>38278787</v>
      </c>
      <c r="E14" s="30">
        <v>38645646</v>
      </c>
      <c r="F14" s="31">
        <f t="shared" si="0"/>
        <v>9.5838721326253484E-3</v>
      </c>
      <c r="G14" s="32">
        <f t="shared" si="1"/>
        <v>366859</v>
      </c>
    </row>
    <row r="15" spans="2:8" ht="15" customHeight="1" x14ac:dyDescent="0.25">
      <c r="B15" s="28"/>
      <c r="C15" s="29" t="s">
        <v>60</v>
      </c>
      <c r="D15" s="30">
        <v>23449835</v>
      </c>
      <c r="E15" s="30">
        <v>23742427</v>
      </c>
      <c r="F15" s="31">
        <f t="shared" si="0"/>
        <v>1.247735858269361E-2</v>
      </c>
      <c r="G15" s="32">
        <f t="shared" si="1"/>
        <v>292592</v>
      </c>
    </row>
    <row r="16" spans="2:8" ht="15" customHeight="1" x14ac:dyDescent="0.25">
      <c r="B16" s="28"/>
      <c r="C16" s="29" t="s">
        <v>61</v>
      </c>
      <c r="D16" s="30">
        <v>14828952</v>
      </c>
      <c r="E16" s="30">
        <v>14903219</v>
      </c>
      <c r="F16" s="31">
        <f t="shared" si="0"/>
        <v>5.0082433337164112E-3</v>
      </c>
      <c r="G16" s="32">
        <f t="shared" si="1"/>
        <v>74267</v>
      </c>
    </row>
    <row r="17" spans="2:7" ht="15" customHeight="1" x14ac:dyDescent="0.25">
      <c r="B17" s="34" t="s">
        <v>62</v>
      </c>
      <c r="C17" s="35" t="s">
        <v>63</v>
      </c>
      <c r="D17" s="38">
        <v>7.8106950330934621</v>
      </c>
      <c r="E17" s="38">
        <v>7.7710196585714959</v>
      </c>
      <c r="F17" s="39" t="s">
        <v>64</v>
      </c>
      <c r="G17" s="40">
        <f t="shared" si="1"/>
        <v>-3.9675374521966233E-2</v>
      </c>
    </row>
    <row r="18" spans="2:7" ht="15" customHeight="1" x14ac:dyDescent="0.25">
      <c r="B18" s="34"/>
      <c r="C18" s="35" t="s">
        <v>65</v>
      </c>
      <c r="D18" s="38">
        <v>7.3893170206316228</v>
      </c>
      <c r="E18" s="38">
        <v>7.3782822852312702</v>
      </c>
      <c r="F18" s="39" t="s">
        <v>64</v>
      </c>
      <c r="G18" s="40">
        <f t="shared" si="1"/>
        <v>-1.1034735400352602E-2</v>
      </c>
    </row>
    <row r="19" spans="2:7" ht="15" customHeight="1" x14ac:dyDescent="0.25">
      <c r="B19" s="34"/>
      <c r="C19" s="35" t="s">
        <v>66</v>
      </c>
      <c r="D19" s="38">
        <v>8.5848533495741144</v>
      </c>
      <c r="E19" s="38">
        <v>8.4910546973592833</v>
      </c>
      <c r="F19" s="39" t="s">
        <v>64</v>
      </c>
      <c r="G19" s="40">
        <f t="shared" si="1"/>
        <v>-9.379865221483108E-2</v>
      </c>
    </row>
    <row r="20" spans="2:7" ht="15" customHeight="1" x14ac:dyDescent="0.25">
      <c r="B20" s="41" t="s">
        <v>67</v>
      </c>
      <c r="C20" s="41"/>
      <c r="D20" s="41"/>
      <c r="E20" s="41"/>
      <c r="F20" s="41"/>
      <c r="G20" s="41"/>
    </row>
    <row r="21" spans="2:7" x14ac:dyDescent="0.25">
      <c r="B21" s="42"/>
      <c r="C21" s="42"/>
      <c r="D21" s="42"/>
      <c r="E21" s="42"/>
      <c r="F21" s="42"/>
      <c r="G21" s="42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2012</v>
      </c>
      <c r="E23" s="26" t="str">
        <f>actualizaciones!$A$2</f>
        <v>2013</v>
      </c>
      <c r="F23" s="27" t="s">
        <v>48</v>
      </c>
      <c r="G23" s="27" t="s">
        <v>49</v>
      </c>
    </row>
    <row r="24" spans="2:7" x14ac:dyDescent="0.25">
      <c r="B24" s="28" t="s">
        <v>50</v>
      </c>
      <c r="C24" s="29" t="s">
        <v>51</v>
      </c>
      <c r="D24" s="30">
        <v>3925637</v>
      </c>
      <c r="E24" s="30">
        <v>3927839</v>
      </c>
      <c r="F24" s="31">
        <f t="shared" ref="F24:F32" si="2">E24/D24-1</f>
        <v>5.6092807358387731E-4</v>
      </c>
      <c r="G24" s="32">
        <f t="shared" ref="G24:G35" si="3">E24-D24</f>
        <v>2202</v>
      </c>
    </row>
    <row r="25" spans="2:7" x14ac:dyDescent="0.25">
      <c r="B25" s="28"/>
      <c r="C25" s="29" t="s">
        <v>52</v>
      </c>
      <c r="D25" s="30">
        <v>2400395</v>
      </c>
      <c r="E25" s="30">
        <v>2390672</v>
      </c>
      <c r="F25" s="31">
        <f t="shared" si="2"/>
        <v>-4.0505833414916648E-3</v>
      </c>
      <c r="G25" s="32">
        <f t="shared" si="3"/>
        <v>-9723</v>
      </c>
    </row>
    <row r="26" spans="2:7" x14ac:dyDescent="0.25">
      <c r="B26" s="28"/>
      <c r="C26" s="29" t="s">
        <v>53</v>
      </c>
      <c r="D26" s="30">
        <v>1525242</v>
      </c>
      <c r="E26" s="30">
        <v>1537167</v>
      </c>
      <c r="F26" s="31">
        <f t="shared" si="2"/>
        <v>7.8184314357983009E-3</v>
      </c>
      <c r="G26" s="32">
        <f t="shared" si="3"/>
        <v>11925</v>
      </c>
    </row>
    <row r="27" spans="2:7" x14ac:dyDescent="0.25">
      <c r="B27" s="34" t="s">
        <v>54</v>
      </c>
      <c r="C27" s="35" t="s">
        <v>55</v>
      </c>
      <c r="D27" s="36">
        <v>65.229670341496487</v>
      </c>
      <c r="E27" s="36">
        <v>66.545495395772591</v>
      </c>
      <c r="F27" s="37">
        <f t="shared" si="2"/>
        <v>2.0172186175207996E-2</v>
      </c>
      <c r="G27" s="36">
        <f t="shared" si="3"/>
        <v>1.3158250542761039</v>
      </c>
    </row>
    <row r="28" spans="2:7" x14ac:dyDescent="0.25">
      <c r="B28" s="34"/>
      <c r="C28" s="35" t="s">
        <v>56</v>
      </c>
      <c r="D28" s="36">
        <v>76.621744010199166</v>
      </c>
      <c r="E28" s="36">
        <v>77.777924703376783</v>
      </c>
      <c r="F28" s="37">
        <f t="shared" si="2"/>
        <v>1.5089459371007141E-2</v>
      </c>
      <c r="G28" s="36">
        <f t="shared" si="3"/>
        <v>1.1561806931776175</v>
      </c>
    </row>
    <row r="29" spans="2:7" x14ac:dyDescent="0.25">
      <c r="B29" s="34"/>
      <c r="C29" s="35" t="s">
        <v>57</v>
      </c>
      <c r="D29" s="36">
        <v>53.851237884942087</v>
      </c>
      <c r="E29" s="36">
        <v>55.196115508488639</v>
      </c>
      <c r="F29" s="37">
        <f t="shared" si="2"/>
        <v>2.4973940736886968E-2</v>
      </c>
      <c r="G29" s="36">
        <f t="shared" si="3"/>
        <v>1.3448776235465516</v>
      </c>
    </row>
    <row r="30" spans="2:7" x14ac:dyDescent="0.25">
      <c r="B30" s="28" t="s">
        <v>58</v>
      </c>
      <c r="C30" s="29" t="s">
        <v>59</v>
      </c>
      <c r="D30" s="30">
        <v>32003247</v>
      </c>
      <c r="E30" s="30">
        <v>32141809</v>
      </c>
      <c r="F30" s="31">
        <f t="shared" si="2"/>
        <v>4.3296231785481254E-3</v>
      </c>
      <c r="G30" s="32">
        <f t="shared" si="3"/>
        <v>138562</v>
      </c>
    </row>
    <row r="31" spans="2:7" x14ac:dyDescent="0.25">
      <c r="B31" s="28"/>
      <c r="C31" s="29" t="s">
        <v>60</v>
      </c>
      <c r="D31" s="30">
        <v>18784976</v>
      </c>
      <c r="E31" s="30">
        <v>18880844</v>
      </c>
      <c r="F31" s="31">
        <f t="shared" si="2"/>
        <v>5.1034401108631666E-3</v>
      </c>
      <c r="G31" s="32">
        <f t="shared" si="3"/>
        <v>95868</v>
      </c>
    </row>
    <row r="32" spans="2:7" ht="15" customHeight="1" x14ac:dyDescent="0.25">
      <c r="B32" s="28"/>
      <c r="C32" s="29" t="s">
        <v>61</v>
      </c>
      <c r="D32" s="30">
        <v>13218271</v>
      </c>
      <c r="E32" s="30">
        <v>13260965</v>
      </c>
      <c r="F32" s="31">
        <f t="shared" si="2"/>
        <v>3.2299231873820222E-3</v>
      </c>
      <c r="G32" s="32">
        <f t="shared" si="3"/>
        <v>42694</v>
      </c>
    </row>
    <row r="33" spans="2:9" x14ac:dyDescent="0.25">
      <c r="B33" s="34" t="s">
        <v>62</v>
      </c>
      <c r="C33" s="35" t="s">
        <v>63</v>
      </c>
      <c r="D33" s="38">
        <v>8.1523704305823497</v>
      </c>
      <c r="E33" s="38">
        <v>8.1830770049383386</v>
      </c>
      <c r="F33" s="39" t="s">
        <v>64</v>
      </c>
      <c r="G33" s="40">
        <f t="shared" si="3"/>
        <v>3.0706574355988892E-2</v>
      </c>
    </row>
    <row r="34" spans="2:9" ht="18" customHeight="1" x14ac:dyDescent="0.25">
      <c r="B34" s="34"/>
      <c r="C34" s="35" t="s">
        <v>65</v>
      </c>
      <c r="D34" s="38">
        <v>7.8257853394962078</v>
      </c>
      <c r="E34" s="38">
        <v>7.8977141155290225</v>
      </c>
      <c r="F34" s="39" t="s">
        <v>64</v>
      </c>
      <c r="G34" s="40">
        <f t="shared" si="3"/>
        <v>7.1928776032814667E-2</v>
      </c>
    </row>
    <row r="35" spans="2:9" ht="15" customHeight="1" x14ac:dyDescent="0.25">
      <c r="B35" s="34"/>
      <c r="C35" s="35" t="s">
        <v>66</v>
      </c>
      <c r="D35" s="38">
        <v>8.6663434392706211</v>
      </c>
      <c r="E35" s="38">
        <v>8.6268863435137497</v>
      </c>
      <c r="F35" s="39" t="s">
        <v>64</v>
      </c>
      <c r="G35" s="40">
        <f t="shared" si="3"/>
        <v>-3.9457095756871396E-2</v>
      </c>
    </row>
    <row r="36" spans="2:9" x14ac:dyDescent="0.25">
      <c r="B36" s="41" t="s">
        <v>67</v>
      </c>
      <c r="C36" s="41"/>
      <c r="D36" s="41"/>
      <c r="E36" s="41"/>
      <c r="F36" s="41"/>
      <c r="G36" s="41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ht="24" customHeight="1" x14ac:dyDescent="0.25">
      <c r="B39" s="26" t="s">
        <v>46</v>
      </c>
      <c r="C39" s="26" t="s">
        <v>71</v>
      </c>
      <c r="D39" s="26" t="str">
        <f>actualizaciones!$A$3</f>
        <v>2012</v>
      </c>
      <c r="E39" s="26" t="str">
        <f>actualizaciones!$A$2</f>
        <v>2013</v>
      </c>
      <c r="F39" s="27" t="s">
        <v>48</v>
      </c>
      <c r="G39" s="27" t="s">
        <v>49</v>
      </c>
    </row>
    <row r="40" spans="2:9" x14ac:dyDescent="0.25">
      <c r="B40" s="28" t="s">
        <v>50</v>
      </c>
      <c r="C40" s="29" t="s">
        <v>51</v>
      </c>
      <c r="D40" s="30">
        <v>1758642</v>
      </c>
      <c r="E40" s="30">
        <v>1756060</v>
      </c>
      <c r="F40" s="31">
        <f t="shared" ref="F40:F48" si="4">E40/D40-1</f>
        <v>-1.4681782875650695E-3</v>
      </c>
      <c r="G40" s="32">
        <f t="shared" ref="G40:G51" si="5">E40-D40</f>
        <v>-2582</v>
      </c>
    </row>
    <row r="41" spans="2:9" x14ac:dyDescent="0.25">
      <c r="B41" s="28"/>
      <c r="C41" s="29" t="s">
        <v>52</v>
      </c>
      <c r="D41" s="30">
        <v>1223738</v>
      </c>
      <c r="E41" s="30">
        <v>1228992</v>
      </c>
      <c r="F41" s="31">
        <f t="shared" si="4"/>
        <v>4.293402672794322E-3</v>
      </c>
      <c r="G41" s="32">
        <f t="shared" si="5"/>
        <v>5254</v>
      </c>
    </row>
    <row r="42" spans="2:9" x14ac:dyDescent="0.25">
      <c r="B42" s="28"/>
      <c r="C42" s="29" t="s">
        <v>53</v>
      </c>
      <c r="D42" s="30">
        <v>534904</v>
      </c>
      <c r="E42" s="30">
        <v>527068</v>
      </c>
      <c r="F42" s="31">
        <f t="shared" si="4"/>
        <v>-1.464935764174502E-2</v>
      </c>
      <c r="G42" s="32">
        <f t="shared" si="5"/>
        <v>-7836</v>
      </c>
    </row>
    <row r="43" spans="2:9" x14ac:dyDescent="0.25">
      <c r="B43" s="34" t="s">
        <v>54</v>
      </c>
      <c r="C43" s="35" t="s">
        <v>55</v>
      </c>
      <c r="D43" s="36">
        <v>66.336803100943641</v>
      </c>
      <c r="E43" s="36">
        <v>67.075670315590656</v>
      </c>
      <c r="F43" s="37">
        <f t="shared" si="4"/>
        <v>1.1138119115006173E-2</v>
      </c>
      <c r="G43" s="36">
        <f t="shared" si="5"/>
        <v>0.73886721464701566</v>
      </c>
    </row>
    <row r="44" spans="2:9" x14ac:dyDescent="0.25">
      <c r="B44" s="34"/>
      <c r="C44" s="35" t="s">
        <v>56</v>
      </c>
      <c r="D44" s="36">
        <v>78.725042182283943</v>
      </c>
      <c r="E44" s="36">
        <v>78.799474963489359</v>
      </c>
      <c r="F44" s="37">
        <f t="shared" si="4"/>
        <v>9.4547781928233654E-4</v>
      </c>
      <c r="G44" s="36">
        <f t="shared" si="5"/>
        <v>7.4432781205416632E-2</v>
      </c>
    </row>
    <row r="45" spans="2:9" x14ac:dyDescent="0.25">
      <c r="B45" s="34"/>
      <c r="C45" s="35" t="s">
        <v>57</v>
      </c>
      <c r="D45" s="36">
        <v>50.438055179131723</v>
      </c>
      <c r="E45" s="36">
        <v>51.132852465864516</v>
      </c>
      <c r="F45" s="37">
        <f t="shared" si="4"/>
        <v>1.3775259261389117E-2</v>
      </c>
      <c r="G45" s="36">
        <f t="shared" si="5"/>
        <v>0.6947972867327934</v>
      </c>
      <c r="I45" s="43"/>
    </row>
    <row r="46" spans="2:9" x14ac:dyDescent="0.25">
      <c r="B46" s="28" t="s">
        <v>58</v>
      </c>
      <c r="C46" s="29" t="s">
        <v>59</v>
      </c>
      <c r="D46" s="30">
        <v>14629360</v>
      </c>
      <c r="E46" s="30">
        <v>14550644</v>
      </c>
      <c r="F46" s="31">
        <f t="shared" si="4"/>
        <v>-5.3806865098677825E-3</v>
      </c>
      <c r="G46" s="32">
        <f t="shared" si="5"/>
        <v>-78716</v>
      </c>
      <c r="I46" s="43"/>
    </row>
    <row r="47" spans="2:9" x14ac:dyDescent="0.25">
      <c r="B47" s="28"/>
      <c r="C47" s="29" t="s">
        <v>60</v>
      </c>
      <c r="D47" s="30">
        <v>9757980</v>
      </c>
      <c r="E47" s="30">
        <v>9850300</v>
      </c>
      <c r="F47" s="31">
        <f t="shared" si="4"/>
        <v>9.4609745049691885E-3</v>
      </c>
      <c r="G47" s="32">
        <f t="shared" si="5"/>
        <v>92320</v>
      </c>
    </row>
    <row r="48" spans="2:9" ht="15" customHeight="1" x14ac:dyDescent="0.25">
      <c r="B48" s="28"/>
      <c r="C48" s="29" t="s">
        <v>61</v>
      </c>
      <c r="D48" s="30">
        <v>4871380</v>
      </c>
      <c r="E48" s="30">
        <v>4700344</v>
      </c>
      <c r="F48" s="31">
        <f t="shared" si="4"/>
        <v>-3.5110379399677316E-2</v>
      </c>
      <c r="G48" s="32">
        <f t="shared" si="5"/>
        <v>-171036</v>
      </c>
    </row>
    <row r="49" spans="2:7" x14ac:dyDescent="0.25">
      <c r="B49" s="34" t="s">
        <v>62</v>
      </c>
      <c r="C49" s="35" t="s">
        <v>63</v>
      </c>
      <c r="D49" s="38">
        <v>8.3185548849623743</v>
      </c>
      <c r="E49" s="38">
        <v>8.2859606163798496</v>
      </c>
      <c r="F49" s="39" t="s">
        <v>64</v>
      </c>
      <c r="G49" s="40">
        <f t="shared" si="5"/>
        <v>-3.2594268582524677E-2</v>
      </c>
    </row>
    <row r="50" spans="2:7" ht="18" customHeight="1" x14ac:dyDescent="0.25">
      <c r="B50" s="34"/>
      <c r="C50" s="35" t="s">
        <v>65</v>
      </c>
      <c r="D50" s="38">
        <v>7.9739127166109087</v>
      </c>
      <c r="E50" s="38">
        <v>8.0149423267197832</v>
      </c>
      <c r="F50" s="39" t="s">
        <v>64</v>
      </c>
      <c r="G50" s="40">
        <f t="shared" si="5"/>
        <v>4.1029610108874515E-2</v>
      </c>
    </row>
    <row r="51" spans="2:7" ht="15" customHeight="1" x14ac:dyDescent="0.25">
      <c r="B51" s="34"/>
      <c r="C51" s="35" t="s">
        <v>66</v>
      </c>
      <c r="D51" s="38">
        <v>9.1070173339515126</v>
      </c>
      <c r="E51" s="38">
        <v>8.9179081257067399</v>
      </c>
      <c r="F51" s="39" t="s">
        <v>64</v>
      </c>
      <c r="G51" s="40">
        <f t="shared" si="5"/>
        <v>-0.18910920824477273</v>
      </c>
    </row>
    <row r="52" spans="2:7" x14ac:dyDescent="0.25">
      <c r="B52" s="41" t="s">
        <v>67</v>
      </c>
      <c r="C52" s="41"/>
      <c r="D52" s="41"/>
      <c r="E52" s="41"/>
      <c r="F52" s="41"/>
      <c r="G52" s="41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173</v>
      </c>
      <c r="C5" s="121"/>
      <c r="D5" s="121"/>
      <c r="E5" s="121"/>
      <c r="F5" s="121"/>
      <c r="G5" s="121"/>
      <c r="H5" s="121"/>
      <c r="I5" s="121"/>
    </row>
    <row r="6" spans="2:9" x14ac:dyDescent="0.25">
      <c r="B6" s="174"/>
      <c r="C6" s="144" t="s">
        <v>170</v>
      </c>
      <c r="D6" s="144" t="s">
        <v>174</v>
      </c>
      <c r="E6" s="144" t="s">
        <v>175</v>
      </c>
      <c r="F6" s="144" t="s">
        <v>176</v>
      </c>
      <c r="G6" s="179" t="s">
        <v>81</v>
      </c>
      <c r="H6" s="180" t="s">
        <v>177</v>
      </c>
      <c r="I6" s="179" t="s">
        <v>83</v>
      </c>
    </row>
    <row r="7" spans="2:9" x14ac:dyDescent="0.25">
      <c r="B7" s="88" t="s">
        <v>86</v>
      </c>
      <c r="C7" s="175">
        <f>IFERROR('tablas turistas por categorías '!C7/'tablas turistas por categorías '!C20-1,"-")</f>
        <v>0.97566371681415931</v>
      </c>
      <c r="D7" s="175">
        <f>IFERROR('tablas turistas por categorías '!E7/'tablas turistas por categorías '!E20-1,"-")</f>
        <v>0.23324033479473893</v>
      </c>
      <c r="E7" s="175">
        <f>IFERROR('tablas turistas por categorías '!G7/'tablas turistas por categorías '!G20-1,"-")</f>
        <v>7.6182929590219661E-2</v>
      </c>
      <c r="F7" s="175">
        <f>IFERROR('tablas turistas por categorías '!I7/'tablas turistas por categorías '!I20-1,"-")</f>
        <v>2.4087436332767442E-2</v>
      </c>
      <c r="G7" s="129">
        <f>IFERROR('tablas turistas por categorías '!K7/'tablas turistas por categorías '!K20-1,"-")</f>
        <v>9.5320550273543247E-2</v>
      </c>
      <c r="H7" s="175">
        <f>IFERROR('tablas turistas por categorías '!M7/'tablas turistas por categorías '!M20-1,"-")</f>
        <v>-1.2136974425661085E-2</v>
      </c>
      <c r="I7" s="129">
        <f>IFERROR('tablas turistas por categorías '!O7/'tablas turistas por categorías '!O20-1,"-")</f>
        <v>6.1180853531253687E-2</v>
      </c>
    </row>
    <row r="8" spans="2:9" x14ac:dyDescent="0.25">
      <c r="B8" s="88" t="s">
        <v>87</v>
      </c>
      <c r="C8" s="175">
        <f>IFERROR('tablas turistas por categorías '!C8/'tablas turistas por categorías '!C21-1,"-")</f>
        <v>9.9476439790575855E-2</v>
      </c>
      <c r="D8" s="175">
        <f>IFERROR('tablas turistas por categorías '!E8/'tablas turistas por categorías '!E21-1,"-")</f>
        <v>0.27277742749054235</v>
      </c>
      <c r="E8" s="175">
        <f>IFERROR('tablas turistas por categorías '!G8/'tablas turistas por categorías '!G21-1,"-")</f>
        <v>7.4010755027820174E-2</v>
      </c>
      <c r="F8" s="175">
        <f>IFERROR('tablas turistas por categorías '!I8/'tablas turistas por categorías '!I21-1,"-")</f>
        <v>0.15715902659875503</v>
      </c>
      <c r="G8" s="129">
        <f>IFERROR('tablas turistas por categorías '!K8/'tablas turistas por categorías '!K21-1,"-")</f>
        <v>0.11585890747674221</v>
      </c>
      <c r="H8" s="175">
        <f>IFERROR('tablas turistas por categorías '!M8/'tablas turistas por categorías '!M21-1,"-")</f>
        <v>-1.1347851174320911E-2</v>
      </c>
      <c r="I8" s="129">
        <f>IFERROR('tablas turistas por categorías '!O8/'tablas turistas por categorías '!O21-1,"-")</f>
        <v>7.4295450101946825E-2</v>
      </c>
    </row>
    <row r="9" spans="2:9" x14ac:dyDescent="0.25">
      <c r="B9" s="88" t="s">
        <v>88</v>
      </c>
      <c r="C9" s="175">
        <f>IFERROR('tablas turistas por categorías '!C9/'tablas turistas por categorías '!C22-1,"-")</f>
        <v>-2.015677491601342E-2</v>
      </c>
      <c r="D9" s="175">
        <f>IFERROR('tablas turistas por categorías '!E9/'tablas turistas por categorías '!E22-1,"-")</f>
        <v>6.8367616033755185E-2</v>
      </c>
      <c r="E9" s="175">
        <f>IFERROR('tablas turistas por categorías '!G9/'tablas turistas por categorías '!G22-1,"-")</f>
        <v>-6.9117976270427484E-3</v>
      </c>
      <c r="F9" s="175">
        <f>IFERROR('tablas turistas por categorías '!I9/'tablas turistas por categorías '!I22-1,"-")</f>
        <v>0.15502513789232197</v>
      </c>
      <c r="G9" s="129">
        <f>IFERROR('tablas turistas por categorías '!K9/'tablas turistas por categorías '!K22-1,"-")</f>
        <v>3.3815981563266151E-2</v>
      </c>
      <c r="H9" s="175">
        <f>IFERROR('tablas turistas por categorías '!M9/'tablas turistas por categorías '!M22-1,"-")</f>
        <v>-3.6979166666666674E-2</v>
      </c>
      <c r="I9" s="129">
        <f>IFERROR('tablas turistas por categorías '!O9/'tablas turistas por categorías '!O22-1,"-")</f>
        <v>1.2768318569225778E-2</v>
      </c>
    </row>
    <row r="10" spans="2:9" x14ac:dyDescent="0.25">
      <c r="B10" s="88" t="s">
        <v>89</v>
      </c>
      <c r="C10" s="175">
        <f>IFERROR('tablas turistas por categorías '!C10/'tablas turistas por categorías '!C23-1,"-")</f>
        <v>-0.1428571428571429</v>
      </c>
      <c r="D10" s="175">
        <f>IFERROR('tablas turistas por categorías '!E10/'tablas turistas por categorías '!E23-1,"-")</f>
        <v>4.1223204916804868E-3</v>
      </c>
      <c r="E10" s="175">
        <f>IFERROR('tablas turistas por categorías '!G10/'tablas turistas por categorías '!G23-1,"-")</f>
        <v>3.2143701252658197E-3</v>
      </c>
      <c r="F10" s="175">
        <f>IFERROR('tablas turistas por categorías '!I10/'tablas turistas por categorías '!I23-1,"-")</f>
        <v>6.2809917355372002E-2</v>
      </c>
      <c r="G10" s="129">
        <f>IFERROR('tablas turistas por categorías '!K10/'tablas turistas por categorías '!K23-1,"-")</f>
        <v>1.1695723718469386E-2</v>
      </c>
      <c r="H10" s="175">
        <f>IFERROR('tablas turistas por categorías '!M10/'tablas turistas por categorías '!M23-1,"-")</f>
        <v>-7.0488930572352393E-2</v>
      </c>
      <c r="I10" s="129">
        <f>IFERROR('tablas turistas por categorías '!O10/'tablas turistas por categorías '!O23-1,"-")</f>
        <v>-1.2692716153367312E-2</v>
      </c>
    </row>
    <row r="11" spans="2:9" x14ac:dyDescent="0.25">
      <c r="B11" s="88" t="s">
        <v>90</v>
      </c>
      <c r="C11" s="175">
        <f>IFERROR('tablas turistas por categorías '!C11/'tablas turistas por categorías '!C24-1,"-")</f>
        <v>-3.9486203615604176E-2</v>
      </c>
      <c r="D11" s="175">
        <f>IFERROR('tablas turistas por categorías '!E11/'tablas turistas por categorías '!E24-1,"-")</f>
        <v>-0.12919055485375575</v>
      </c>
      <c r="E11" s="175">
        <f>IFERROR('tablas turistas por categorías '!G11/'tablas turistas por categorías '!G24-1,"-")</f>
        <v>-1.6179258055781243E-2</v>
      </c>
      <c r="F11" s="175">
        <f>IFERROR('tablas turistas por categorías '!I11/'tablas turistas por categorías '!I24-1,"-")</f>
        <v>0.15923935946059831</v>
      </c>
      <c r="G11" s="129">
        <f>IFERROR('tablas turistas por categorías '!K11/'tablas turistas por categorías '!K24-1,"-")</f>
        <v>-7.9115019735475078E-3</v>
      </c>
      <c r="H11" s="175">
        <f>IFERROR('tablas turistas por categorías '!M11/'tablas turistas por categorías '!M24-1,"-")</f>
        <v>3.5112673480584444E-2</v>
      </c>
      <c r="I11" s="129">
        <f>IFERROR('tablas turistas por categorías '!O11/'tablas turistas por categorías '!O24-1,"-")</f>
        <v>4.9410893463073258E-3</v>
      </c>
    </row>
    <row r="12" spans="2:9" x14ac:dyDescent="0.25">
      <c r="B12" s="88" t="s">
        <v>91</v>
      </c>
      <c r="C12" s="175">
        <f>IFERROR('tablas turistas por categorías '!C12/'tablas turistas por categorías '!C25-1,"-")</f>
        <v>0.77699293642785072</v>
      </c>
      <c r="D12" s="175">
        <f>IFERROR('tablas turistas por categorías '!E12/'tablas turistas por categorías '!E25-1,"-")</f>
        <v>-0.29546976121401469</v>
      </c>
      <c r="E12" s="175">
        <f>IFERROR('tablas turistas por categorías '!G12/'tablas turistas por categorías '!G25-1,"-")</f>
        <v>-1.5172809841169088E-2</v>
      </c>
      <c r="F12" s="175">
        <f>IFERROR('tablas turistas por categorías '!I12/'tablas turistas por categorías '!I25-1,"-")</f>
        <v>5.9967182139127884E-2</v>
      </c>
      <c r="G12" s="129">
        <f>IFERROR('tablas turistas por categorías '!K12/'tablas turistas por categorías '!K25-1,"-")</f>
        <v>-4.1103833759517872E-2</v>
      </c>
      <c r="H12" s="175">
        <f>IFERROR('tablas turistas por categorías '!M12/'tablas turistas por categorías '!M25-1,"-")</f>
        <v>-8.0565930496914628E-2</v>
      </c>
      <c r="I12" s="129">
        <f>IFERROR('tablas turistas por categorías '!O12/'tablas turistas por categorías '!O25-1,"-")</f>
        <v>-5.3689928201940962E-2</v>
      </c>
    </row>
    <row r="13" spans="2:9" x14ac:dyDescent="0.25">
      <c r="B13" s="88" t="s">
        <v>92</v>
      </c>
      <c r="C13" s="175">
        <f>IFERROR('tablas turistas por categorías '!C13/'tablas turistas por categorías '!C26-1,"-")</f>
        <v>-8.4188911704312086E-2</v>
      </c>
      <c r="D13" s="175">
        <f>IFERROR('tablas turistas por categorías '!E13/'tablas turistas por categorías '!E26-1,"-")</f>
        <v>-4.8325673013788539E-2</v>
      </c>
      <c r="E13" s="175">
        <f>IFERROR('tablas turistas por categorías '!G13/'tablas turistas por categorías '!G26-1,"-")</f>
        <v>-2.8374643026221391E-2</v>
      </c>
      <c r="F13" s="175">
        <f>IFERROR('tablas turistas por categorías '!I13/'tablas turistas por categorías '!I26-1,"-")</f>
        <v>0.1518085837446117</v>
      </c>
      <c r="G13" s="129">
        <f>IFERROR('tablas turistas por categorías '!K13/'tablas turistas por categorías '!K26-1,"-")</f>
        <v>-3.3243467861269194E-3</v>
      </c>
      <c r="H13" s="175">
        <f>IFERROR('tablas turistas por categorías '!M13/'tablas turistas por categorías '!M26-1,"-")</f>
        <v>1.9982623805386623E-2</v>
      </c>
      <c r="I13" s="129">
        <f>IFERROR('tablas turistas por categorías '!O13/'tablas turistas por categorías '!O26-1,"-")</f>
        <v>3.5688284250046109E-3</v>
      </c>
    </row>
    <row r="14" spans="2:9" x14ac:dyDescent="0.25">
      <c r="B14" s="88" t="s">
        <v>93</v>
      </c>
      <c r="C14" s="175">
        <f>IFERROR('tablas turistas por categorías '!C14/'tablas turistas por categorías '!C27-1,"-")</f>
        <v>0.45955882352941169</v>
      </c>
      <c r="D14" s="175">
        <f>IFERROR('tablas turistas por categorías '!E14/'tablas turistas por categorías '!E27-1,"-")</f>
        <v>6.3341250989707998E-3</v>
      </c>
      <c r="E14" s="175">
        <f>IFERROR('tablas turistas por categorías '!G14/'tablas turistas por categorías '!G27-1,"-")</f>
        <v>-3.5541246468759335E-2</v>
      </c>
      <c r="F14" s="175">
        <f>IFERROR('tablas turistas por categorías '!I14/'tablas turistas por categorías '!I27-1,"-")</f>
        <v>0.27124944867998235</v>
      </c>
      <c r="G14" s="129">
        <f>IFERROR('tablas turistas por categorías '!K14/'tablas turistas por categorías '!K27-1,"-")</f>
        <v>2.9584656311679502E-2</v>
      </c>
      <c r="H14" s="175">
        <f>IFERROR('tablas turistas por categorías '!M14/'tablas turistas por categorías '!M27-1,"-")</f>
        <v>7.60933568866764E-2</v>
      </c>
      <c r="I14" s="129">
        <f>IFERROR('tablas turistas por categorías '!O14/'tablas turistas por categorías '!O27-1,"-")</f>
        <v>4.2891274715513239E-2</v>
      </c>
    </row>
    <row r="15" spans="2:9" x14ac:dyDescent="0.25">
      <c r="B15" s="88" t="s">
        <v>94</v>
      </c>
      <c r="C15" s="175">
        <f>IFERROR('tablas turistas por categorías '!C15/'tablas turistas por categorías '!C28-1,"-")</f>
        <v>-0.15637393767705388</v>
      </c>
      <c r="D15" s="175">
        <f>IFERROR('tablas turistas por categorías '!E15/'tablas turistas por categorías '!E28-1,"-")</f>
        <v>-0.12795820745216513</v>
      </c>
      <c r="E15" s="175">
        <f>IFERROR('tablas turistas por categorías '!G15/'tablas turistas por categorías '!G28-1,"-")</f>
        <v>-0.1329112174081345</v>
      </c>
      <c r="F15" s="175">
        <f>IFERROR('tablas turistas por categorías '!I15/'tablas turistas por categorías '!I28-1,"-")</f>
        <v>0.14490227152667723</v>
      </c>
      <c r="G15" s="129">
        <f>IFERROR('tablas turistas por categorías '!K15/'tablas turistas por categorías '!K28-1,"-")</f>
        <v>-8.4284363322529976E-2</v>
      </c>
      <c r="H15" s="175">
        <f>IFERROR('tablas turistas por categorías '!M15/'tablas turistas por categorías '!M28-1,"-")</f>
        <v>-0.11756597523288648</v>
      </c>
      <c r="I15" s="129">
        <f>IFERROR('tablas turistas por categorías '!O15/'tablas turistas por categorías '!O28-1,"-")</f>
        <v>-9.4011540260955484E-2</v>
      </c>
    </row>
    <row r="16" spans="2:9" x14ac:dyDescent="0.25">
      <c r="B16" s="88" t="s">
        <v>95</v>
      </c>
      <c r="C16" s="175">
        <f>IFERROR('tablas turistas por categorías '!C16/'tablas turistas por categorías '!C29-1,"-")</f>
        <v>0.12533620225927922</v>
      </c>
      <c r="D16" s="175">
        <f>IFERROR('tablas turistas por categorías '!E16/'tablas turistas por categorías '!E29-1,"-")</f>
        <v>4.1865958074992715E-2</v>
      </c>
      <c r="E16" s="175">
        <f>IFERROR('tablas turistas por categorías '!G16/'tablas turistas por categorías '!G29-1,"-")</f>
        <v>4.4614339600826725E-2</v>
      </c>
      <c r="F16" s="175">
        <f>IFERROR('tablas turistas por categorías '!I16/'tablas turistas por categorías '!I29-1,"-")</f>
        <v>0.23263231875439261</v>
      </c>
      <c r="G16" s="129">
        <f>IFERROR('tablas turistas por categorías '!K16/'tablas turistas por categorías '!K29-1,"-")</f>
        <v>7.8246497126328807E-2</v>
      </c>
      <c r="H16" s="175">
        <f>IFERROR('tablas turistas por categorías '!M16/'tablas turistas por categorías '!M29-1,"-")</f>
        <v>7.9087987143431127E-2</v>
      </c>
      <c r="I16" s="129">
        <f>IFERROR('tablas turistas por categorías '!O16/'tablas turistas por categorías '!O29-1,"-")</f>
        <v>7.8514565094967459E-2</v>
      </c>
    </row>
    <row r="17" spans="2:9" x14ac:dyDescent="0.25">
      <c r="B17" s="88" t="s">
        <v>96</v>
      </c>
      <c r="C17" s="175">
        <f>IFERROR('tablas turistas por categorías '!C17/'tablas turistas por categorías '!C30-1,"-")</f>
        <v>6.7955112219451275E-2</v>
      </c>
      <c r="D17" s="175">
        <f>IFERROR('tablas turistas por categorías '!E17/'tablas turistas por categorías '!E30-1,"-")</f>
        <v>-4.0882454326094497E-2</v>
      </c>
      <c r="E17" s="175">
        <f>IFERROR('tablas turistas por categorías '!G17/'tablas turistas por categorías '!G30-1,"-")</f>
        <v>-0.10078031590208292</v>
      </c>
      <c r="F17" s="175">
        <f>IFERROR('tablas turistas por categorías '!I17/'tablas turistas por categorías '!I30-1,"-")</f>
        <v>0.1036028170653629</v>
      </c>
      <c r="G17" s="129">
        <f>IFERROR('tablas turistas por categorías '!K17/'tablas turistas por categorías '!K30-1,"-")</f>
        <v>-5.2759824065087613E-2</v>
      </c>
      <c r="H17" s="175">
        <f>IFERROR('tablas turistas por categorías '!M17/'tablas turistas por categorías '!M30-1,"-")</f>
        <v>-5.7663056003687485E-2</v>
      </c>
      <c r="I17" s="129">
        <f>IFERROR('tablas turistas por categorías '!O17/'tablas turistas por categorías '!O30-1,"-")</f>
        <v>-5.4276831807421377E-2</v>
      </c>
    </row>
    <row r="18" spans="2:9" x14ac:dyDescent="0.25">
      <c r="B18" s="88" t="s">
        <v>97</v>
      </c>
      <c r="C18" s="175">
        <f>IFERROR('tablas turistas por categorías '!C18/'tablas turistas por categorías '!C31-1,"-")</f>
        <v>-2.9192902117916475E-2</v>
      </c>
      <c r="D18" s="175">
        <f>IFERROR('tablas turistas por categorías '!E18/'tablas turistas por categorías '!E31-1,"-")</f>
        <v>-1.6719416540525667E-2</v>
      </c>
      <c r="E18" s="175">
        <f>IFERROR('tablas turistas por categorías '!G18/'tablas turistas por categorías '!G31-1,"-")</f>
        <v>-0.14216648386538133</v>
      </c>
      <c r="F18" s="175">
        <f>IFERROR('tablas turistas por categorías '!I18/'tablas turistas por categorías '!I31-1,"-")</f>
        <v>-4.4076361594609814E-2</v>
      </c>
      <c r="G18" s="129">
        <f>IFERROR('tablas turistas por categorías '!K18/'tablas turistas por categorías '!K31-1,"-")</f>
        <v>-0.10572337811825927</v>
      </c>
      <c r="H18" s="175">
        <f>IFERROR('tablas turistas por categorías '!M18/'tablas turistas por categorías '!M31-1,"-")</f>
        <v>4.9695908370210873E-3</v>
      </c>
      <c r="I18" s="129">
        <f>IFERROR('tablas turistas por categorías '!O18/'tablas turistas por categorías '!O31-1,"-")</f>
        <v>-7.3606152156001081E-2</v>
      </c>
    </row>
    <row r="19" spans="2:9" ht="30" customHeight="1" x14ac:dyDescent="0.25">
      <c r="B19" s="131" t="str">
        <f>actualizaciones!$A$2</f>
        <v>2013</v>
      </c>
      <c r="C19" s="133">
        <v>9.9840625160660057E-2</v>
      </c>
      <c r="D19" s="133">
        <v>-1.8090794687065537E-2</v>
      </c>
      <c r="E19" s="133">
        <v>-2.4752136752136722E-2</v>
      </c>
      <c r="F19" s="133">
        <v>0.12165677866945646</v>
      </c>
      <c r="G19" s="133">
        <v>4.293402672794322E-3</v>
      </c>
      <c r="H19" s="133">
        <v>-1.464935764174502E-2</v>
      </c>
      <c r="I19" s="133">
        <v>-1.4681782875650695E-3</v>
      </c>
    </row>
    <row r="20" spans="2:9" outlineLevel="1" x14ac:dyDescent="0.25">
      <c r="B20" s="88" t="s">
        <v>86</v>
      </c>
      <c r="C20" s="175">
        <f>IFERROR('tablas turistas por categorías '!C20/'tablas turistas por categorías '!C33-1,"-")</f>
        <v>-0.50842849374660148</v>
      </c>
      <c r="D20" s="175">
        <f>IFERROR('tablas turistas por categorías '!E20/'tablas turistas por categorías '!E33-1,"-")</f>
        <v>-0.20816764501672658</v>
      </c>
      <c r="E20" s="175">
        <f>IFERROR('tablas turistas por categorías '!G20/'tablas turistas por categorías '!G33-1,"-")</f>
        <v>-4.467789278541634E-2</v>
      </c>
      <c r="F20" s="175">
        <f>IFERROR('tablas turistas por categorías '!I20/'tablas turistas por categorías '!I33-1,"-")</f>
        <v>0.23910328052067586</v>
      </c>
      <c r="G20" s="129">
        <f>IFERROR('tablas turistas por categorías '!K20/'tablas turistas por categorías '!K33-1,"-")</f>
        <v>-3.5729285106993247E-2</v>
      </c>
      <c r="H20" s="175">
        <f>IFERROR('tablas turistas por categorías '!M20/'tablas turistas por categorías '!M33-1,"-")</f>
        <v>-0.19308935606200062</v>
      </c>
      <c r="I20" s="129">
        <f>IFERROR('tablas turistas por categorías '!O20/'tablas turistas por categorías '!O33-1,"-")</f>
        <v>-9.1987232222185633E-2</v>
      </c>
    </row>
    <row r="21" spans="2:9" outlineLevel="1" x14ac:dyDescent="0.25">
      <c r="B21" s="88" t="s">
        <v>87</v>
      </c>
      <c r="C21" s="175">
        <f>IFERROR('tablas turistas por categorías '!C21/'tablas turistas por categorías '!C34-1,"-")</f>
        <v>0.15601882985877613</v>
      </c>
      <c r="D21" s="175">
        <f>IFERROR('tablas turistas por categorías '!E21/'tablas turistas por categorías '!E34-1,"-")</f>
        <v>-0.15767111465179584</v>
      </c>
      <c r="E21" s="175">
        <f>IFERROR('tablas turistas por categorías '!G21/'tablas turistas por categorías '!G34-1,"-")</f>
        <v>-3.1693956176258142E-2</v>
      </c>
      <c r="F21" s="175">
        <f>IFERROR('tablas turistas por categorías '!I21/'tablas turistas por categorías '!I34-1,"-")</f>
        <v>0.27608868346934345</v>
      </c>
      <c r="G21" s="129">
        <f>IFERROR('tablas turistas por categorías '!K21/'tablas turistas por categorías '!K34-1,"-")</f>
        <v>-4.398781558159981E-3</v>
      </c>
      <c r="H21" s="175">
        <f>IFERROR('tablas turistas por categorías '!M21/'tablas turistas por categorías '!M34-1,"-")</f>
        <v>-1.5588841671224762E-2</v>
      </c>
      <c r="I21" s="129">
        <f>IFERROR('tablas turistas por categorías '!O21/'tablas turistas por categorías '!O34-1,"-")</f>
        <v>-8.0828929414942241E-3</v>
      </c>
    </row>
    <row r="22" spans="2:9" outlineLevel="1" x14ac:dyDescent="0.25">
      <c r="B22" s="88" t="s">
        <v>88</v>
      </c>
      <c r="C22" s="175">
        <f>IFERROR('tablas turistas por categorías '!C22/'tablas turistas por categorías '!C35-1,"-")</f>
        <v>0.15748541801685034</v>
      </c>
      <c r="D22" s="175">
        <f>IFERROR('tablas turistas por categorías '!E22/'tablas turistas por categorías '!E35-1,"-")</f>
        <v>-7.6979249071989275E-2</v>
      </c>
      <c r="E22" s="175">
        <f>IFERROR('tablas turistas por categorías '!G22/'tablas turistas por categorías '!G35-1,"-")</f>
        <v>-0.10225716905530502</v>
      </c>
      <c r="F22" s="175">
        <f>IFERROR('tablas turistas por categorías '!I22/'tablas turistas por categorías '!I35-1,"-")</f>
        <v>0.17985487214927431</v>
      </c>
      <c r="G22" s="129">
        <f>IFERROR('tablas turistas por categorías '!K22/'tablas turistas por categorías '!K35-1,"-")</f>
        <v>-5.2543213313267167E-2</v>
      </c>
      <c r="H22" s="175">
        <f>IFERROR('tablas turistas por categorías '!M22/'tablas turistas por categorías '!M35-1,"-")</f>
        <v>-0.1616483216592377</v>
      </c>
      <c r="I22" s="129">
        <f>IFERROR('tablas turistas por categorías '!O22/'tablas turistas por categorías '!O35-1,"-")</f>
        <v>-8.7836485834343669E-2</v>
      </c>
    </row>
    <row r="23" spans="2:9" outlineLevel="1" x14ac:dyDescent="0.25">
      <c r="B23" s="88" t="s">
        <v>89</v>
      </c>
      <c r="C23" s="175">
        <f>IFERROR('tablas turistas por categorías '!C23/'tablas turistas por categorías '!C36-1,"-")</f>
        <v>-6.8232662192393767E-2</v>
      </c>
      <c r="D23" s="175">
        <f>IFERROR('tablas turistas por categorías '!E23/'tablas turistas por categorías '!E36-1,"-")</f>
        <v>-0.18641380571986099</v>
      </c>
      <c r="E23" s="175">
        <f>IFERROR('tablas turistas por categorías '!G23/'tablas turistas por categorías '!G36-1,"-")</f>
        <v>-9.6802197333029749E-2</v>
      </c>
      <c r="F23" s="175">
        <f>IFERROR('tablas turistas por categorías '!I23/'tablas turistas por categorías '!I36-1,"-")</f>
        <v>0.18997558328811714</v>
      </c>
      <c r="G23" s="129">
        <f>IFERROR('tablas turistas por categorías '!K23/'tablas turistas por categorías '!K36-1,"-")</f>
        <v>-6.9574991763406313E-2</v>
      </c>
      <c r="H23" s="175">
        <f>IFERROR('tablas turistas por categorías '!M23/'tablas turistas por categorías '!M36-1,"-")</f>
        <v>-0.15183169353150516</v>
      </c>
      <c r="I23" s="129">
        <f>IFERROR('tablas turistas por categorías '!O23/'tablas turistas por categorías '!O36-1,"-")</f>
        <v>-9.5603041704202196E-2</v>
      </c>
    </row>
    <row r="24" spans="2:9" outlineLevel="1" x14ac:dyDescent="0.25">
      <c r="B24" s="88" t="s">
        <v>90</v>
      </c>
      <c r="C24" s="175">
        <f>IFERROR('tablas turistas por categorías '!C24/'tablas turistas por categorías '!C37-1,"-")</f>
        <v>0.14550408719346053</v>
      </c>
      <c r="D24" s="175">
        <f>IFERROR('tablas turistas por categorías '!E24/'tablas turistas por categorías '!E37-1,"-")</f>
        <v>4.2812990829406594E-2</v>
      </c>
      <c r="E24" s="175">
        <f>IFERROR('tablas turistas por categorías '!G24/'tablas turistas por categorías '!G37-1,"-")</f>
        <v>-3.0975715354036315E-2</v>
      </c>
      <c r="F24" s="175">
        <f>IFERROR('tablas turistas por categorías '!I24/'tablas turistas por categorías '!I37-1,"-")</f>
        <v>0.21482050297561917</v>
      </c>
      <c r="G24" s="129">
        <f>IFERROR('tablas turistas por categorías '!K24/'tablas turistas por categorías '!K37-1,"-")</f>
        <v>1.8585787339093551E-2</v>
      </c>
      <c r="H24" s="175">
        <f>IFERROR('tablas turistas por categorías '!M24/'tablas turistas por categorías '!M37-1,"-")</f>
        <v>-0.11396575626091499</v>
      </c>
      <c r="I24" s="129">
        <f>IFERROR('tablas turistas por categorías '!O24/'tablas turistas por categorías '!O37-1,"-")</f>
        <v>-2.4987719204796366E-2</v>
      </c>
    </row>
    <row r="25" spans="2:9" outlineLevel="1" x14ac:dyDescent="0.25">
      <c r="B25" s="88" t="s">
        <v>91</v>
      </c>
      <c r="C25" s="175">
        <f>IFERROR('tablas turistas por categorías '!C25/'tablas turistas por categorías '!C38-1,"-")</f>
        <v>-0.52171814671814665</v>
      </c>
      <c r="D25" s="175">
        <f>IFERROR('tablas turistas por categorías '!E25/'tablas turistas por categorías '!E38-1,"-")</f>
        <v>5.4411847198070351E-3</v>
      </c>
      <c r="E25" s="175">
        <f>IFERROR('tablas turistas por categorías '!G25/'tablas turistas por categorías '!G38-1,"-")</f>
        <v>-0.18491556113964747</v>
      </c>
      <c r="F25" s="175">
        <f>IFERROR('tablas turistas por categorías '!I25/'tablas turistas por categorías '!I38-1,"-")</f>
        <v>0.26683464566929138</v>
      </c>
      <c r="G25" s="129">
        <f>IFERROR('tablas turistas por categorías '!K25/'tablas turistas por categorías '!K38-1,"-")</f>
        <v>-0.10054977470352355</v>
      </c>
      <c r="H25" s="175">
        <f>IFERROR('tablas turistas por categorías '!M25/'tablas turistas por categorías '!M38-1,"-")</f>
        <v>-0.19906353645054298</v>
      </c>
      <c r="I25" s="129">
        <f>IFERROR('tablas turistas por categorías '!O25/'tablas turistas por categorías '!O38-1,"-")</f>
        <v>-0.13450256352786261</v>
      </c>
    </row>
    <row r="26" spans="2:9" outlineLevel="1" x14ac:dyDescent="0.25">
      <c r="B26" s="88" t="s">
        <v>92</v>
      </c>
      <c r="C26" s="175">
        <f>IFERROR('tablas turistas por categorías '!C26/'tablas turistas por categorías '!C39-1,"-")</f>
        <v>9.7464788732394281E-2</v>
      </c>
      <c r="D26" s="175">
        <f>IFERROR('tablas turistas por categorías '!E26/'tablas turistas por categorías '!E39-1,"-")</f>
        <v>0.25061586467400221</v>
      </c>
      <c r="E26" s="175">
        <f>IFERROR('tablas turistas por categorías '!G26/'tablas turistas por categorías '!G39-1,"-")</f>
        <v>-2.0918062200956933E-2</v>
      </c>
      <c r="F26" s="175">
        <f>IFERROR('tablas turistas por categorías '!I26/'tablas turistas por categorías '!I39-1,"-")</f>
        <v>0.25900582035551367</v>
      </c>
      <c r="G26" s="129">
        <f>IFERROR('tablas turistas por categorías '!K26/'tablas turistas por categorías '!K39-1,"-")</f>
        <v>5.4721156210247202E-2</v>
      </c>
      <c r="H26" s="175">
        <f>IFERROR('tablas turistas por categorías '!M26/'tablas turistas por categorías '!M39-1,"-")</f>
        <v>-0.11003243196804058</v>
      </c>
      <c r="I26" s="129">
        <f>IFERROR('tablas turistas por categorías '!O26/'tablas turistas por categorías '!O39-1,"-")</f>
        <v>-2.8549812284950349E-5</v>
      </c>
    </row>
    <row r="27" spans="2:9" outlineLevel="1" x14ac:dyDescent="0.25">
      <c r="B27" s="88" t="s">
        <v>93</v>
      </c>
      <c r="C27" s="175">
        <f>IFERROR('tablas turistas por categorías '!C27/'tablas turistas por categorías '!C40-1,"-")</f>
        <v>0.66056166056166066</v>
      </c>
      <c r="D27" s="175">
        <f>IFERROR('tablas turistas por categorías '!E27/'tablas turistas por categorías '!E40-1,"-")</f>
        <v>-0.1050804223056756</v>
      </c>
      <c r="E27" s="175">
        <f>IFERROR('tablas turistas por categorías '!G27/'tablas turistas por categorías '!G40-1,"-")</f>
        <v>2.1983870967742014E-2</v>
      </c>
      <c r="F27" s="175">
        <f>IFERROR('tablas turistas por categorías '!I27/'tablas turistas por categorías '!I40-1,"-")</f>
        <v>0.17833543692924492</v>
      </c>
      <c r="G27" s="129">
        <f>IFERROR('tablas turistas por categorías '!K27/'tablas turistas por categorías '!K40-1,"-")</f>
        <v>3.1227530668908487E-2</v>
      </c>
      <c r="H27" s="175">
        <f>IFERROR('tablas turistas por categorías '!M27/'tablas turistas por categorías '!M40-1,"-")</f>
        <v>-4.3814301069765027E-2</v>
      </c>
      <c r="I27" s="129">
        <f>IFERROR('tablas turistas por categorías '!O27/'tablas turistas por categorías '!O40-1,"-")</f>
        <v>8.5808071056188151E-3</v>
      </c>
    </row>
    <row r="28" spans="2:9" outlineLevel="1" x14ac:dyDescent="0.25">
      <c r="B28" s="88" t="s">
        <v>94</v>
      </c>
      <c r="C28" s="175">
        <f>IFERROR('tablas turistas por categorías '!C28/'tablas turistas por categorías '!C41-1,"-")</f>
        <v>0.45387149917627667</v>
      </c>
      <c r="D28" s="175">
        <f>IFERROR('tablas turistas por categorías '!E28/'tablas turistas por categorías '!E41-1,"-")</f>
        <v>-4.9305887984681718E-2</v>
      </c>
      <c r="E28" s="175">
        <f>IFERROR('tablas turistas por categorías '!G28/'tablas turistas por categorías '!G41-1,"-")</f>
        <v>-0.10222167059699638</v>
      </c>
      <c r="F28" s="175">
        <f>IFERROR('tablas turistas por categorías '!I28/'tablas turistas por categorías '!I41-1,"-")</f>
        <v>7.003561132779379E-2</v>
      </c>
      <c r="G28" s="129">
        <f>IFERROR('tablas turistas por categorías '!K28/'tablas turistas por categorías '!K41-1,"-")</f>
        <v>-6.2571544148656955E-2</v>
      </c>
      <c r="H28" s="175">
        <f>IFERROR('tablas turistas por categorías '!M28/'tablas turistas por categorías '!M41-1,"-")</f>
        <v>-0.20289572552633439</v>
      </c>
      <c r="I28" s="129">
        <f>IFERROR('tablas turistas por categorías '!O28/'tablas turistas por categorías '!O41-1,"-")</f>
        <v>-0.10844364626480896</v>
      </c>
    </row>
    <row r="29" spans="2:9" outlineLevel="1" x14ac:dyDescent="0.25">
      <c r="B29" s="88" t="s">
        <v>95</v>
      </c>
      <c r="C29" s="175">
        <f>IFERROR('tablas turistas por categorías '!C29/'tablas turistas por categorías '!C42-1,"-")</f>
        <v>0.78578290105667636</v>
      </c>
      <c r="D29" s="175">
        <f>IFERROR('tablas turistas por categorías '!E29/'tablas turistas por categorías '!E42-1,"-")</f>
        <v>-4.4676973722884705E-3</v>
      </c>
      <c r="E29" s="175">
        <f>IFERROR('tablas turistas por categorías '!G29/'tablas turistas por categorías '!G42-1,"-")</f>
        <v>-3.9999445030245884E-2</v>
      </c>
      <c r="F29" s="175">
        <f>IFERROR('tablas turistas por categorías '!I29/'tablas turistas por categorías '!I42-1,"-")</f>
        <v>0.1546913040764093</v>
      </c>
      <c r="G29" s="129">
        <f>IFERROR('tablas turistas por categorías '!K29/'tablas turistas por categorías '!K42-1,"-")</f>
        <v>3.1748424354904881E-3</v>
      </c>
      <c r="H29" s="175">
        <f>IFERROR('tablas turistas por categorías '!M29/'tablas turistas por categorías '!M42-1,"-")</f>
        <v>-7.9954164048349541E-2</v>
      </c>
      <c r="I29" s="129">
        <f>IFERROR('tablas turistas por categorías '!O29/'tablas turistas por categorías '!O42-1,"-")</f>
        <v>-2.4891889699412806E-2</v>
      </c>
    </row>
    <row r="30" spans="2:9" outlineLevel="1" x14ac:dyDescent="0.25">
      <c r="B30" s="88" t="s">
        <v>96</v>
      </c>
      <c r="C30" s="175">
        <f>IFERROR('tablas turistas por categorías '!C30/'tablas turistas por categorías '!C43-1,"-")</f>
        <v>0.81242937853107344</v>
      </c>
      <c r="D30" s="175">
        <f>IFERROR('tablas turistas por categorías '!E30/'tablas turistas por categorías '!E43-1,"-")</f>
        <v>-4.6037487668530108E-2</v>
      </c>
      <c r="E30" s="175">
        <f>IFERROR('tablas turistas por categorías '!G30/'tablas turistas por categorías '!G43-1,"-")</f>
        <v>-3.8787823798938414E-2</v>
      </c>
      <c r="F30" s="175">
        <f>IFERROR('tablas turistas por categorías '!I30/'tablas turistas por categorías '!I43-1,"-")</f>
        <v>0.21687088320702608</v>
      </c>
      <c r="G30" s="129">
        <f>IFERROR('tablas turistas por categorías '!K30/'tablas turistas por categorías '!K43-1,"-")</f>
        <v>5.356141917000512E-3</v>
      </c>
      <c r="H30" s="175">
        <f>IFERROR('tablas turistas por categorías '!M30/'tablas turistas por categorías '!M43-1,"-")</f>
        <v>-0.11819696784944922</v>
      </c>
      <c r="I30" s="129">
        <f>IFERROR('tablas turistas por categorías '!O30/'tablas turistas por categorías '!O43-1,"-")</f>
        <v>-3.6415104710602941E-2</v>
      </c>
    </row>
    <row r="31" spans="2:9" outlineLevel="1" x14ac:dyDescent="0.25">
      <c r="B31" s="88" t="s">
        <v>97</v>
      </c>
      <c r="C31" s="175">
        <f>IFERROR('tablas turistas por categorías '!C31/'tablas turistas por categorías '!C44-1,"-")</f>
        <v>0.85063559322033888</v>
      </c>
      <c r="D31" s="175">
        <f>IFERROR('tablas turistas por categorías '!E31/'tablas turistas por categorías '!E44-1,"-")</f>
        <v>-3.7016726076226636E-3</v>
      </c>
      <c r="E31" s="175">
        <f>IFERROR('tablas turistas por categorías '!G31/'tablas turistas por categorías '!G44-1,"-")</f>
        <v>9.9593753967246457E-2</v>
      </c>
      <c r="F31" s="175">
        <f>IFERROR('tablas turistas por categorías '!I31/'tablas turistas por categorías '!I44-1,"-")</f>
        <v>0.39075433390598158</v>
      </c>
      <c r="G31" s="129">
        <f>IFERROR('tablas turistas por categorías '!K31/'tablas turistas por categorías '!K44-1,"-")</f>
        <v>0.13167458458305048</v>
      </c>
      <c r="H31" s="175">
        <f>IFERROR('tablas turistas por categorías '!M31/'tablas turistas por categorías '!M44-1,"-")</f>
        <v>-3.0224445770413499E-2</v>
      </c>
      <c r="I31" s="129">
        <f>IFERROR('tablas turistas por categorías '!O31/'tablas turistas por categorías '!O44-1,"-")</f>
        <v>7.9390489742677595E-2</v>
      </c>
    </row>
    <row r="32" spans="2:9" x14ac:dyDescent="0.25">
      <c r="B32" s="176">
        <v>2012</v>
      </c>
      <c r="C32" s="137">
        <f>IFERROR('tablas turistas por categorías '!C32/'tablas turistas por categorías '!C45-1,"-")</f>
        <v>0.12811738777404003</v>
      </c>
      <c r="D32" s="137">
        <f>IFERROR('tablas turistas por categorías '!E32/'tablas turistas por categorías '!E45-1,"-")</f>
        <v>-4.7815644475142416E-2</v>
      </c>
      <c r="E32" s="137">
        <f>IFERROR('tablas turistas por categorías '!G32/'tablas turistas por categorías '!G45-1,"-")</f>
        <v>-5.2710235027963792E-2</v>
      </c>
      <c r="F32" s="137">
        <f>IFERROR('tablas turistas por categorías '!I32/'tablas turistas por categorías '!I45-1,"-")</f>
        <v>0.21425069364741534</v>
      </c>
      <c r="G32" s="137">
        <f>IFERROR('tablas turistas por categorías '!K32/'tablas turistas por categorías '!K45-1,"-")</f>
        <v>-1.069710663961132E-2</v>
      </c>
      <c r="H32" s="137">
        <f>IFERROR('tablas turistas por categorías '!M32/'tablas turistas por categorías '!M45-1,"-")</f>
        <v>-0.12395408367985661</v>
      </c>
      <c r="I32" s="137">
        <f>IFERROR('tablas turistas por categorías '!O32/'tablas turistas por categorías '!O45-1,"-")</f>
        <v>-4.8126744531568399E-2</v>
      </c>
    </row>
    <row r="33" spans="2:9" hidden="1" outlineLevel="1" x14ac:dyDescent="0.25">
      <c r="B33" s="88" t="s">
        <v>86</v>
      </c>
      <c r="C33" s="175">
        <f>IFERROR('tablas turistas por categorías '!C33/'tablas turistas por categorías '!C46-1,"-")</f>
        <v>1.2873134328358211</v>
      </c>
      <c r="D33" s="175">
        <f>IFERROR('tablas turistas por categorías '!E33/'tablas turistas por categorías '!E46-1,"-")</f>
        <v>0.11940931251324804</v>
      </c>
      <c r="E33" s="175">
        <f>IFERROR('tablas turistas por categorías '!G33/'tablas turistas por categorías '!G46-1,"-")</f>
        <v>5.9618910424305893E-2</v>
      </c>
      <c r="F33" s="175">
        <f>IFERROR('tablas turistas por categorías '!I33/'tablas turistas por categorías '!I46-1,"-")</f>
        <v>0.1202680807188099</v>
      </c>
      <c r="G33" s="129">
        <f>IFERROR('tablas turistas por categorías '!K33/'tablas turistas por categorías '!K46-1,"-")</f>
        <v>8.5242621310655409E-2</v>
      </c>
      <c r="H33" s="175">
        <f>IFERROR('tablas turistas por categorías '!M33/'tablas turistas por categorías '!M46-1,"-")</f>
        <v>4.6082150628742991E-2</v>
      </c>
      <c r="I33" s="129">
        <f>IFERROR('tablas turistas por categorías '!O33/'tablas turistas por categorías '!O46-1,"-")</f>
        <v>7.0910039186941498E-2</v>
      </c>
    </row>
    <row r="34" spans="2:9" hidden="1" outlineLevel="1" x14ac:dyDescent="0.25">
      <c r="B34" s="88" t="s">
        <v>87</v>
      </c>
      <c r="C34" s="175">
        <f>IFERROR('tablas turistas por categorías '!C34/'tablas turistas por categorías '!C47-1,"-")</f>
        <v>1.586086956521739</v>
      </c>
      <c r="D34" s="175">
        <f>IFERROR('tablas turistas por categorías '!E34/'tablas turistas por categorías '!E47-1,"-")</f>
        <v>0.15328075951305409</v>
      </c>
      <c r="E34" s="175">
        <f>IFERROR('tablas turistas por categorías '!G34/'tablas turistas por categorías '!G47-1,"-")</f>
        <v>8.3697566703633708E-2</v>
      </c>
      <c r="F34" s="175">
        <f>IFERROR('tablas turistas por categorías '!I34/'tablas turistas por categorías '!I47-1,"-")</f>
        <v>0.12962962962962954</v>
      </c>
      <c r="G34" s="129">
        <f>IFERROR('tablas turistas por categorías '!K34/'tablas turistas por categorías '!K47-1,"-")</f>
        <v>0.11048044948973734</v>
      </c>
      <c r="H34" s="175">
        <f>IFERROR('tablas turistas por categorías '!M34/'tablas turistas por categorías '!M47-1,"-")</f>
        <v>-6.3000197122018542E-2</v>
      </c>
      <c r="I34" s="129">
        <f>IFERROR('tablas turistas por categorías '!O34/'tablas turistas por categorías '!O47-1,"-")</f>
        <v>4.6679715818471745E-2</v>
      </c>
    </row>
    <row r="35" spans="2:9" hidden="1" outlineLevel="1" x14ac:dyDescent="0.25">
      <c r="B35" s="88" t="s">
        <v>88</v>
      </c>
      <c r="C35" s="175">
        <f>IFERROR('tablas turistas por categorías '!C35/'tablas turistas por categorías '!C48-1,"-")</f>
        <v>0.78794901506373116</v>
      </c>
      <c r="D35" s="175">
        <f>IFERROR('tablas turistas por categorías '!E35/'tablas turistas por categorías '!E48-1,"-")</f>
        <v>0.23695897628904783</v>
      </c>
      <c r="E35" s="175">
        <f>IFERROR('tablas turistas por categorías '!G35/'tablas turistas por categorías '!G48-1,"-")</f>
        <v>6.9449108714049634E-2</v>
      </c>
      <c r="F35" s="175">
        <f>IFERROR('tablas turistas por categorías '!I35/'tablas turistas por categorías '!I48-1,"-")</f>
        <v>3.1055162995071495E-2</v>
      </c>
      <c r="G35" s="129">
        <f>IFERROR('tablas turistas por categorías '!K35/'tablas turistas por categorías '!K48-1,"-")</f>
        <v>9.0304651339251807E-2</v>
      </c>
      <c r="H35" s="175">
        <f>IFERROR('tablas turistas por categorías '!M35/'tablas turistas por categorías '!M48-1,"-")</f>
        <v>0.10183421870301701</v>
      </c>
      <c r="I35" s="129">
        <f>IFERROR('tablas turistas por categorías '!O35/'tablas turistas por categorías '!O48-1,"-")</f>
        <v>9.4007739011183533E-2</v>
      </c>
    </row>
    <row r="36" spans="2:9" hidden="1" outlineLevel="1" x14ac:dyDescent="0.25">
      <c r="B36" s="88" t="s">
        <v>89</v>
      </c>
      <c r="C36" s="175">
        <f>IFERROR('tablas turistas por categorías '!C36/'tablas turistas por categorías '!C49-1,"-")</f>
        <v>1.5147679324894514</v>
      </c>
      <c r="D36" s="175">
        <f>IFERROR('tablas turistas por categorías '!E36/'tablas turistas por categorías '!E49-1,"-")</f>
        <v>0.32763924870466332</v>
      </c>
      <c r="E36" s="175">
        <f>IFERROR('tablas turistas por categorías '!G36/'tablas turistas por categorías '!G49-1,"-")</f>
        <v>0.13643641539033813</v>
      </c>
      <c r="F36" s="175">
        <f>IFERROR('tablas turistas por categorías '!I36/'tablas turistas por categorías '!I49-1,"-")</f>
        <v>0.15142522452167118</v>
      </c>
      <c r="G36" s="129">
        <f>IFERROR('tablas turistas por categorías '!K36/'tablas turistas por categorías '!K49-1,"-")</f>
        <v>0.17672949520519055</v>
      </c>
      <c r="H36" s="175">
        <f>IFERROR('tablas turistas por categorías '!M36/'tablas turistas por categorías '!M49-1,"-")</f>
        <v>6.9254185692541936E-2</v>
      </c>
      <c r="I36" s="129">
        <f>IFERROR('tablas turistas por categorías '!O36/'tablas turistas por categorías '!O49-1,"-")</f>
        <v>0.14045703493862138</v>
      </c>
    </row>
    <row r="37" spans="2:9" hidden="1" outlineLevel="1" x14ac:dyDescent="0.25">
      <c r="B37" s="88" t="s">
        <v>90</v>
      </c>
      <c r="C37" s="175">
        <f>IFERROR('tablas turistas por categorías '!C37/'tablas turistas por categorías '!C50-1,"-")</f>
        <v>0.17552850736707248</v>
      </c>
      <c r="D37" s="175">
        <f>IFERROR('tablas turistas por categorías '!E37/'tablas turistas por categorías '!E50-1,"-")</f>
        <v>0.16291539005420685</v>
      </c>
      <c r="E37" s="175">
        <f>IFERROR('tablas turistas por categorías '!G37/'tablas turistas por categorías '!G50-1,"-")</f>
        <v>2.6282836715183944E-2</v>
      </c>
      <c r="F37" s="175">
        <f>IFERROR('tablas turistas por categorías '!I37/'tablas turistas por categorías '!I50-1,"-")</f>
        <v>-9.6330565942075452E-3</v>
      </c>
      <c r="G37" s="129">
        <f>IFERROR('tablas turistas por categorías '!K37/'tablas turistas por categorías '!K50-1,"-")</f>
        <v>4.456580801429344E-2</v>
      </c>
      <c r="H37" s="175">
        <f>IFERROR('tablas turistas por categorías '!M37/'tablas turistas por categorías '!M50-1,"-")</f>
        <v>-1.9765984857843755E-2</v>
      </c>
      <c r="I37" s="129">
        <f>IFERROR('tablas turistas por categorías '!O37/'tablas turistas por categorías '!O50-1,"-")</f>
        <v>2.250611217351306E-2</v>
      </c>
    </row>
    <row r="38" spans="2:9" hidden="1" outlineLevel="1" x14ac:dyDescent="0.25">
      <c r="B38" s="88" t="s">
        <v>91</v>
      </c>
      <c r="C38" s="175">
        <f>IFERROR('tablas turistas por categorías '!C38/'tablas turistas por categorías '!C51-1,"-")</f>
        <v>0.17660420215786488</v>
      </c>
      <c r="D38" s="175">
        <f>IFERROR('tablas turistas por categorías '!E38/'tablas turistas por categorías '!E51-1,"-")</f>
        <v>0.245250069851914</v>
      </c>
      <c r="E38" s="175">
        <f>IFERROR('tablas turistas por categorías '!G38/'tablas turistas por categorías '!G51-1,"-")</f>
        <v>0.10447050500653021</v>
      </c>
      <c r="F38" s="175">
        <f>IFERROR('tablas turistas por categorías '!I38/'tablas turistas por categorías '!I51-1,"-")</f>
        <v>5.8051186350306594E-2</v>
      </c>
      <c r="G38" s="129">
        <f>IFERROR('tablas turistas por categorías '!K38/'tablas turistas por categorías '!K51-1,"-")</f>
        <v>0.11829612277095181</v>
      </c>
      <c r="H38" s="175">
        <f>IFERROR('tablas turistas por categorías '!M38/'tablas turistas por categorías '!M51-1,"-")</f>
        <v>4.6303541659578729E-2</v>
      </c>
      <c r="I38" s="129">
        <f>IFERROR('tablas turistas por categorías '!O38/'tablas turistas por categorías '!O51-1,"-")</f>
        <v>9.2390938416242685E-2</v>
      </c>
    </row>
    <row r="39" spans="2:9" hidden="1" outlineLevel="1" x14ac:dyDescent="0.25">
      <c r="B39" s="88" t="s">
        <v>92</v>
      </c>
      <c r="C39" s="175">
        <f>IFERROR('tablas turistas por categorías '!C39/'tablas turistas por categorías '!C52-1,"-")</f>
        <v>0.28530050687907305</v>
      </c>
      <c r="D39" s="175">
        <f>IFERROR('tablas turistas por categorías '!E39/'tablas turistas por categorías '!E52-1,"-")</f>
        <v>-2.404231447347327E-2</v>
      </c>
      <c r="E39" s="175">
        <f>IFERROR('tablas turistas por categorías '!G39/'tablas turistas por categorías '!G52-1,"-")</f>
        <v>9.384711000621504E-2</v>
      </c>
      <c r="F39" s="175">
        <f>IFERROR('tablas turistas por categorías '!I39/'tablas turistas por categorías '!I52-1,"-")</f>
        <v>0.13426710678918719</v>
      </c>
      <c r="G39" s="129">
        <f>IFERROR('tablas turistas por categorías '!K39/'tablas turistas por categorías '!K52-1,"-")</f>
        <v>8.5106136179097458E-2</v>
      </c>
      <c r="H39" s="175">
        <f>IFERROR('tablas turistas por categorías '!M39/'tablas turistas por categorías '!M52-1,"-")</f>
        <v>9.0706772553704962E-2</v>
      </c>
      <c r="I39" s="129">
        <f>IFERROR('tablas turistas por categorías '!O39/'tablas turistas por categorías '!O52-1,"-")</f>
        <v>8.6960906770522151E-2</v>
      </c>
    </row>
    <row r="40" spans="2:9" hidden="1" outlineLevel="1" x14ac:dyDescent="0.25">
      <c r="B40" s="88" t="s">
        <v>93</v>
      </c>
      <c r="C40" s="175">
        <f>IFERROR('tablas turistas por categorías '!C40/'tablas turistas por categorías '!C53-1,"-")</f>
        <v>-0.36165237724084176</v>
      </c>
      <c r="D40" s="175">
        <f>IFERROR('tablas turistas por categorías '!E40/'tablas turistas por categorías '!E53-1,"-")</f>
        <v>-4.1822255414488474E-2</v>
      </c>
      <c r="E40" s="175">
        <f>IFERROR('tablas turistas por categorías '!G40/'tablas turistas por categorías '!G53-1,"-")</f>
        <v>-7.7618628470832451E-3</v>
      </c>
      <c r="F40" s="175">
        <f>IFERROR('tablas turistas por categorías '!I40/'tablas turistas por categorías '!I53-1,"-")</f>
        <v>-4.7656084281976985E-2</v>
      </c>
      <c r="G40" s="129">
        <f>IFERROR('tablas turistas por categorías '!K40/'tablas turistas por categorías '!K53-1,"-")</f>
        <v>-2.4168825561312612E-2</v>
      </c>
      <c r="H40" s="175">
        <f>IFERROR('tablas turistas por categorías '!M40/'tablas turistas por categorías '!M53-1,"-")</f>
        <v>-2.0186062840091279E-2</v>
      </c>
      <c r="I40" s="129">
        <f>IFERROR('tablas turistas por categorías '!O40/'tablas turistas por categorías '!O53-1,"-")</f>
        <v>-2.2970291052603731E-2</v>
      </c>
    </row>
    <row r="41" spans="2:9" hidden="1" outlineLevel="1" x14ac:dyDescent="0.25">
      <c r="B41" s="88" t="s">
        <v>94</v>
      </c>
      <c r="C41" s="175">
        <f>IFERROR('tablas turistas por categorías '!C41/'tablas turistas por categorías '!C54-1,"-")</f>
        <v>-0.14747191011235961</v>
      </c>
      <c r="D41" s="175">
        <f>IFERROR('tablas turistas por categorías '!E41/'tablas turistas por categorías '!E54-1,"-")</f>
        <v>7.3346178548490792E-2</v>
      </c>
      <c r="E41" s="175">
        <f>IFERROR('tablas turistas por categorías '!G41/'tablas turistas por categorías '!G54-1,"-")</f>
        <v>0.12686890725744426</v>
      </c>
      <c r="F41" s="175">
        <f>IFERROR('tablas turistas por categorías '!I41/'tablas turistas por categorías '!I54-1,"-")</f>
        <v>0.22990823136818683</v>
      </c>
      <c r="G41" s="129">
        <f>IFERROR('tablas turistas por categorías '!K41/'tablas turistas por categorías '!K54-1,"-")</f>
        <v>0.12937780067459204</v>
      </c>
      <c r="H41" s="175">
        <f>IFERROR('tablas turistas por categorías '!M41/'tablas turistas por categorías '!M54-1,"-")</f>
        <v>5.0135854393866142E-2</v>
      </c>
      <c r="I41" s="129">
        <f>IFERROR('tablas turistas por categorías '!O41/'tablas turistas por categorías '!O54-1,"-")</f>
        <v>0.10218950137602079</v>
      </c>
    </row>
    <row r="42" spans="2:9" hidden="1" outlineLevel="1" x14ac:dyDescent="0.25">
      <c r="B42" s="88" t="s">
        <v>95</v>
      </c>
      <c r="C42" s="175">
        <f>IFERROR('tablas turistas por categorías '!C42/'tablas turistas por categorías '!C55-1,"-")</f>
        <v>-0.19177018633540377</v>
      </c>
      <c r="D42" s="175">
        <f>IFERROR('tablas turistas por categorías '!E42/'tablas turistas por categorías '!E55-1,"-")</f>
        <v>0.14931423552462664</v>
      </c>
      <c r="E42" s="175">
        <f>IFERROR('tablas turistas por categorías '!G42/'tablas turistas por categorías '!G55-1,"-")</f>
        <v>0.20096642506040152</v>
      </c>
      <c r="F42" s="175">
        <f>IFERROR('tablas turistas por categorías '!I42/'tablas turistas por categorías '!I55-1,"-")</f>
        <v>0.10659021829234594</v>
      </c>
      <c r="G42" s="129">
        <f>IFERROR('tablas turistas por categorías '!K42/'tablas turistas por categorías '!K55-1,"-")</f>
        <v>0.1718591300507839</v>
      </c>
      <c r="H42" s="175">
        <f>IFERROR('tablas turistas por categorías '!M42/'tablas turistas por categorías '!M55-1,"-")</f>
        <v>8.7579649842207896E-2</v>
      </c>
      <c r="I42" s="129">
        <f>IFERROR('tablas turistas por categorías '!O42/'tablas turistas por categorías '!O55-1,"-")</f>
        <v>0.14198063123089311</v>
      </c>
    </row>
    <row r="43" spans="2:9" hidden="1" outlineLevel="1" x14ac:dyDescent="0.25">
      <c r="B43" s="88" t="s">
        <v>96</v>
      </c>
      <c r="C43" s="175">
        <f>IFERROR('tablas turistas por categorías '!C43/'tablas turistas por categorías '!C56-1,"-")</f>
        <v>-0.28915662650602414</v>
      </c>
      <c r="D43" s="175">
        <f>IFERROR('tablas turistas por categorías '!E43/'tablas turistas por categorías '!E56-1,"-")</f>
        <v>0.12454700096146731</v>
      </c>
      <c r="E43" s="175">
        <f>IFERROR('tablas turistas por categorías '!G43/'tablas turistas por categorías '!G56-1,"-")</f>
        <v>0.20230173448238253</v>
      </c>
      <c r="F43" s="175">
        <f>IFERROR('tablas turistas por categorías '!I43/'tablas turistas por categorías '!I56-1,"-")</f>
        <v>0.15275963422599603</v>
      </c>
      <c r="G43" s="129">
        <f>IFERROR('tablas turistas por categorías '!K43/'tablas turistas por categorías '!K56-1,"-")</f>
        <v>0.17462446351931327</v>
      </c>
      <c r="H43" s="175">
        <f>IFERROR('tablas turistas por categorías '!M43/'tablas turistas por categorías '!M56-1,"-")</f>
        <v>0.13370043545377053</v>
      </c>
      <c r="I43" s="129">
        <f>IFERROR('tablas turistas por categorías '!O43/'tablas turistas por categorías '!O56-1,"-")</f>
        <v>0.16046213093709882</v>
      </c>
    </row>
    <row r="44" spans="2:9" hidden="1" outlineLevel="1" x14ac:dyDescent="0.25">
      <c r="B44" s="88" t="s">
        <v>97</v>
      </c>
      <c r="C44" s="175">
        <f>IFERROR('tablas turistas por categorías '!C44/'tablas turistas por categorías '!C57-1,"-")</f>
        <v>-0.39719029374201786</v>
      </c>
      <c r="D44" s="175">
        <f>IFERROR('tablas turistas por categorías '!E44/'tablas turistas por categorías '!E57-1,"-")</f>
        <v>1.207159705841554E-2</v>
      </c>
      <c r="E44" s="175">
        <f>IFERROR('tablas turistas por categorías '!G44/'tablas turistas por categorías '!G57-1,"-")</f>
        <v>8.8678886719762318E-2</v>
      </c>
      <c r="F44" s="175">
        <f>IFERROR('tablas turistas por categorías '!I44/'tablas turistas por categorías '!I57-1,"-")</f>
        <v>0.12808315715292462</v>
      </c>
      <c r="G44" s="129">
        <f>IFERROR('tablas turistas por categorías '!K44/'tablas turistas por categorías '!K57-1,"-")</f>
        <v>7.2041307281581979E-2</v>
      </c>
      <c r="H44" s="175">
        <f>IFERROR('tablas turistas por categorías '!M44/'tablas turistas por categorías '!M57-1,"-")</f>
        <v>-5.9323863391045339E-2</v>
      </c>
      <c r="I44" s="129">
        <f>IFERROR('tablas turistas por categorías '!O44/'tablas turistas por categorías '!O57-1,"-")</f>
        <v>2.5779818606171734E-2</v>
      </c>
    </row>
    <row r="45" spans="2:9" collapsed="1" x14ac:dyDescent="0.25">
      <c r="B45" s="177">
        <v>2011</v>
      </c>
      <c r="C45" s="139">
        <f>IFERROR('tablas turistas por categorías '!C45/'tablas turistas por categorías '!C58-1,"-")</f>
        <v>0.19222790761996955</v>
      </c>
      <c r="D45" s="139">
        <f>IFERROR('tablas turistas por categorías '!E45/'tablas turistas por categorías '!E58-1,"-")</f>
        <v>0.12647655200056596</v>
      </c>
      <c r="E45" s="139">
        <f>IFERROR('tablas turistas por categorías '!G45/'tablas turistas por categorías '!G58-1,"-")</f>
        <v>9.6395373910393767E-2</v>
      </c>
      <c r="F45" s="139">
        <f>IFERROR('tablas turistas por categorías '!I45/'tablas turistas por categorías '!I58-1,"-")</f>
        <v>9.3913223669374712E-2</v>
      </c>
      <c r="G45" s="139">
        <f>IFERROR('tablas turistas por categorías '!K45/'tablas turistas por categorías '!K58-1,"-")</f>
        <v>0.10148708815672314</v>
      </c>
      <c r="H45" s="139">
        <f>IFERROR('tablas turistas por categorías '!M45/'tablas turistas por categorías '!M58-1,"-")</f>
        <v>3.7634911112885971E-2</v>
      </c>
      <c r="I45" s="139">
        <f>IFERROR('tablas turistas por categorías '!O45/'tablas turistas por categorías '!O58-1,"-")</f>
        <v>7.9532885407226583E-2</v>
      </c>
    </row>
    <row r="46" spans="2:9" hidden="1" outlineLevel="1" x14ac:dyDescent="0.25">
      <c r="B46" s="88" t="s">
        <v>86</v>
      </c>
      <c r="C46" s="175">
        <f>IFERROR('tablas turistas por categorías '!C46/'tablas turistas por categorías '!C59-1,"-")</f>
        <v>-0.41612200435729851</v>
      </c>
      <c r="D46" s="175">
        <f>IFERROR('tablas turistas por categorías '!E46/'tablas turistas por categorías '!E59-1,"-")</f>
        <v>3.0508227755934092E-2</v>
      </c>
      <c r="E46" s="175">
        <f>IFERROR('tablas turistas por categorías '!G46/'tablas turistas por categorías '!G59-1,"-")</f>
        <v>4.8739034146509042E-2</v>
      </c>
      <c r="F46" s="175">
        <f>IFERROR('tablas turistas por categorías '!I46/'tablas turistas por categorías '!I59-1,"-")</f>
        <v>0.15952177625960728</v>
      </c>
      <c r="G46" s="129">
        <f>IFERROR('tablas turistas por categorías '!K46/'tablas turistas por categorías '!K59-1,"-")</f>
        <v>5.7423298460091754E-2</v>
      </c>
      <c r="H46" s="175">
        <f>IFERROR('tablas turistas por categorías '!M46/'tablas turistas por categorías '!M59-1,"-")</f>
        <v>0.10480182116035142</v>
      </c>
      <c r="I46" s="129">
        <f>IFERROR('tablas turistas por categorías '!O46/'tablas turistas por categorías '!O59-1,"-")</f>
        <v>7.4284675898934616E-2</v>
      </c>
    </row>
    <row r="47" spans="2:9" hidden="1" outlineLevel="1" x14ac:dyDescent="0.25">
      <c r="B47" s="88" t="s">
        <v>87</v>
      </c>
      <c r="C47" s="175">
        <f>IFERROR('tablas turistas por categorías '!C47/'tablas turistas por categorías '!C60-1,"-")</f>
        <v>-0.52752670501232535</v>
      </c>
      <c r="D47" s="175">
        <f>IFERROR('tablas turistas por categorías '!E47/'tablas turistas por categorías '!E60-1,"-")</f>
        <v>-0.12880202774813232</v>
      </c>
      <c r="E47" s="175">
        <f>IFERROR('tablas turistas por categorías '!G47/'tablas turistas por categorías '!G60-1,"-")</f>
        <v>6.9434028080578969E-2</v>
      </c>
      <c r="F47" s="175">
        <f>IFERROR('tablas turistas por categorías '!I47/'tablas turistas por categorías '!I60-1,"-")</f>
        <v>2.5173538513004967E-2</v>
      </c>
      <c r="G47" s="129">
        <f>IFERROR('tablas turistas por categorías '!K47/'tablas turistas por categorías '!K60-1,"-")</f>
        <v>1.9988070314967077E-2</v>
      </c>
      <c r="H47" s="175">
        <f>IFERROR('tablas turistas por categorías '!M47/'tablas turistas por categorías '!M60-1,"-")</f>
        <v>0.11725322644584413</v>
      </c>
      <c r="I47" s="129">
        <f>IFERROR('tablas turistas por categorías '!O47/'tablas turistas por categorías '!O60-1,"-")</f>
        <v>5.3725163665808484E-2</v>
      </c>
    </row>
    <row r="48" spans="2:9" hidden="1" outlineLevel="1" x14ac:dyDescent="0.25">
      <c r="B48" s="88" t="s">
        <v>88</v>
      </c>
      <c r="C48" s="175">
        <f>IFERROR('tablas turistas por categorías '!C48/'tablas turistas por categorías '!C61-1,"-")</f>
        <v>-0.31125299281723862</v>
      </c>
      <c r="D48" s="175">
        <f>IFERROR('tablas turistas por categorías '!E48/'tablas turistas por categorías '!E61-1,"-")</f>
        <v>6.2120243044451628E-2</v>
      </c>
      <c r="E48" s="175">
        <f>IFERROR('tablas turistas por categorías '!G48/'tablas turistas por categorías '!G61-1,"-")</f>
        <v>0.11642171565686854</v>
      </c>
      <c r="F48" s="175">
        <f>IFERROR('tablas turistas por categorías '!I48/'tablas turistas por categorías '!I61-1,"-")</f>
        <v>0.24077212112281732</v>
      </c>
      <c r="G48" s="129">
        <f>IFERROR('tablas turistas por categorías '!K48/'tablas turistas por categorías '!K61-1,"-")</f>
        <v>0.12144999680898594</v>
      </c>
      <c r="H48" s="175">
        <f>IFERROR('tablas turistas por categorías '!M48/'tablas turistas por categorías '!M61-1,"-")</f>
        <v>-2.841617326269863E-2</v>
      </c>
      <c r="I48" s="129">
        <f>IFERROR('tablas turistas por categorías '!O48/'tablas turistas por categorías '!O61-1,"-")</f>
        <v>6.8513600902599059E-2</v>
      </c>
    </row>
    <row r="49" spans="2:9" hidden="1" outlineLevel="1" x14ac:dyDescent="0.25">
      <c r="B49" s="88" t="s">
        <v>89</v>
      </c>
      <c r="C49" s="175">
        <f>IFERROR('tablas turistas por categorías '!C49/'tablas turistas por categorías '!C62-1,"-")</f>
        <v>-0.45054095826893359</v>
      </c>
      <c r="D49" s="175">
        <f>IFERROR('tablas turistas por categorías '!E49/'tablas turistas por categorías '!E62-1,"-")</f>
        <v>0.24016064257028114</v>
      </c>
      <c r="E49" s="175">
        <f>IFERROR('tablas turistas por categorías '!G49/'tablas turistas por categorías '!G62-1,"-")</f>
        <v>8.6660808435852443E-2</v>
      </c>
      <c r="F49" s="175">
        <f>IFERROR('tablas turistas por categorías '!I49/'tablas turistas por categorías '!I62-1,"-")</f>
        <v>0.13238415281216831</v>
      </c>
      <c r="G49" s="129">
        <f>IFERROR('tablas turistas por categorías '!K49/'tablas turistas por categorías '!K62-1,"-")</f>
        <v>0.10365961088318953</v>
      </c>
      <c r="H49" s="175">
        <f>IFERROR('tablas turistas por categorías '!M49/'tablas turistas por categorías '!M62-1,"-")</f>
        <v>-1.0125628697405409E-2</v>
      </c>
      <c r="I49" s="129">
        <f>IFERROR('tablas turistas por categorías '!O49/'tablas turistas por categorías '!O62-1,"-")</f>
        <v>6.244231309442605E-2</v>
      </c>
    </row>
    <row r="50" spans="2:9" hidden="1" outlineLevel="1" x14ac:dyDescent="0.25">
      <c r="B50" s="88" t="s">
        <v>90</v>
      </c>
      <c r="C50" s="175">
        <f>IFERROR('tablas turistas por categorías '!C50/'tablas turistas por categorías '!C63-1,"-")</f>
        <v>0.12140804597701149</v>
      </c>
      <c r="D50" s="175">
        <f>IFERROR('tablas turistas por categorías '!E50/'tablas turistas por categorías '!E63-1,"-")</f>
        <v>0.11342911500360819</v>
      </c>
      <c r="E50" s="175">
        <f>IFERROR('tablas turistas por categorías '!G50/'tablas turistas por categorías '!G63-1,"-")</f>
        <v>2.6566409111642431E-2</v>
      </c>
      <c r="F50" s="175">
        <f>IFERROR('tablas turistas por categorías '!I50/'tablas turistas por categorías '!I63-1,"-")</f>
        <v>0.12602583315492755</v>
      </c>
      <c r="G50" s="129">
        <f>IFERROR('tablas turistas por categorías '!K50/'tablas turistas por categorías '!K63-1,"-")</f>
        <v>5.4235642506917703E-2</v>
      </c>
      <c r="H50" s="175">
        <f>IFERROR('tablas turistas por categorías '!M50/'tablas turistas por categorías '!M63-1,"-")</f>
        <v>-0.15761540176912214</v>
      </c>
      <c r="I50" s="129">
        <f>IFERROR('tablas turistas por categorías '!O50/'tablas turistas por categorías '!O63-1,"-")</f>
        <v>-2.9460824621167614E-2</v>
      </c>
    </row>
    <row r="51" spans="2:9" hidden="1" outlineLevel="1" x14ac:dyDescent="0.25">
      <c r="B51" s="88" t="s">
        <v>91</v>
      </c>
      <c r="C51" s="175">
        <f>IFERROR('tablas turistas por categorías '!C51/'tablas turistas por categorías '!C64-1,"-")</f>
        <v>9.1754494730316161E-2</v>
      </c>
      <c r="D51" s="175">
        <f>IFERROR('tablas turistas por categorías '!E51/'tablas turistas por categorías '!E64-1,"-")</f>
        <v>-7.4236937403000525E-2</v>
      </c>
      <c r="E51" s="175">
        <f>IFERROR('tablas turistas por categorías '!G51/'tablas turistas por categorías '!G64-1,"-")</f>
        <v>7.745529170331289E-2</v>
      </c>
      <c r="F51" s="175">
        <f>IFERROR('tablas turistas por categorías '!I51/'tablas turistas por categorías '!I64-1,"-")</f>
        <v>0.18834151750356409</v>
      </c>
      <c r="G51" s="129">
        <f>IFERROR('tablas turistas por categorías '!K51/'tablas turistas por categorías '!K64-1,"-")</f>
        <v>6.8033046373170647E-2</v>
      </c>
      <c r="H51" s="175">
        <f>IFERROR('tablas turistas por categorías '!M51/'tablas turistas por categorías '!M64-1,"-")</f>
        <v>8.044624970133607E-2</v>
      </c>
      <c r="I51" s="129">
        <f>IFERROR('tablas turistas por categorías '!O51/'tablas turistas por categorías '!O64-1,"-")</f>
        <v>7.2466717432975392E-2</v>
      </c>
    </row>
    <row r="52" spans="2:9" hidden="1" outlineLevel="1" x14ac:dyDescent="0.25">
      <c r="B52" s="88" t="s">
        <v>92</v>
      </c>
      <c r="C52" s="175">
        <f>IFERROR('tablas turistas por categorías '!C52/'tablas turistas por categorías '!C65-1,"-")</f>
        <v>0.22646536412078144</v>
      </c>
      <c r="D52" s="175">
        <f>IFERROR('tablas turistas por categorías '!E52/'tablas turistas por categorías '!E65-1,"-")</f>
        <v>-9.4944512946979032E-2</v>
      </c>
      <c r="E52" s="175">
        <f>IFERROR('tablas turistas por categorías '!G52/'tablas turistas por categorías '!G65-1,"-")</f>
        <v>0.12606589682671232</v>
      </c>
      <c r="F52" s="175">
        <f>IFERROR('tablas turistas por categorías '!I52/'tablas turistas por categorías '!I65-1,"-")</f>
        <v>5.4270127915726052E-2</v>
      </c>
      <c r="G52" s="129">
        <f>IFERROR('tablas turistas por categorías '!K52/'tablas turistas por categorías '!K65-1,"-")</f>
        <v>7.9757521104180773E-2</v>
      </c>
      <c r="H52" s="175">
        <f>IFERROR('tablas turistas por categorías '!M52/'tablas turistas por categorías '!M65-1,"-")</f>
        <v>2.748826573594898E-2</v>
      </c>
      <c r="I52" s="129">
        <f>IFERROR('tablas turistas por categorías '!O52/'tablas turistas por categorías '!O65-1,"-")</f>
        <v>6.1868239597320906E-2</v>
      </c>
    </row>
    <row r="53" spans="2:9" hidden="1" outlineLevel="1" x14ac:dyDescent="0.25">
      <c r="B53" s="88" t="s">
        <v>93</v>
      </c>
      <c r="C53" s="175">
        <f>IFERROR('tablas turistas por categorías '!C53/'tablas turistas por categorías '!C66-1,"-")</f>
        <v>-3.8819875776398005E-3</v>
      </c>
      <c r="D53" s="175">
        <f>IFERROR('tablas turistas por categorías '!E53/'tablas turistas por categorías '!E66-1,"-")</f>
        <v>9.4523296425652159E-2</v>
      </c>
      <c r="E53" s="175">
        <f>IFERROR('tablas turistas por categorías '!G53/'tablas turistas por categorías '!G66-1,"-")</f>
        <v>8.1672927449928157E-2</v>
      </c>
      <c r="F53" s="175">
        <f>IFERROR('tablas turistas por categorías '!I53/'tablas turistas por categorías '!I66-1,"-")</f>
        <v>0.19622769178719435</v>
      </c>
      <c r="G53" s="129">
        <f>IFERROR('tablas turistas por categorías '!K53/'tablas turistas por categorías '!K66-1,"-")</f>
        <v>9.8476314697337974E-2</v>
      </c>
      <c r="H53" s="175">
        <f>IFERROR('tablas turistas por categorías '!M53/'tablas turistas por categorías '!M66-1,"-")</f>
        <v>8.318584070796442E-3</v>
      </c>
      <c r="I53" s="129">
        <f>IFERROR('tablas turistas por categorías '!O53/'tablas turistas por categorías '!O66-1,"-")</f>
        <v>6.9693667514227009E-2</v>
      </c>
    </row>
    <row r="54" spans="2:9" hidden="1" outlineLevel="1" x14ac:dyDescent="0.25">
      <c r="B54" s="88" t="s">
        <v>94</v>
      </c>
      <c r="C54" s="175">
        <f>IFERROR('tablas turistas por categorías '!C54/'tablas turistas por categorías '!C67-1,"-")</f>
        <v>4.8600883652430094E-2</v>
      </c>
      <c r="D54" s="175">
        <f>IFERROR('tablas turistas por categorías '!E54/'tablas turistas por categorías '!E67-1,"-")</f>
        <v>-4.3787999754344997E-2</v>
      </c>
      <c r="E54" s="175">
        <f>IFERROR('tablas turistas por categorías '!G54/'tablas turistas por categorías '!G67-1,"-")</f>
        <v>0.18369948512491097</v>
      </c>
      <c r="F54" s="175">
        <f>IFERROR('tablas turistas por categorías '!I54/'tablas turistas por categorías '!I67-1,"-")</f>
        <v>9.8015267175572518E-2</v>
      </c>
      <c r="G54" s="129">
        <f>IFERROR('tablas turistas por categorías '!K54/'tablas turistas por categorías '!K67-1,"-")</f>
        <v>0.12873036074782762</v>
      </c>
      <c r="H54" s="175">
        <f>IFERROR('tablas turistas por categorías '!M54/'tablas turistas por categorías '!M67-1,"-")</f>
        <v>3.5676425804213263E-2</v>
      </c>
      <c r="I54" s="129">
        <f>IFERROR('tablas turistas por categorías '!O54/'tablas turistas por categorías '!O67-1,"-")</f>
        <v>9.4975074636257428E-2</v>
      </c>
    </row>
    <row r="55" spans="2:9" hidden="1" outlineLevel="1" x14ac:dyDescent="0.25">
      <c r="B55" s="88" t="s">
        <v>95</v>
      </c>
      <c r="C55" s="175">
        <f>IFERROR('tablas turistas por categorías '!C55/'tablas turistas por categorías '!C68-1,"-")</f>
        <v>-0.26818181818181819</v>
      </c>
      <c r="D55" s="175">
        <f>IFERROR('tablas turistas por categorías '!E55/'tablas turistas por categorías '!E68-1,"-")</f>
        <v>-0.19747329610150188</v>
      </c>
      <c r="E55" s="175">
        <f>IFERROR('tablas turistas por categorías '!G55/'tablas turistas por categorías '!G68-1,"-")</f>
        <v>0.12507732973398578</v>
      </c>
      <c r="F55" s="175">
        <f>IFERROR('tablas turistas por categorías '!I55/'tablas turistas por categorías '!I68-1,"-")</f>
        <v>0.24954682779456183</v>
      </c>
      <c r="G55" s="129">
        <f>IFERROR('tablas turistas por categorías '!K55/'tablas turistas por categorías '!K68-1,"-")</f>
        <v>6.4007235907013849E-2</v>
      </c>
      <c r="H55" s="175">
        <f>IFERROR('tablas turistas por categorías '!M55/'tablas turistas por categorías '!M68-1,"-")</f>
        <v>-3.8245895074089375E-3</v>
      </c>
      <c r="I55" s="129">
        <f>IFERROR('tablas turistas por categorías '!O55/'tablas turistas por categorías '!O68-1,"-")</f>
        <v>3.8927675074590384E-2</v>
      </c>
    </row>
    <row r="56" spans="2:9" hidden="1" outlineLevel="1" x14ac:dyDescent="0.25">
      <c r="B56" s="88" t="s">
        <v>96</v>
      </c>
      <c r="C56" s="175">
        <f>IFERROR('tablas turistas por categorías '!C56/'tablas turistas por categorías '!C69-1,"-")</f>
        <v>2.4154589371980784E-3</v>
      </c>
      <c r="D56" s="175">
        <f>IFERROR('tablas turistas por categorías '!E56/'tablas turistas por categorías '!E69-1,"-")</f>
        <v>-0.20516136617482805</v>
      </c>
      <c r="E56" s="175">
        <f>IFERROR('tablas turistas por categorías '!G56/'tablas turistas por categorías '!G69-1,"-")</f>
        <v>3.4591727329157607E-2</v>
      </c>
      <c r="F56" s="175">
        <f>IFERROR('tablas turistas por categorías '!I56/'tablas turistas por categorías '!I69-1,"-")</f>
        <v>-9.4621916700363684E-3</v>
      </c>
      <c r="G56" s="129">
        <f>IFERROR('tablas turistas por categorías '!K56/'tablas turistas por categorías '!K69-1,"-")</f>
        <v>-2.1066828994640741E-2</v>
      </c>
      <c r="H56" s="175">
        <f>IFERROR('tablas turistas por categorías '!M56/'tablas turistas por categorías '!M69-1,"-")</f>
        <v>-0.13213093119513708</v>
      </c>
      <c r="I56" s="129">
        <f>IFERROR('tablas turistas por categorías '!O56/'tablas turistas por categorías '!O69-1,"-")</f>
        <v>-6.2582217172925114E-2</v>
      </c>
    </row>
    <row r="57" spans="2:9" hidden="1" outlineLevel="1" x14ac:dyDescent="0.25">
      <c r="B57" s="88" t="s">
        <v>97</v>
      </c>
      <c r="C57" s="175">
        <f>IFERROR('tablas turistas por categorías '!C57/'tablas turistas por categorías '!C70-1,"-")</f>
        <v>0.22152886115444614</v>
      </c>
      <c r="D57" s="175">
        <f>IFERROR('tablas turistas por categorías '!E57/'tablas turistas por categorías '!E70-1,"-")</f>
        <v>-0.15405833675685188</v>
      </c>
      <c r="E57" s="175">
        <f>IFERROR('tablas turistas por categorías '!G57/'tablas turistas por categorías '!G70-1,"-")</f>
        <v>6.6240536408348261E-2</v>
      </c>
      <c r="F57" s="175">
        <f>IFERROR('tablas turistas por categorías '!I57/'tablas turistas por categorías '!I70-1,"-")</f>
        <v>6.7519277788226528E-2</v>
      </c>
      <c r="G57" s="129">
        <f>IFERROR('tablas turistas por categorías '!K57/'tablas turistas por categorías '!K70-1,"-")</f>
        <v>2.3701977367194482E-2</v>
      </c>
      <c r="H57" s="175">
        <f>IFERROR('tablas turistas por categorías '!M57/'tablas turistas por categorías '!M70-1,"-")</f>
        <v>-0.12767880682460175</v>
      </c>
      <c r="I57" s="129">
        <f>IFERROR('tablas turistas por categorías '!O57/'tablas turistas por categorías '!O70-1,"-")</f>
        <v>-3.5256410256410242E-2</v>
      </c>
    </row>
    <row r="58" spans="2:9" ht="15" customHeight="1" collapsed="1" x14ac:dyDescent="0.25">
      <c r="B58" s="177">
        <v>2010</v>
      </c>
      <c r="C58" s="139">
        <f>IFERROR('tablas turistas por categorías '!C58/'tablas turistas por categorías '!C71-1,"-")</f>
        <v>-0.1073941488705098</v>
      </c>
      <c r="D58" s="139">
        <f>IFERROR('tablas turistas por categorías '!E58/'tablas turistas por categorías '!E71-1,"-")</f>
        <v>-4.6475683027860648E-2</v>
      </c>
      <c r="E58" s="139">
        <f>IFERROR('tablas turistas por categorías '!G58/'tablas turistas por categorías '!G71-1,"-")</f>
        <v>8.6236712665377357E-2</v>
      </c>
      <c r="F58" s="139">
        <f>IFERROR('tablas turistas por categorías '!I58/'tablas turistas por categorías '!I71-1,"-")</f>
        <v>0.12902715274623944</v>
      </c>
      <c r="G58" s="139">
        <f>IFERROR('tablas turistas por categorías '!K58/'tablas turistas por categorías '!K71-1,"-")</f>
        <v>6.7044202044772128E-2</v>
      </c>
      <c r="H58" s="139">
        <f>IFERROR('tablas turistas por categorías '!M58/'tablas turistas por categorías '!M71-1,"-")</f>
        <v>-1.3657597918842246E-2</v>
      </c>
      <c r="I58" s="139">
        <f>IFERROR('tablas turistas por categorías '!O58/'tablas turistas por categorías '!O71-1,"-")</f>
        <v>3.7847681456564475E-2</v>
      </c>
    </row>
    <row r="59" spans="2:9" hidden="1" outlineLevel="1" x14ac:dyDescent="0.25">
      <c r="B59" s="88" t="s">
        <v>86</v>
      </c>
      <c r="C59" s="175">
        <f>IFERROR('tablas turistas por categorías '!C59/'tablas turistas por categorías '!C72-1,"-")</f>
        <v>-0.28910686628807436</v>
      </c>
      <c r="D59" s="175">
        <f>IFERROR('tablas turistas por categorías '!E59/'tablas turistas por categorías '!E72-1,"-")</f>
        <v>-0.25878352852285602</v>
      </c>
      <c r="E59" s="175">
        <f>IFERROR('tablas turistas por categorías '!G59/'tablas turistas por categorías '!G72-1,"-")</f>
        <v>4.7380156075808255E-2</v>
      </c>
      <c r="F59" s="175">
        <f>IFERROR('tablas turistas por categorías '!I59/'tablas turistas por categorías '!I72-1,"-")</f>
        <v>5.1450121217563094E-2</v>
      </c>
      <c r="G59" s="129">
        <f>IFERROR('tablas turistas por categorías '!K59/'tablas turistas por categorías '!K72-1,"-")</f>
        <v>-2.4616760493940348E-2</v>
      </c>
      <c r="H59" s="175">
        <f>IFERROR('tablas turistas por categorías '!M59/'tablas turistas por categorías '!M72-1,"-")</f>
        <v>-0.13937562940584092</v>
      </c>
      <c r="I59" s="129">
        <f>IFERROR('tablas turistas por categorías '!O59/'tablas turistas por categorías '!O72-1,"-")</f>
        <v>-6.8806757290315268E-2</v>
      </c>
    </row>
    <row r="60" spans="2:9" hidden="1" outlineLevel="1" x14ac:dyDescent="0.25">
      <c r="B60" s="88" t="s">
        <v>87</v>
      </c>
      <c r="C60" s="175">
        <f>IFERROR('tablas turistas por categorías '!C60/'tablas turistas por categorías '!C73-1,"-")</f>
        <v>-0.34954569748797437</v>
      </c>
      <c r="D60" s="175">
        <f>IFERROR('tablas turistas por categorías '!E60/'tablas turistas por categorías '!E73-1,"-")</f>
        <v>-0.22693755478781008</v>
      </c>
      <c r="E60" s="175">
        <f>IFERROR('tablas turistas por categorías '!G60/'tablas turistas por categorías '!G73-1,"-")</f>
        <v>-4.7654640887648703E-2</v>
      </c>
      <c r="F60" s="175">
        <f>IFERROR('tablas turistas por categorías '!I60/'tablas turistas por categorías '!I73-1,"-")</f>
        <v>-4.4958787777870102E-3</v>
      </c>
      <c r="G60" s="129">
        <f>IFERROR('tablas turistas por categorías '!K60/'tablas turistas por categorías '!K73-1,"-")</f>
        <v>-8.5345371687758798E-2</v>
      </c>
      <c r="H60" s="175">
        <f>IFERROR('tablas turistas por categorías '!M60/'tablas turistas por categorías '!M73-1,"-")</f>
        <v>-0.18353622354485466</v>
      </c>
      <c r="I60" s="129">
        <f>IFERROR('tablas turistas por categorías '!O60/'tablas turistas por categorías '!O73-1,"-")</f>
        <v>-0.12197166849998664</v>
      </c>
    </row>
    <row r="61" spans="2:9" hidden="1" outlineLevel="1" x14ac:dyDescent="0.25">
      <c r="B61" s="88" t="s">
        <v>88</v>
      </c>
      <c r="C61" s="175">
        <f>IFERROR('tablas turistas por categorías '!C61/'tablas turistas por categorías '!C74-1,"-")</f>
        <v>-0.40047846889952154</v>
      </c>
      <c r="D61" s="175">
        <f>IFERROR('tablas turistas por categorías '!E61/'tablas turistas por categorías '!E74-1,"-")</f>
        <v>-0.38192419825072887</v>
      </c>
      <c r="E61" s="175">
        <f>IFERROR('tablas turistas por categorías '!G61/'tablas turistas por categorías '!G74-1,"-")</f>
        <v>2.6398830139305884E-2</v>
      </c>
      <c r="F61" s="175">
        <f>IFERROR('tablas turistas por categorías '!I61/'tablas turistas por categorías '!I74-1,"-")</f>
        <v>-4.4558637195551198E-2</v>
      </c>
      <c r="G61" s="129">
        <f>IFERROR('tablas turistas por categorías '!K61/'tablas turistas por categorías '!K74-1,"-")</f>
        <v>-7.3735443062917461E-2</v>
      </c>
      <c r="H61" s="175">
        <f>IFERROR('tablas turistas por categorías '!M61/'tablas turistas por categorías '!M74-1,"-")</f>
        <v>-0.12895071676987024</v>
      </c>
      <c r="I61" s="129">
        <f>IFERROR('tablas turistas por categorías '!O61/'tablas turistas por categorías '!O74-1,"-")</f>
        <v>-9.402092955130481E-2</v>
      </c>
    </row>
    <row r="62" spans="2:9" hidden="1" outlineLevel="1" x14ac:dyDescent="0.25">
      <c r="B62" s="88" t="s">
        <v>89</v>
      </c>
      <c r="C62" s="175">
        <f>IFERROR('tablas turistas por categorías '!C62/'tablas turistas por categorías '!C75-1,"-")</f>
        <v>-0.25460829493087556</v>
      </c>
      <c r="D62" s="175">
        <f>IFERROR('tablas turistas por categorías '!E62/'tablas turistas por categorías '!E75-1,"-")</f>
        <v>-0.3024721619161006</v>
      </c>
      <c r="E62" s="175">
        <f>IFERROR('tablas turistas por categorías '!G62/'tablas turistas por categorías '!G75-1,"-")</f>
        <v>-5.0083472454090172E-2</v>
      </c>
      <c r="F62" s="175">
        <f>IFERROR('tablas turistas por categorías '!I62/'tablas turistas por categorías '!I75-1,"-")</f>
        <v>-7.8928076891748744E-2</v>
      </c>
      <c r="G62" s="129">
        <f>IFERROR('tablas turistas por categorías '!K62/'tablas turistas por categorías '!K75-1,"-")</f>
        <v>-9.8988570391872255E-2</v>
      </c>
      <c r="H62" s="175">
        <f>IFERROR('tablas turistas por categorías '!M62/'tablas turistas por categorías '!M75-1,"-")</f>
        <v>-8.355669265756982E-2</v>
      </c>
      <c r="I62" s="129">
        <f>IFERROR('tablas turistas por categorías '!O62/'tablas turistas por categorías '!O75-1,"-")</f>
        <v>-9.3458963911525084E-2</v>
      </c>
    </row>
    <row r="63" spans="2:9" hidden="1" outlineLevel="1" x14ac:dyDescent="0.25">
      <c r="B63" s="88" t="s">
        <v>90</v>
      </c>
      <c r="C63" s="175">
        <f>IFERROR('tablas turistas por categorías '!C63/'tablas turistas por categorías '!C76-1,"-")</f>
        <v>-0.35763728657129668</v>
      </c>
      <c r="D63" s="175">
        <f>IFERROR('tablas turistas por categorías '!E63/'tablas turistas por categorías '!E76-1,"-")</f>
        <v>-0.31844399731723672</v>
      </c>
      <c r="E63" s="175">
        <f>IFERROR('tablas turistas por categorías '!G63/'tablas turistas por categorías '!G76-1,"-")</f>
        <v>-5.1771367157293247E-2</v>
      </c>
      <c r="F63" s="175">
        <f>IFERROR('tablas turistas por categorías '!I63/'tablas turistas por categorías '!I76-1,"-")</f>
        <v>-2.0754716981132071E-2</v>
      </c>
      <c r="G63" s="129">
        <f>IFERROR('tablas turistas por categorías '!K63/'tablas turistas por categorías '!K76-1,"-")</f>
        <v>-0.10547251582869399</v>
      </c>
      <c r="H63" s="175">
        <f>IFERROR('tablas turistas por categorías '!M63/'tablas turistas por categorías '!M76-1,"-")</f>
        <v>-7.677843505949844E-2</v>
      </c>
      <c r="I63" s="129">
        <f>IFERROR('tablas turistas por categorías '!O63/'tablas turistas por categorías '!O76-1,"-")</f>
        <v>-9.4352067575186993E-2</v>
      </c>
    </row>
    <row r="64" spans="2:9" hidden="1" outlineLevel="1" x14ac:dyDescent="0.25">
      <c r="B64" s="88" t="s">
        <v>91</v>
      </c>
      <c r="C64" s="175">
        <f>IFERROR('tablas turistas por categorías '!C64/'tablas turistas por categorías '!C77-1,"-")</f>
        <v>-2.5966183574879231E-2</v>
      </c>
      <c r="D64" s="175">
        <f>IFERROR('tablas turistas por categorías '!E64/'tablas turistas por categorías '!E77-1,"-")</f>
        <v>-0.1474722972600474</v>
      </c>
      <c r="E64" s="175">
        <f>IFERROR('tablas turistas por categorías '!G64/'tablas turistas por categorías '!G77-1,"-")</f>
        <v>1.2902555270151828E-2</v>
      </c>
      <c r="F64" s="175">
        <f>IFERROR('tablas turistas por categorías '!I64/'tablas turistas por categorías '!I77-1,"-")</f>
        <v>-0.18908156711624924</v>
      </c>
      <c r="G64" s="129">
        <f>IFERROR('tablas turistas por categorías '!K64/'tablas turistas por categorías '!K77-1,"-")</f>
        <v>-4.6662642626270512E-2</v>
      </c>
      <c r="H64" s="175">
        <f>IFERROR('tablas turistas por categorías '!M64/'tablas turistas por categorías '!M77-1,"-")</f>
        <v>-7.0836962276072835E-2</v>
      </c>
      <c r="I64" s="129">
        <f>IFERROR('tablas turistas por categorías '!O64/'tablas turistas por categorías '!O77-1,"-")</f>
        <v>-5.5440154272568876E-2</v>
      </c>
    </row>
    <row r="65" spans="2:9" hidden="1" outlineLevel="1" x14ac:dyDescent="0.25">
      <c r="B65" s="88" t="s">
        <v>92</v>
      </c>
      <c r="C65" s="175">
        <f>IFERROR('tablas turistas por categorías '!C65/'tablas turistas por categorías '!C78-1,"-")</f>
        <v>-0.26018396846254932</v>
      </c>
      <c r="D65" s="175">
        <f>IFERROR('tablas turistas por categorías '!E65/'tablas turistas por categorías '!E78-1,"-")</f>
        <v>-0.25636461704422875</v>
      </c>
      <c r="E65" s="175">
        <f>IFERROR('tablas turistas por categorías '!G65/'tablas turistas por categorías '!G78-1,"-")</f>
        <v>-0.15041464559536843</v>
      </c>
      <c r="F65" s="175">
        <f>IFERROR('tablas turistas por categorías '!I65/'tablas turistas por categorías '!I78-1,"-")</f>
        <v>-0.28011375177737152</v>
      </c>
      <c r="G65" s="129">
        <f>IFERROR('tablas turistas por categorías '!K65/'tablas turistas por categorías '!K78-1,"-")</f>
        <v>-0.19139972250635506</v>
      </c>
      <c r="H65" s="175">
        <f>IFERROR('tablas turistas por categorías '!M65/'tablas turistas por categorías '!M78-1,"-")</f>
        <v>-0.12760908823652939</v>
      </c>
      <c r="I65" s="129">
        <f>IFERROR('tablas turistas por categorías '!O65/'tablas turistas por categorías '!O78-1,"-")</f>
        <v>-0.17064422019226166</v>
      </c>
    </row>
    <row r="66" spans="2:9" hidden="1" outlineLevel="1" x14ac:dyDescent="0.25">
      <c r="B66" s="88" t="s">
        <v>93</v>
      </c>
      <c r="C66" s="175">
        <f>IFERROR('tablas turistas por categorías '!C66/'tablas turistas por categorías '!C79-1,"-")</f>
        <v>-0.32565445026178008</v>
      </c>
      <c r="D66" s="175">
        <f>IFERROR('tablas turistas por categorías '!E66/'tablas turistas por categorías '!E79-1,"-")</f>
        <v>-0.31404832296870222</v>
      </c>
      <c r="E66" s="175">
        <f>IFERROR('tablas turistas por categorías '!G66/'tablas turistas por categorías '!G79-1,"-")</f>
        <v>-0.10534467004289982</v>
      </c>
      <c r="F66" s="175">
        <f>IFERROR('tablas turistas por categorías '!I66/'tablas turistas por categorías '!I79-1,"-")</f>
        <v>-0.33040720394177947</v>
      </c>
      <c r="G66" s="129">
        <f>IFERROR('tablas turistas por categorías '!K66/'tablas turistas por categorías '!K79-1,"-")</f>
        <v>-0.18716386838097809</v>
      </c>
      <c r="H66" s="175">
        <f>IFERROR('tablas turistas por categorías '!M66/'tablas turistas por categorías '!M79-1,"-")</f>
        <v>-0.20504110470141301</v>
      </c>
      <c r="I66" s="129">
        <f>IFERROR('tablas turistas por categorías '!O66/'tablas turistas por categorías '!O79-1,"-")</f>
        <v>-0.19295788410800951</v>
      </c>
    </row>
    <row r="67" spans="2:9" hidden="1" outlineLevel="1" x14ac:dyDescent="0.25">
      <c r="B67" s="88" t="s">
        <v>94</v>
      </c>
      <c r="C67" s="175">
        <f>IFERROR('tablas turistas por categorías '!C67/'tablas turistas por categorías '!C80-1,"-")</f>
        <v>-0.18973747016706444</v>
      </c>
      <c r="D67" s="175">
        <f>IFERROR('tablas turistas por categorías '!E67/'tablas turistas por categorías '!E80-1,"-")</f>
        <v>-0.24668054591718713</v>
      </c>
      <c r="E67" s="175">
        <f>IFERROR('tablas turistas por categorías '!G67/'tablas turistas por categorías '!G80-1,"-")</f>
        <v>-3.9697933227344939E-2</v>
      </c>
      <c r="F67" s="175">
        <f>IFERROR('tablas turistas por categorías '!I67/'tablas turistas por categorías '!I80-1,"-")</f>
        <v>-0.19960896926742833</v>
      </c>
      <c r="G67" s="129">
        <f>IFERROR('tablas turistas por categorías '!K67/'tablas turistas por categorías '!K80-1,"-")</f>
        <v>-0.11129312194075547</v>
      </c>
      <c r="H67" s="175">
        <f>IFERROR('tablas turistas por categorías '!M67/'tablas turistas por categorías '!M80-1,"-")</f>
        <v>8.1416135551064528E-3</v>
      </c>
      <c r="I67" s="129">
        <f>IFERROR('tablas turistas por categorías '!O67/'tablas turistas por categorías '!O80-1,"-")</f>
        <v>-7.1385905909545411E-2</v>
      </c>
    </row>
    <row r="68" spans="2:9" hidden="1" outlineLevel="1" x14ac:dyDescent="0.25">
      <c r="B68" s="88" t="s">
        <v>95</v>
      </c>
      <c r="C68" s="175">
        <f>IFERROR('tablas turistas por categorías '!C68/'tablas turistas por categorías '!C81-1,"-")</f>
        <v>-0.16941953751769701</v>
      </c>
      <c r="D68" s="175">
        <f>IFERROR('tablas turistas por categorías '!E68/'tablas turistas por categorías '!E81-1,"-")</f>
        <v>-0.25997110986277183</v>
      </c>
      <c r="E68" s="175">
        <f>IFERROR('tablas turistas por categorías '!G68/'tablas turistas por categorías '!G81-1,"-")</f>
        <v>-0.27166848716548331</v>
      </c>
      <c r="F68" s="175">
        <f>IFERROR('tablas turistas por categorías '!I68/'tablas turistas por categorías '!I81-1,"-")</f>
        <v>-0.33392744207439773</v>
      </c>
      <c r="G68" s="129">
        <f>IFERROR('tablas turistas por categorías '!K68/'tablas turistas por categorías '!K81-1,"-")</f>
        <v>-0.2765521695531723</v>
      </c>
      <c r="H68" s="175">
        <f>IFERROR('tablas turistas por categorías '!M68/'tablas turistas por categorías '!M81-1,"-")</f>
        <v>-0.24072187675794021</v>
      </c>
      <c r="I68" s="129">
        <f>IFERROR('tablas turistas por categorías '!O68/'tablas turistas por categorías '!O81-1,"-")</f>
        <v>-0.2637055934411574</v>
      </c>
    </row>
    <row r="69" spans="2:9" hidden="1" outlineLevel="1" x14ac:dyDescent="0.25">
      <c r="B69" s="88" t="s">
        <v>96</v>
      </c>
      <c r="C69" s="175">
        <f>IFERROR('tablas turistas por categorías '!C69/'tablas turistas por categorías '!C82-1,"-")</f>
        <v>-0.43442622950819676</v>
      </c>
      <c r="D69" s="175">
        <f>IFERROR('tablas turistas por categorías '!E69/'tablas turistas por categorías '!E82-1,"-")</f>
        <v>-0.24361938639395286</v>
      </c>
      <c r="E69" s="175">
        <f>IFERROR('tablas turistas por categorías '!G69/'tablas turistas por categorías '!G82-1,"-")</f>
        <v>-0.1687436478774138</v>
      </c>
      <c r="F69" s="175">
        <f>IFERROR('tablas turistas por categorías '!I69/'tablas turistas por categorías '!I82-1,"-")</f>
        <v>-0.22134760705289669</v>
      </c>
      <c r="G69" s="129">
        <f>IFERROR('tablas turistas por categorías '!K69/'tablas turistas por categorías '!K82-1,"-")</f>
        <v>-0.19842902383253125</v>
      </c>
      <c r="H69" s="175">
        <f>IFERROR('tablas turistas por categorías '!M69/'tablas turistas por categorías '!M82-1,"-")</f>
        <v>-0.215304473349756</v>
      </c>
      <c r="I69" s="129">
        <f>IFERROR('tablas turistas por categorías '!O69/'tablas turistas por categorías '!O82-1,"-")</f>
        <v>-0.20482128210919204</v>
      </c>
    </row>
    <row r="70" spans="2:9" hidden="1" outlineLevel="1" x14ac:dyDescent="0.25">
      <c r="B70" s="88" t="s">
        <v>97</v>
      </c>
      <c r="C70" s="175">
        <f>IFERROR('tablas turistas por categorías '!C70/'tablas turistas por categorías '!C83-1,"-")</f>
        <v>-0.29714912280701755</v>
      </c>
      <c r="D70" s="175">
        <f>IFERROR('tablas turistas por categorías '!E70/'tablas turistas por categorías '!E83-1,"-")</f>
        <v>-0.19880566135327038</v>
      </c>
      <c r="E70" s="175">
        <f>IFERROR('tablas turistas por categorías '!G70/'tablas turistas por categorías '!G83-1,"-")</f>
        <v>-3.9406164844109415E-2</v>
      </c>
      <c r="F70" s="175">
        <f>IFERROR('tablas turistas por categorías '!I70/'tablas turistas por categorías '!I83-1,"-")</f>
        <v>-0.18457173529637294</v>
      </c>
      <c r="G70" s="129">
        <f>IFERROR('tablas turistas por categorías '!K70/'tablas turistas por categorías '!K83-1,"-")</f>
        <v>-0.10150465211665916</v>
      </c>
      <c r="H70" s="175">
        <f>IFERROR('tablas turistas por categorías '!M70/'tablas turistas por categorías '!M83-1,"-")</f>
        <v>-2.5383132972377709E-2</v>
      </c>
      <c r="I70" s="129">
        <f>IFERROR('tablas turistas por categorías '!O70/'tablas turistas por categorías '!O83-1,"-")</f>
        <v>-7.3315616695325936E-2</v>
      </c>
    </row>
    <row r="71" spans="2:9" collapsed="1" x14ac:dyDescent="0.25">
      <c r="B71" s="177">
        <v>2009</v>
      </c>
      <c r="C71" s="139">
        <f>IFERROR('tablas turistas por categorías '!C71/'tablas turistas por categorías '!C84-1,"-")</f>
        <v>-0.28638125440451023</v>
      </c>
      <c r="D71" s="139">
        <f>IFERROR('tablas turistas por categorías '!E71/'tablas turistas por categorías '!E84-1,"-")</f>
        <v>-0.26294356943420305</v>
      </c>
      <c r="E71" s="139">
        <f>IFERROR('tablas turistas por categorías '!G71/'tablas turistas por categorías '!G84-1,"-")</f>
        <v>-7.3338454080286608E-2</v>
      </c>
      <c r="F71" s="139">
        <f>IFERROR('tablas turistas por categorías '!I71/'tablas turistas por categorías '!I84-1,"-")</f>
        <v>-0.16774902930969315</v>
      </c>
      <c r="G71" s="139">
        <f>IFERROR('tablas turistas por categorías '!K71/'tablas turistas por categorías '!K84-1,"-")</f>
        <v>-0.12887218729694938</v>
      </c>
      <c r="H71" s="139">
        <f>IFERROR('tablas turistas por categorías '!M71/'tablas turistas por categorías '!M84-1,"-")</f>
        <v>-0.12608526876286319</v>
      </c>
      <c r="I71" s="139">
        <f>IFERROR('tablas turistas por categorías '!O71/'tablas turistas por categorías '!O84-1,"-")</f>
        <v>-0.12786598265284532</v>
      </c>
    </row>
    <row r="72" spans="2:9" hidden="1" outlineLevel="1" x14ac:dyDescent="0.25">
      <c r="B72" s="88" t="s">
        <v>86</v>
      </c>
      <c r="C72" s="175">
        <f>IFERROR('tablas turistas por categorías '!C72/'tablas turistas por categorías '!C85-1,"-")</f>
        <v>-6.10761027629666E-2</v>
      </c>
      <c r="D72" s="175">
        <f>IFERROR('tablas turistas por categorías '!E72/'tablas turistas por categorías '!E85-1,"-")</f>
        <v>-8.2359350237717899E-2</v>
      </c>
      <c r="E72" s="175">
        <f>IFERROR('tablas turistas por categorías '!G72/'tablas turistas por categorías '!G85-1,"-")</f>
        <v>-2.8915662650602414E-2</v>
      </c>
      <c r="F72" s="175">
        <f>IFERROR('tablas turistas por categorías '!I72/'tablas turistas por categorías '!I85-1,"-")</f>
        <v>-0.25748383225548366</v>
      </c>
      <c r="G72" s="129">
        <f>IFERROR('tablas turistas por categorías '!K72/'tablas turistas por categorías '!K85-1,"-")</f>
        <v>-7.730311878464724E-2</v>
      </c>
      <c r="H72" s="175">
        <f>IFERROR('tablas turistas por categorías '!M72/'tablas turistas por categorías '!M85-1,"-")</f>
        <v>-8.2622117305247711E-3</v>
      </c>
      <c r="I72" s="129">
        <f>IFERROR('tablas turistas por categorías '!O72/'tablas turistas por categorías '!O85-1,"-")</f>
        <v>-5.1887107771702023E-2</v>
      </c>
    </row>
    <row r="73" spans="2:9" hidden="1" outlineLevel="1" x14ac:dyDescent="0.25">
      <c r="B73" s="88" t="s">
        <v>87</v>
      </c>
      <c r="C73" s="175">
        <f>IFERROR('tablas turistas por categorías '!C73/'tablas turistas por categorías '!C86-1,"-")</f>
        <v>-0.17028824833702882</v>
      </c>
      <c r="D73" s="175">
        <f>IFERROR('tablas turistas por categorías '!E73/'tablas turistas por categorías '!E86-1,"-")</f>
        <v>-0.1014687485521012</v>
      </c>
      <c r="E73" s="175">
        <f>IFERROR('tablas turistas por categorías '!G73/'tablas turistas por categorías '!G86-1,"-")</f>
        <v>-4.7781731909845804E-2</v>
      </c>
      <c r="F73" s="175">
        <f>IFERROR('tablas turistas por categorías '!I73/'tablas turistas por categorías '!I86-1,"-")</f>
        <v>-0.24459119496855342</v>
      </c>
      <c r="G73" s="129">
        <f>IFERROR('tablas turistas por categorías '!K73/'tablas turistas por categorías '!K86-1,"-")</f>
        <v>-9.2110758233540202E-2</v>
      </c>
      <c r="H73" s="175">
        <f>IFERROR('tablas turistas por categorías '!M73/'tablas turistas por categorías '!M86-1,"-")</f>
        <v>-0.11462595322624303</v>
      </c>
      <c r="I73" s="129">
        <f>IFERROR('tablas turistas por categorías '!O73/'tablas turistas por categorías '!O86-1,"-")</f>
        <v>-0.10064182993919502</v>
      </c>
    </row>
    <row r="74" spans="2:9" hidden="1" outlineLevel="1" x14ac:dyDescent="0.25">
      <c r="B74" s="88" t="s">
        <v>88</v>
      </c>
      <c r="C74" s="175">
        <f>IFERROR('tablas turistas por categorías '!C74/'tablas turistas por categorías '!C87-1,"-")</f>
        <v>0.11526147278548549</v>
      </c>
      <c r="D74" s="175">
        <f>IFERROR('tablas turistas por categorías '!E74/'tablas turistas por categorías '!E87-1,"-")</f>
        <v>1.8812812515471844E-3</v>
      </c>
      <c r="E74" s="175">
        <f>IFERROR('tablas turistas por categorías '!G74/'tablas turistas por categorías '!G87-1,"-")</f>
        <v>-8.8364064999579051E-2</v>
      </c>
      <c r="F74" s="175">
        <f>IFERROR('tablas turistas por categorías '!I74/'tablas turistas por categorías '!I87-1,"-")</f>
        <v>-0.1934824571363688</v>
      </c>
      <c r="G74" s="129">
        <f>IFERROR('tablas turistas por categorías '!K74/'tablas turistas por categorías '!K87-1,"-")</f>
        <v>-8.5183282409034833E-2</v>
      </c>
      <c r="H74" s="175">
        <f>IFERROR('tablas turistas por categorías '!M74/'tablas turistas por categorías '!M87-1,"-")</f>
        <v>-1.591038098100106E-2</v>
      </c>
      <c r="I74" s="129">
        <f>IFERROR('tablas turistas por categorías '!O74/'tablas turistas por categorías '!O87-1,"-")</f>
        <v>-6.0896591687299217E-2</v>
      </c>
    </row>
    <row r="75" spans="2:9" hidden="1" outlineLevel="1" x14ac:dyDescent="0.25">
      <c r="B75" s="88" t="s">
        <v>89</v>
      </c>
      <c r="C75" s="175">
        <f>IFERROR('tablas turistas por categorías '!C75/'tablas turistas por categorías '!C88-1,"-")</f>
        <v>9.302325581395321E-3</v>
      </c>
      <c r="D75" s="175">
        <f>IFERROR('tablas turistas por categorías '!E75/'tablas turistas por categorías '!E88-1,"-")</f>
        <v>-0.16711385907606158</v>
      </c>
      <c r="E75" s="175">
        <f>IFERROR('tablas turistas por categorías '!G75/'tablas turistas por categorías '!G88-1,"-")</f>
        <v>-3.8084784380248982E-3</v>
      </c>
      <c r="F75" s="175">
        <f>IFERROR('tablas turistas por categorías '!I75/'tablas turistas por categorías '!I88-1,"-")</f>
        <v>-0.21792585042680601</v>
      </c>
      <c r="G75" s="129">
        <f>IFERROR('tablas turistas por categorías '!K75/'tablas turistas por categorías '!K88-1,"-")</f>
        <v>-6.8633766672651086E-2</v>
      </c>
      <c r="H75" s="175">
        <f>IFERROR('tablas turistas por categorías '!M75/'tablas turistas por categorías '!M88-1,"-")</f>
        <v>3.2842582106455298E-2</v>
      </c>
      <c r="I75" s="129">
        <f>IFERROR('tablas turistas por categorías '!O75/'tablas turistas por categorías '!O88-1,"-")</f>
        <v>-3.4648423507266157E-2</v>
      </c>
    </row>
    <row r="76" spans="2:9" hidden="1" outlineLevel="1" x14ac:dyDescent="0.25">
      <c r="B76" s="88" t="s">
        <v>90</v>
      </c>
      <c r="C76" s="175">
        <f>IFERROR('tablas turistas por categorías '!C76/'tablas turistas por categorías '!C89-1,"-")</f>
        <v>0.5185704274702172</v>
      </c>
      <c r="D76" s="175">
        <f>IFERROR('tablas turistas por categorías '!E76/'tablas turistas por categorías '!E89-1,"-")</f>
        <v>-0.11186561829878483</v>
      </c>
      <c r="E76" s="175">
        <f>IFERROR('tablas turistas por categorías '!G76/'tablas turistas por categorías '!G89-1,"-")</f>
        <v>8.3287188879896723E-2</v>
      </c>
      <c r="F76" s="175">
        <f>IFERROR('tablas turistas por categorías '!I76/'tablas turistas por categorías '!I89-1,"-")</f>
        <v>-0.1417776178481468</v>
      </c>
      <c r="G76" s="129">
        <f>IFERROR('tablas turistas por categorías '!K76/'tablas turistas por categorías '!K89-1,"-")</f>
        <v>1.2531438521202309E-2</v>
      </c>
      <c r="H76" s="175">
        <f>IFERROR('tablas turistas por categorías '!M76/'tablas turistas por categorías '!M89-1,"-")</f>
        <v>1.294349905461023E-2</v>
      </c>
      <c r="I76" s="129">
        <f>IFERROR('tablas turistas por categorías '!O76/'tablas turistas por categorías '!O89-1,"-")</f>
        <v>1.26910936102822E-2</v>
      </c>
    </row>
    <row r="77" spans="2:9" hidden="1" outlineLevel="1" x14ac:dyDescent="0.25">
      <c r="B77" s="88" t="s">
        <v>91</v>
      </c>
      <c r="C77" s="175">
        <f>IFERROR('tablas turistas por categorías '!C77/'tablas turistas por categorías '!C90-1,"-")</f>
        <v>0.43005181347150256</v>
      </c>
      <c r="D77" s="175">
        <f>IFERROR('tablas turistas por categorías '!E77/'tablas turistas por categorías '!E90-1,"-")</f>
        <v>-6.8265872200534261E-2</v>
      </c>
      <c r="E77" s="175">
        <f>IFERROR('tablas turistas por categorías '!G77/'tablas turistas por categorías '!G90-1,"-")</f>
        <v>-3.7320259569480596E-2</v>
      </c>
      <c r="F77" s="175">
        <f>IFERROR('tablas turistas por categorías '!I77/'tablas turistas por categorías '!I90-1,"-")</f>
        <v>6.3379319765059394E-2</v>
      </c>
      <c r="G77" s="129">
        <f>IFERROR('tablas turistas por categorías '!K77/'tablas turistas por categorías '!K90-1,"-")</f>
        <v>-2.3890525515537386E-2</v>
      </c>
      <c r="H77" s="175">
        <f>IFERROR('tablas turistas por categorías '!M77/'tablas turistas por categorías '!M90-1,"-")</f>
        <v>6.2952676577901157E-2</v>
      </c>
      <c r="I77" s="129">
        <f>IFERROR('tablas turistas por categorías '!O77/'tablas turistas por categorías '!O90-1,"-")</f>
        <v>5.9506359196352943E-3</v>
      </c>
    </row>
    <row r="78" spans="2:9" hidden="1" outlineLevel="1" x14ac:dyDescent="0.25">
      <c r="B78" s="88" t="s">
        <v>92</v>
      </c>
      <c r="C78" s="175">
        <f>IFERROR('tablas turistas por categorías '!C78/'tablas turistas por categorías '!C91-1,"-")</f>
        <v>0.1053013798111837</v>
      </c>
      <c r="D78" s="175">
        <f>IFERROR('tablas turistas por categorías '!E78/'tablas turistas por categorías '!E91-1,"-")</f>
        <v>4.3918918918918859E-2</v>
      </c>
      <c r="E78" s="175">
        <f>IFERROR('tablas turistas por categorías '!G78/'tablas turistas por categorías '!G91-1,"-")</f>
        <v>6.6152149944873617E-3</v>
      </c>
      <c r="F78" s="175">
        <f>IFERROR('tablas turistas por categorías '!I78/'tablas turistas por categorías '!I91-1,"-")</f>
        <v>0.10019368295589981</v>
      </c>
      <c r="G78" s="129">
        <f>IFERROR('tablas turistas por categorías '!K78/'tablas turistas por categorías '!K91-1,"-")</f>
        <v>2.8005955169649432E-2</v>
      </c>
      <c r="H78" s="175">
        <f>IFERROR('tablas turistas por categorías '!M78/'tablas turistas por categorías '!M91-1,"-")</f>
        <v>-1.7191208337632879E-2</v>
      </c>
      <c r="I78" s="129">
        <f>IFERROR('tablas turistas por categorías '!O78/'tablas turistas por categorías '!O91-1,"-")</f>
        <v>1.2850677480519934E-2</v>
      </c>
    </row>
    <row r="79" spans="2:9" hidden="1" outlineLevel="1" x14ac:dyDescent="0.25">
      <c r="B79" s="88" t="s">
        <v>93</v>
      </c>
      <c r="C79" s="175">
        <f>IFERROR('tablas turistas por categorías '!C79/'tablas turistas por categorías '!C92-1,"-")</f>
        <v>0.71917191719171925</v>
      </c>
      <c r="D79" s="175">
        <f>IFERROR('tablas turistas por categorías '!E79/'tablas turistas por categorías '!E92-1,"-")</f>
        <v>0.59677681914374081</v>
      </c>
      <c r="E79" s="175">
        <f>IFERROR('tablas turistas por categorías '!G79/'tablas turistas por categorías '!G92-1,"-")</f>
        <v>0.21153954404728403</v>
      </c>
      <c r="F79" s="175">
        <f>IFERROR('tablas turistas por categorías '!I79/'tablas turistas por categorías '!I92-1,"-")</f>
        <v>0.33846270466949657</v>
      </c>
      <c r="G79" s="129">
        <f>IFERROR('tablas turistas por categorías '!K79/'tablas turistas por categorías '!K92-1,"-")</f>
        <v>0.29880827199439186</v>
      </c>
      <c r="H79" s="175">
        <f>IFERROR('tablas turistas por categorías '!M79/'tablas turistas por categorías '!M92-1,"-")</f>
        <v>0.37266857962697264</v>
      </c>
      <c r="I79" s="129">
        <f>IFERROR('tablas turistas por categorías '!O79/'tablas turistas por categorías '!O92-1,"-")</f>
        <v>0.32186036098098647</v>
      </c>
    </row>
    <row r="80" spans="2:9" hidden="1" outlineLevel="1" x14ac:dyDescent="0.25">
      <c r="B80" s="88" t="s">
        <v>94</v>
      </c>
      <c r="C80" s="175">
        <f>IFERROR('tablas turistas por categorías '!C80/'tablas turistas por categorías '!C93-1,"-")</f>
        <v>0.46120313862249351</v>
      </c>
      <c r="D80" s="175">
        <f>IFERROR('tablas turistas por categorías '!E80/'tablas turistas por categorías '!E93-1,"-")</f>
        <v>0.11079706048615034</v>
      </c>
      <c r="E80" s="175">
        <f>IFERROR('tablas turistas por categorías '!G80/'tablas turistas por categorías '!G93-1,"-")</f>
        <v>-7.9480762757752732E-2</v>
      </c>
      <c r="F80" s="175">
        <f>IFERROR('tablas turistas por categorías '!I80/'tablas turistas por categorías '!I93-1,"-")</f>
        <v>-4.8319572043260872E-2</v>
      </c>
      <c r="G80" s="129">
        <f>IFERROR('tablas turistas por categorías '!K80/'tablas turistas por categorías '!K93-1,"-")</f>
        <v>-3.3702360201629977E-2</v>
      </c>
      <c r="H80" s="175">
        <f>IFERROR('tablas turistas por categorías '!M80/'tablas turistas por categorías '!M93-1,"-")</f>
        <v>-6.1834621554615721E-2</v>
      </c>
      <c r="I80" s="129">
        <f>IFERROR('tablas turistas por categorías '!O80/'tablas turistas por categorías '!O93-1,"-")</f>
        <v>-4.3288134119298549E-2</v>
      </c>
    </row>
    <row r="81" spans="2:9" hidden="1" outlineLevel="1" x14ac:dyDescent="0.25">
      <c r="B81" s="88" t="s">
        <v>95</v>
      </c>
      <c r="C81" s="175">
        <f>IFERROR('tablas turistas por categorías '!C81/'tablas turistas por categorías '!C94-1,"-")</f>
        <v>-7.8294910830795983E-2</v>
      </c>
      <c r="D81" s="175">
        <f>IFERROR('tablas turistas por categorías '!E81/'tablas turistas por categorías '!E94-1,"-")</f>
        <v>0.11308619919606966</v>
      </c>
      <c r="E81" s="175">
        <f>IFERROR('tablas turistas por categorías '!G81/'tablas turistas por categorías '!G94-1,"-")</f>
        <v>9.4997458361989029E-2</v>
      </c>
      <c r="F81" s="175">
        <f>IFERROR('tablas turistas por categorías '!I81/'tablas turistas por categorías '!I94-1,"-")</f>
        <v>0.19081199507051894</v>
      </c>
      <c r="G81" s="129">
        <f>IFERROR('tablas turistas por categorías '!K81/'tablas turistas por categorías '!K94-1,"-")</f>
        <v>0.10823970390182791</v>
      </c>
      <c r="H81" s="175">
        <f>IFERROR('tablas turistas por categorías '!M81/'tablas turistas por categorías '!M94-1,"-")</f>
        <v>-3.5162094763092289E-2</v>
      </c>
      <c r="I81" s="129">
        <f>IFERROR('tablas turistas por categorías '!O81/'tablas turistas por categorías '!O94-1,"-")</f>
        <v>5.2170621332828571E-2</v>
      </c>
    </row>
    <row r="82" spans="2:9" hidden="1" outlineLevel="1" x14ac:dyDescent="0.25">
      <c r="B82" s="88" t="s">
        <v>96</v>
      </c>
      <c r="C82" s="175">
        <f>IFERROR('tablas turistas por categorías '!C82/'tablas turistas por categorías '!C95-1,"-")</f>
        <v>4.1251778093883251E-2</v>
      </c>
      <c r="D82" s="175">
        <f>IFERROR('tablas turistas por categorías '!E82/'tablas turistas por categorías '!E95-1,"-")</f>
        <v>0.13020754811799584</v>
      </c>
      <c r="E82" s="175">
        <f>IFERROR('tablas turistas por categorías '!G82/'tablas turistas por categorías '!G95-1,"-")</f>
        <v>0.12900947976062271</v>
      </c>
      <c r="F82" s="175">
        <f>IFERROR('tablas turistas por categorías '!I82/'tablas turistas por categorías '!I95-1,"-")</f>
        <v>3.3719567764614045E-2</v>
      </c>
      <c r="G82" s="129">
        <f>IFERROR('tablas turistas por categorías '!K82/'tablas turistas por categorías '!K95-1,"-")</f>
        <v>0.11172447536083907</v>
      </c>
      <c r="H82" s="175">
        <f>IFERROR('tablas turistas por categorías '!M82/'tablas turistas por categorías '!M95-1,"-")</f>
        <v>0.1104470850611563</v>
      </c>
      <c r="I82" s="129">
        <f>IFERROR('tablas turistas por categorías '!O82/'tablas turistas por categorías '!O95-1,"-")</f>
        <v>0.11124026655923291</v>
      </c>
    </row>
    <row r="83" spans="2:9" hidden="1" outlineLevel="1" x14ac:dyDescent="0.25">
      <c r="B83" s="88" t="s">
        <v>97</v>
      </c>
      <c r="C83" s="175">
        <f>IFERROR('tablas turistas por categorías '!C83/'tablas turistas por categorías '!C96-1,"-")</f>
        <v>-6.7961165048543659E-2</v>
      </c>
      <c r="D83" s="175">
        <f>IFERROR('tablas turistas por categorías '!E83/'tablas turistas por categorías '!E96-1,"-")</f>
        <v>0.14628361989974659</v>
      </c>
      <c r="E83" s="175">
        <f>IFERROR('tablas turistas por categorías '!G83/'tablas turistas por categorías '!G96-1,"-")</f>
        <v>-9.7077171094133163E-3</v>
      </c>
      <c r="F83" s="175">
        <f>IFERROR('tablas turistas por categorías '!I83/'tablas turistas por categorías '!I96-1,"-")</f>
        <v>-4.4825313117996091E-2</v>
      </c>
      <c r="G83" s="129">
        <f>IFERROR('tablas turistas por categorías '!K83/'tablas turistas por categorías '!K96-1,"-")</f>
        <v>1.5510078810930583E-2</v>
      </c>
      <c r="H83" s="175">
        <f>IFERROR('tablas turistas por categorías '!M83/'tablas turistas por categorías '!M96-1,"-")</f>
        <v>-9.5977314452947438E-3</v>
      </c>
      <c r="I83" s="129">
        <f>IFERROR('tablas turistas por categorías '!O83/'tablas turistas por categorías '!O96-1,"-")</f>
        <v>6.0652060939252461E-3</v>
      </c>
    </row>
    <row r="84" spans="2:9" collapsed="1" x14ac:dyDescent="0.25">
      <c r="B84" s="177">
        <v>2008</v>
      </c>
      <c r="C84" s="139">
        <f>IFERROR('tablas turistas por categorías '!C84/'tablas turistas por categorías '!C97-1,"-")</f>
        <v>0.10767429379909266</v>
      </c>
      <c r="D84" s="139">
        <f>IFERROR('tablas turistas por categorías '!E84/'tablas turistas por categorías '!E97-1,"-")</f>
        <v>3.1091557567861861E-2</v>
      </c>
      <c r="E84" s="139">
        <f>IFERROR('tablas turistas por categorías '!G84/'tablas turistas por categorías '!G97-1,"-")</f>
        <v>1.5070000369395098E-2</v>
      </c>
      <c r="F84" s="139">
        <f>IFERROR('tablas turistas por categorías '!I84/'tablas turistas por categorías '!I97-1,"-")</f>
        <v>-4.560509832642845E-2</v>
      </c>
      <c r="G84" s="139">
        <f>IFERROR('tablas turistas por categorías '!K84/'tablas turistas por categorías '!K97-1,"-")</f>
        <v>1.0509631389211904E-2</v>
      </c>
      <c r="H84" s="139">
        <f>IFERROR('tablas turistas por categorías '!M84/'tablas turistas por categorías '!M97-1,"-")</f>
        <v>1.4946209701878654E-2</v>
      </c>
      <c r="I84" s="139">
        <f>IFERROR('tablas turistas por categorías '!O84/'tablas turistas por categorías '!O97-1,"-")</f>
        <v>1.2106957459176781E-2</v>
      </c>
    </row>
    <row r="85" spans="2:9" hidden="1" outlineLevel="1" x14ac:dyDescent="0.25">
      <c r="B85" s="88" t="s">
        <v>86</v>
      </c>
      <c r="C85" s="175">
        <f>IFERROR('tablas turistas por categorías '!C85/'tablas turistas por categorías '!C98-1,"-")</f>
        <v>-0.15554645927138766</v>
      </c>
      <c r="D85" s="175">
        <f>IFERROR('tablas turistas por categorías '!E85/'tablas turistas por categorías '!E98-1,"-")</f>
        <v>2.3260528049460216E-2</v>
      </c>
      <c r="E85" s="175">
        <f>IFERROR('tablas turistas por categorías '!G85/'tablas turistas por categorías '!G98-1,"-")</f>
        <v>-7.2415412772711796E-2</v>
      </c>
      <c r="F85" s="175">
        <f>IFERROR('tablas turistas por categorías '!I85/'tablas turistas por categorías '!I98-1,"-")</f>
        <v>-2.6734150931153056E-2</v>
      </c>
      <c r="G85" s="129">
        <f>IFERROR('tablas turistas por categorías '!K85/'tablas turistas por categorías '!K98-1,"-")</f>
        <v>-4.8365012886597891E-2</v>
      </c>
      <c r="H85" s="175">
        <f>IFERROR('tablas turistas por categorías '!M85/'tablas turistas por categorías '!M98-1,"-")</f>
        <v>-9.0067910312123023E-2</v>
      </c>
      <c r="I85" s="129">
        <f>IFERROR('tablas turistas por categorías '!O85/'tablas turistas por categorías '!O98-1,"-")</f>
        <v>-6.4154295616488111E-2</v>
      </c>
    </row>
    <row r="86" spans="2:9" hidden="1" outlineLevel="1" x14ac:dyDescent="0.25">
      <c r="B86" s="88" t="s">
        <v>87</v>
      </c>
      <c r="C86" s="175">
        <f>IFERROR('tablas turistas por categorías '!C86/'tablas turistas por categorías '!C99-1,"-")</f>
        <v>0.12468827930174564</v>
      </c>
      <c r="D86" s="175">
        <f>IFERROR('tablas turistas por categorías '!E86/'tablas turistas por categorías '!E99-1,"-")</f>
        <v>0.10841207888249804</v>
      </c>
      <c r="E86" s="175">
        <f>IFERROR('tablas turistas por categorías '!G86/'tablas turistas por categorías '!G99-1,"-")</f>
        <v>4.5628948499983446E-2</v>
      </c>
      <c r="F86" s="175">
        <f>IFERROR('tablas turistas por categorías '!I86/'tablas turistas por categorías '!I99-1,"-")</f>
        <v>-0.15109450080085429</v>
      </c>
      <c r="G86" s="129">
        <f>IFERROR('tablas turistas por categorías '!K86/'tablas turistas por categorías '!K99-1,"-")</f>
        <v>2.2746913273668179E-2</v>
      </c>
      <c r="H86" s="175">
        <f>IFERROR('tablas turistas por categorías '!M86/'tablas turistas por categorías '!M99-1,"-")</f>
        <v>0.21723543204852436</v>
      </c>
      <c r="I86" s="129">
        <f>IFERROR('tablas turistas por categorías '!O86/'tablas turistas por categorías '!O99-1,"-")</f>
        <v>8.8654811001076972E-2</v>
      </c>
    </row>
    <row r="87" spans="2:9" hidden="1" outlineLevel="1" x14ac:dyDescent="0.25">
      <c r="B87" s="88" t="s">
        <v>88</v>
      </c>
      <c r="C87" s="175">
        <f>IFERROR('tablas turistas por categorías '!C87/'tablas turistas por categorías '!C100-1,"-")</f>
        <v>-8.807785888077857E-2</v>
      </c>
      <c r="D87" s="175">
        <f>IFERROR('tablas turistas por categorías '!E87/'tablas turistas por categorías '!E100-1,"-")</f>
        <v>8.7898916246316183E-3</v>
      </c>
      <c r="E87" s="175">
        <f>IFERROR('tablas turistas por categorías '!G87/'tablas turistas por categorías '!G100-1,"-")</f>
        <v>-7.7970538275180523E-3</v>
      </c>
      <c r="F87" s="175">
        <f>IFERROR('tablas turistas por categorías '!I87/'tablas turistas por categorías '!I100-1,"-")</f>
        <v>-7.7559570568211611E-2</v>
      </c>
      <c r="G87" s="129">
        <f>IFERROR('tablas turistas por categorías '!K87/'tablas turistas por categorías '!K100-1,"-")</f>
        <v>-1.8106995884773713E-2</v>
      </c>
      <c r="H87" s="175">
        <f>IFERROR('tablas turistas por categorías '!M87/'tablas turistas por categorías '!M100-1,"-")</f>
        <v>-6.2130084865186452E-2</v>
      </c>
      <c r="I87" s="129">
        <f>IFERROR('tablas turistas por categorías '!O87/'tablas turistas por categorías '!O100-1,"-")</f>
        <v>-3.4004104918551881E-2</v>
      </c>
    </row>
    <row r="88" spans="2:9" hidden="1" outlineLevel="1" x14ac:dyDescent="0.25">
      <c r="B88" s="88" t="s">
        <v>89</v>
      </c>
      <c r="C88" s="175">
        <f>IFERROR('tablas turistas por categorías '!C88/'tablas turistas por categorías '!C101-1,"-")</f>
        <v>-7.675791733762749E-2</v>
      </c>
      <c r="D88" s="175">
        <f>IFERROR('tablas turistas por categorías '!E88/'tablas turistas por categorías '!E101-1,"-")</f>
        <v>-5.0246523738297078E-2</v>
      </c>
      <c r="E88" s="175">
        <f>IFERROR('tablas turistas por categorías '!G88/'tablas turistas por categorías '!G101-1,"-")</f>
        <v>-0.12110094425117668</v>
      </c>
      <c r="F88" s="175">
        <f>IFERROR('tablas turistas por categorías '!I88/'tablas turistas por categorías '!I101-1,"-")</f>
        <v>4.5905789859417734E-2</v>
      </c>
      <c r="G88" s="129">
        <f>IFERROR('tablas turistas por categorías '!K88/'tablas turistas por categorías '!K101-1,"-")</f>
        <v>-8.3667998877459238E-2</v>
      </c>
      <c r="H88" s="175">
        <f>IFERROR('tablas turistas por categorías '!M88/'tablas turistas por categorías '!M101-1,"-")</f>
        <v>-0.20929306999651753</v>
      </c>
      <c r="I88" s="129">
        <f>IFERROR('tablas turistas por categorías '!O88/'tablas turistas por categorías '!O101-1,"-")</f>
        <v>-0.12996211195306773</v>
      </c>
    </row>
    <row r="89" spans="2:9" hidden="1" outlineLevel="1" x14ac:dyDescent="0.25">
      <c r="B89" s="88" t="s">
        <v>90</v>
      </c>
      <c r="C89" s="175">
        <f>IFERROR('tablas turistas por categorías '!C89/'tablas turistas por categorías '!C102-1,"-")</f>
        <v>-0.18223495702005732</v>
      </c>
      <c r="D89" s="175">
        <f>IFERROR('tablas turistas por categorías '!E89/'tablas turistas por categorías '!E102-1,"-")</f>
        <v>2.5826951279126709E-2</v>
      </c>
      <c r="E89" s="175">
        <f>IFERROR('tablas turistas por categorías '!G89/'tablas turistas por categorías '!G102-1,"-")</f>
        <v>1.503141753617343E-2</v>
      </c>
      <c r="F89" s="175">
        <f>IFERROR('tablas turistas por categorías '!I89/'tablas turistas por categorías '!I102-1,"-")</f>
        <v>-3.568330345266324E-2</v>
      </c>
      <c r="G89" s="129">
        <f>IFERROR('tablas turistas por categorías '!K89/'tablas turistas por categorías '!K102-1,"-")</f>
        <v>6.5679991502318735E-3</v>
      </c>
      <c r="H89" s="175">
        <f>IFERROR('tablas turistas por categorías '!M89/'tablas turistas por categorías '!M102-1,"-")</f>
        <v>3.8476531481454801E-2</v>
      </c>
      <c r="I89" s="129">
        <f>IFERROR('tablas turistas por categorías '!O89/'tablas turistas por categorías '!O102-1,"-")</f>
        <v>1.8695640244738909E-2</v>
      </c>
    </row>
    <row r="90" spans="2:9" hidden="1" outlineLevel="1" x14ac:dyDescent="0.25">
      <c r="B90" s="88" t="s">
        <v>91</v>
      </c>
      <c r="C90" s="175">
        <f>IFERROR('tablas turistas por categorías '!C90/'tablas turistas por categorías '!C103-1,"-")</f>
        <v>-0.13193403298350825</v>
      </c>
      <c r="D90" s="175">
        <f>IFERROR('tablas turistas por categorías '!E90/'tablas turistas por categorías '!E103-1,"-")</f>
        <v>-8.9131146773967163E-2</v>
      </c>
      <c r="E90" s="175">
        <f>IFERROR('tablas turistas por categorías '!G90/'tablas turistas por categorías '!G103-1,"-")</f>
        <v>3.6643008490272466E-2</v>
      </c>
      <c r="F90" s="175">
        <f>IFERROR('tablas turistas por categorías '!I90/'tablas turistas por categorías '!I103-1,"-")</f>
        <v>4.503604310898579E-2</v>
      </c>
      <c r="G90" s="129">
        <f>IFERROR('tablas turistas por categorías '!K90/'tablas turistas por categorías '!K103-1,"-")</f>
        <v>9.816998858042103E-3</v>
      </c>
      <c r="H90" s="175">
        <f>IFERROR('tablas turistas por categorías '!M90/'tablas turistas por categorías '!M103-1,"-")</f>
        <v>-0.13636007336918177</v>
      </c>
      <c r="I90" s="129">
        <f>IFERROR('tablas turistas por categorías '!O90/'tablas turistas por categorías '!O103-1,"-")</f>
        <v>-4.5686155457932975E-2</v>
      </c>
    </row>
    <row r="91" spans="2:9" hidden="1" outlineLevel="1" x14ac:dyDescent="0.25">
      <c r="B91" s="88" t="s">
        <v>92</v>
      </c>
      <c r="C91" s="175">
        <f>IFERROR('tablas turistas por categorías '!C91/'tablas turistas por categorías '!C104-1,"-")</f>
        <v>5.8436815193572134E-3</v>
      </c>
      <c r="D91" s="175">
        <f>IFERROR('tablas turistas por categorías '!E91/'tablas turistas por categorías '!E104-1,"-")</f>
        <v>-3.0514766089852041E-2</v>
      </c>
      <c r="E91" s="175">
        <f>IFERROR('tablas turistas por categorías '!G91/'tablas turistas por categorías '!G104-1,"-")</f>
        <v>9.6367915527002523E-3</v>
      </c>
      <c r="F91" s="175">
        <f>IFERROR('tablas turistas por categorías '!I91/'tablas turistas por categorías '!I104-1,"-")</f>
        <v>4.1346675975486802E-2</v>
      </c>
      <c r="G91" s="129">
        <f>IFERROR('tablas turistas por categorías '!K91/'tablas turistas por categorías '!K104-1,"-")</f>
        <v>6.159454448320334E-3</v>
      </c>
      <c r="H91" s="175">
        <f>IFERROR('tablas turistas por categorías '!M91/'tablas turistas por categorías '!M104-1,"-")</f>
        <v>-0.12817790892243475</v>
      </c>
      <c r="I91" s="129">
        <f>IFERROR('tablas turistas por categorías '!O91/'tablas turistas por categorías '!O104-1,"-")</f>
        <v>-4.3272732087763721E-2</v>
      </c>
    </row>
    <row r="92" spans="2:9" hidden="1" outlineLevel="1" x14ac:dyDescent="0.25">
      <c r="B92" s="88" t="s">
        <v>93</v>
      </c>
      <c r="C92" s="175">
        <f>IFERROR('tablas turistas por categorías '!C92/'tablas turistas por categorías '!C105-1,"-")</f>
        <v>-0.1758160237388724</v>
      </c>
      <c r="D92" s="175">
        <f>IFERROR('tablas turistas por categorías '!E92/'tablas turistas por categorías '!E105-1,"-")</f>
        <v>-0.28743765224451923</v>
      </c>
      <c r="E92" s="175">
        <f>IFERROR('tablas turistas por categorías '!G92/'tablas turistas por categorías '!G105-1,"-")</f>
        <v>-8.3396395156851932E-2</v>
      </c>
      <c r="F92" s="175">
        <f>IFERROR('tablas turistas por categorías '!I92/'tablas turistas por categorías '!I105-1,"-")</f>
        <v>5.874799357945415E-2</v>
      </c>
      <c r="G92" s="129">
        <f>IFERROR('tablas turistas por categorías '!K92/'tablas turistas por categorías '!K105-1,"-")</f>
        <v>-0.10437921833307173</v>
      </c>
      <c r="H92" s="175">
        <f>IFERROR('tablas turistas por categorías '!M92/'tablas turistas por categorías '!M105-1,"-")</f>
        <v>-0.15953993136072719</v>
      </c>
      <c r="I92" s="129">
        <f>IFERROR('tablas turistas por categorías '!O92/'tablas turistas por categorías '!O105-1,"-")</f>
        <v>-0.12235674662555363</v>
      </c>
    </row>
    <row r="93" spans="2:9" hidden="1" outlineLevel="1" x14ac:dyDescent="0.25">
      <c r="B93" s="88" t="s">
        <v>94</v>
      </c>
      <c r="C93" s="175">
        <f>IFERROR('tablas turistas por categorías '!C93/'tablas turistas por categorías '!C106-1,"-")</f>
        <v>-0.25032679738562091</v>
      </c>
      <c r="D93" s="175">
        <f>IFERROR('tablas turistas por categorías '!E93/'tablas turistas por categorías '!E106-1,"-")</f>
        <v>-0.14341682440463088</v>
      </c>
      <c r="E93" s="175">
        <f>IFERROR('tablas turistas por categorías '!G93/'tablas turistas por categorías '!G106-1,"-")</f>
        <v>-5.2248328663763166E-2</v>
      </c>
      <c r="F93" s="175">
        <f>IFERROR('tablas turistas por categorías '!I93/'tablas turistas por categorías '!I106-1,"-")</f>
        <v>2.0531687633515316E-2</v>
      </c>
      <c r="G93" s="129">
        <f>IFERROR('tablas turistas por categorías '!K93/'tablas turistas por categorías '!K106-1,"-")</f>
        <v>-6.2386812371352574E-2</v>
      </c>
      <c r="H93" s="175">
        <f>IFERROR('tablas turistas por categorías '!M93/'tablas turistas por categorías '!M106-1,"-")</f>
        <v>-9.8430437998192177E-2</v>
      </c>
      <c r="I93" s="129">
        <f>IFERROR('tablas turistas por categorías '!O93/'tablas turistas por categorías '!O106-1,"-")</f>
        <v>-7.4987646660001572E-2</v>
      </c>
    </row>
    <row r="94" spans="2:9" hidden="1" outlineLevel="1" x14ac:dyDescent="0.25">
      <c r="B94" s="88" t="s">
        <v>95</v>
      </c>
      <c r="C94" s="175">
        <f>IFERROR('tablas turistas por categorías '!C94/'tablas turistas por categorías '!C107-1,"-")</f>
        <v>0.28795518207282922</v>
      </c>
      <c r="D94" s="175">
        <f>IFERROR('tablas turistas por categorías '!E94/'tablas turistas por categorías '!E107-1,"-")</f>
        <v>9.6957522904316251E-2</v>
      </c>
      <c r="E94" s="175">
        <f>IFERROR('tablas turistas por categorías '!G94/'tablas turistas por categorías '!G107-1,"-")</f>
        <v>2.5607212953876246E-2</v>
      </c>
      <c r="F94" s="175">
        <f>IFERROR('tablas turistas por categorías '!I94/'tablas turistas por categorías '!I107-1,"-")</f>
        <v>-7.1691877462819353E-2</v>
      </c>
      <c r="G94" s="129">
        <f>IFERROR('tablas turistas por categorías '!K94/'tablas turistas por categorías '!K107-1,"-")</f>
        <v>2.9424311170573647E-2</v>
      </c>
      <c r="H94" s="175">
        <f>IFERROR('tablas turistas por categorías '!M94/'tablas turistas por categorías '!M107-1,"-")</f>
        <v>5.521415414144859E-2</v>
      </c>
      <c r="I94" s="129">
        <f>IFERROR('tablas turistas por categorías '!O94/'tablas turistas por categorías '!O107-1,"-")</f>
        <v>3.9356419412336363E-2</v>
      </c>
    </row>
    <row r="95" spans="2:9" hidden="1" outlineLevel="1" x14ac:dyDescent="0.25">
      <c r="B95" s="88" t="s">
        <v>96</v>
      </c>
      <c r="C95" s="175">
        <f>IFERROR('tablas turistas por categorías '!C95/'tablas turistas por categorías '!C108-1,"-")</f>
        <v>0.20376712328767121</v>
      </c>
      <c r="D95" s="175">
        <f>IFERROR('tablas turistas por categorías '!E95/'tablas turistas por categorías '!E108-1,"-")</f>
        <v>7.3402855117949972E-3</v>
      </c>
      <c r="E95" s="175">
        <f>IFERROR('tablas turistas por categorías '!G95/'tablas turistas por categorías '!G108-1,"-")</f>
        <v>3.9878061748963578E-3</v>
      </c>
      <c r="F95" s="175">
        <f>IFERROR('tablas turistas por categorías '!I95/'tablas turistas por categorías '!I108-1,"-")</f>
        <v>6.8512206997287439E-2</v>
      </c>
      <c r="G95" s="129">
        <f>IFERROR('tablas turistas por categorías '!K95/'tablas turistas por categorías '!K108-1,"-")</f>
        <v>1.8547207626889106E-2</v>
      </c>
      <c r="H95" s="175">
        <f>IFERROR('tablas turistas por categorías '!M95/'tablas turistas por categorías '!M108-1,"-")</f>
        <v>-1.7898699520876082E-2</v>
      </c>
      <c r="I95" s="129">
        <f>IFERROR('tablas turistas por categorías '!O95/'tablas turistas por categorías '!O108-1,"-")</f>
        <v>4.4180569836478334E-3</v>
      </c>
    </row>
    <row r="96" spans="2:9" hidden="1" outlineLevel="1" x14ac:dyDescent="0.25">
      <c r="B96" s="88" t="s">
        <v>97</v>
      </c>
      <c r="C96" s="175">
        <f>IFERROR('tablas turistas por categorías '!C96/'tablas turistas por categorías '!C109-1,"-")</f>
        <v>-5.107252298263143E-4</v>
      </c>
      <c r="D96" s="175">
        <f>IFERROR('tablas turistas por categorías '!E96/'tablas turistas por categorías '!E109-1,"-")</f>
        <v>-9.643013685287094E-2</v>
      </c>
      <c r="E96" s="175">
        <f>IFERROR('tablas turistas por categorías '!G96/'tablas turistas por categorías '!G109-1,"-")</f>
        <v>-7.4082486939027192E-2</v>
      </c>
      <c r="F96" s="175">
        <f>IFERROR('tablas turistas por categorías '!I96/'tablas turistas por categorías '!I109-1,"-")</f>
        <v>0.18218027534851511</v>
      </c>
      <c r="G96" s="129">
        <f>IFERROR('tablas turistas por categorías '!K96/'tablas turistas por categorías '!K109-1,"-")</f>
        <v>-4.6438948930743962E-2</v>
      </c>
      <c r="H96" s="175">
        <f>IFERROR('tablas turistas por categorías '!M96/'tablas turistas por categorías '!M109-1,"-")</f>
        <v>-3.4758044706460378E-2</v>
      </c>
      <c r="I96" s="129">
        <f>IFERROR('tablas turistas por categorías '!O96/'tablas turistas por categorías '!O109-1,"-")</f>
        <v>-4.2078235124584085E-2</v>
      </c>
    </row>
    <row r="97" spans="2:9" collapsed="1" x14ac:dyDescent="0.25">
      <c r="B97" s="177">
        <v>2007</v>
      </c>
      <c r="C97" s="139">
        <f>IFERROR('tablas turistas por categorías '!C97/'tablas turistas por categorías '!C110-1,"-")</f>
        <v>-3.2567140227497959E-2</v>
      </c>
      <c r="D97" s="139">
        <f>IFERROR('tablas turistas por categorías '!E97/'tablas turistas por categorías '!E110-1,"-")</f>
        <v>-3.3285709566596156E-2</v>
      </c>
      <c r="E97" s="139">
        <f>IFERROR('tablas turistas por categorías '!G97/'tablas turistas por categorías '!G110-1,"-")</f>
        <v>-2.2845931124454988E-2</v>
      </c>
      <c r="F97" s="139">
        <f>IFERROR('tablas turistas por categorías '!I97/'tablas turistas por categorías '!I110-1,"-")</f>
        <v>-2.4426149064936675E-3</v>
      </c>
      <c r="G97" s="139">
        <f>IFERROR('tablas turistas por categorías '!K97/'tablas turistas por categorías '!K110-1,"-")</f>
        <v>-2.2021430014617649E-2</v>
      </c>
      <c r="H97" s="139">
        <f>IFERROR('tablas turistas por categorías '!M97/'tablas turistas por categorías '!M110-1,"-")</f>
        <v>-5.1226640787216726E-2</v>
      </c>
      <c r="I97" s="139">
        <f>IFERROR('tablas turistas por categorías '!O97/'tablas turistas por categorías '!O110-1,"-")</f>
        <v>-3.2741212548908383E-2</v>
      </c>
    </row>
    <row r="98" spans="2:9" ht="15" customHeight="1" x14ac:dyDescent="0.25">
      <c r="B98" s="181" t="s">
        <v>79</v>
      </c>
      <c r="C98" s="181"/>
      <c r="D98" s="181"/>
      <c r="E98" s="181"/>
      <c r="F98" s="181"/>
      <c r="G98" s="181"/>
      <c r="H98" s="181"/>
      <c r="I98" s="181"/>
    </row>
  </sheetData>
  <mergeCells count="2">
    <mergeCell ref="B5:I5"/>
    <mergeCell ref="B98:I98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1" t="s">
        <v>178</v>
      </c>
      <c r="C5" s="121"/>
      <c r="D5" s="121"/>
      <c r="E5" s="121"/>
      <c r="F5" s="121"/>
      <c r="G5" s="121"/>
      <c r="H5" s="121"/>
      <c r="I5" s="121"/>
    </row>
    <row r="6" spans="2:9" ht="18" customHeight="1" x14ac:dyDescent="0.25">
      <c r="B6" s="182">
        <v>2012</v>
      </c>
      <c r="C6" s="182"/>
      <c r="D6" s="182"/>
      <c r="E6" s="182"/>
      <c r="F6" s="182"/>
      <c r="G6" s="182"/>
      <c r="H6" s="182"/>
      <c r="I6" s="182"/>
    </row>
    <row r="7" spans="2:9" ht="15" customHeight="1" x14ac:dyDescent="0.25">
      <c r="B7" s="174" t="s">
        <v>179</v>
      </c>
      <c r="C7" s="144" t="s">
        <v>180</v>
      </c>
      <c r="D7" s="144" t="s">
        <v>174</v>
      </c>
      <c r="E7" s="144" t="s">
        <v>175</v>
      </c>
      <c r="F7" s="144" t="s">
        <v>176</v>
      </c>
      <c r="G7" s="179" t="s">
        <v>81</v>
      </c>
      <c r="H7" s="180" t="s">
        <v>82</v>
      </c>
      <c r="I7" s="179" t="s">
        <v>83</v>
      </c>
    </row>
    <row r="8" spans="2:9" ht="15" customHeight="1" x14ac:dyDescent="0.25">
      <c r="B8" s="183" t="s">
        <v>105</v>
      </c>
      <c r="C8" s="155">
        <v>1747</v>
      </c>
      <c r="D8" s="155">
        <v>14534</v>
      </c>
      <c r="E8" s="155">
        <v>69292</v>
      </c>
      <c r="F8" s="155">
        <v>17810</v>
      </c>
      <c r="G8" s="167">
        <v>103383</v>
      </c>
      <c r="H8" s="155">
        <v>42257</v>
      </c>
      <c r="I8" s="167">
        <v>145640</v>
      </c>
    </row>
    <row r="9" spans="2:9" ht="15" customHeight="1" x14ac:dyDescent="0.25">
      <c r="B9" s="183" t="s">
        <v>106</v>
      </c>
      <c r="C9" s="155">
        <v>1604</v>
      </c>
      <c r="D9" s="155">
        <v>14505</v>
      </c>
      <c r="E9" s="155">
        <v>63564</v>
      </c>
      <c r="F9" s="155">
        <v>17181</v>
      </c>
      <c r="G9" s="167">
        <v>96854</v>
      </c>
      <c r="H9" s="155">
        <v>43390</v>
      </c>
      <c r="I9" s="167">
        <v>140244</v>
      </c>
    </row>
    <row r="10" spans="2:9" ht="15" customHeight="1" x14ac:dyDescent="0.25">
      <c r="B10" s="183" t="s">
        <v>107</v>
      </c>
      <c r="C10" s="155">
        <v>1859</v>
      </c>
      <c r="D10" s="155">
        <v>16935</v>
      </c>
      <c r="E10" s="155">
        <v>69193</v>
      </c>
      <c r="F10" s="155">
        <v>18497</v>
      </c>
      <c r="G10" s="167">
        <v>106484</v>
      </c>
      <c r="H10" s="155">
        <v>49780</v>
      </c>
      <c r="I10" s="167">
        <v>156264</v>
      </c>
    </row>
    <row r="11" spans="2:9" ht="15" customHeight="1" x14ac:dyDescent="0.25">
      <c r="B11" s="183" t="s">
        <v>108</v>
      </c>
      <c r="C11" s="155">
        <v>1765</v>
      </c>
      <c r="D11" s="155">
        <v>15888</v>
      </c>
      <c r="E11" s="155">
        <v>72334</v>
      </c>
      <c r="F11" s="155">
        <v>18930</v>
      </c>
      <c r="G11" s="167">
        <v>108917</v>
      </c>
      <c r="H11" s="155">
        <v>44979</v>
      </c>
      <c r="I11" s="167">
        <v>153896</v>
      </c>
    </row>
    <row r="12" spans="2:9" ht="15" customHeight="1" x14ac:dyDescent="0.25">
      <c r="B12" s="183" t="s">
        <v>109</v>
      </c>
      <c r="C12" s="155">
        <v>1360</v>
      </c>
      <c r="D12" s="155">
        <v>12630</v>
      </c>
      <c r="E12" s="155">
        <v>63363</v>
      </c>
      <c r="F12" s="155">
        <v>15871</v>
      </c>
      <c r="G12" s="167">
        <v>93224</v>
      </c>
      <c r="H12" s="155">
        <v>37362</v>
      </c>
      <c r="I12" s="167">
        <v>130586</v>
      </c>
    </row>
    <row r="13" spans="2:9" ht="15" customHeight="1" x14ac:dyDescent="0.25">
      <c r="B13" s="183" t="s">
        <v>110</v>
      </c>
      <c r="C13" s="155">
        <v>1948</v>
      </c>
      <c r="D13" s="155">
        <v>15230</v>
      </c>
      <c r="E13" s="155">
        <v>65481</v>
      </c>
      <c r="F13" s="155">
        <v>16007</v>
      </c>
      <c r="G13" s="167">
        <v>98666</v>
      </c>
      <c r="H13" s="155">
        <v>41436</v>
      </c>
      <c r="I13" s="167">
        <v>140102</v>
      </c>
    </row>
    <row r="14" spans="2:9" ht="15" customHeight="1" x14ac:dyDescent="0.25">
      <c r="B14" s="183" t="s">
        <v>111</v>
      </c>
      <c r="C14" s="155">
        <v>991</v>
      </c>
      <c r="D14" s="155">
        <v>17924</v>
      </c>
      <c r="E14" s="155">
        <v>66171</v>
      </c>
      <c r="F14" s="155">
        <v>20111</v>
      </c>
      <c r="G14" s="167">
        <v>105197</v>
      </c>
      <c r="H14" s="155">
        <v>49264</v>
      </c>
      <c r="I14" s="167">
        <v>154461</v>
      </c>
    </row>
    <row r="15" spans="2:9" ht="15" customHeight="1" x14ac:dyDescent="0.25">
      <c r="B15" s="183" t="s">
        <v>112</v>
      </c>
      <c r="C15" s="155">
        <v>2102</v>
      </c>
      <c r="D15" s="155">
        <v>20582</v>
      </c>
      <c r="E15" s="155">
        <v>73860</v>
      </c>
      <c r="F15" s="155">
        <v>18984</v>
      </c>
      <c r="G15" s="167">
        <v>115528</v>
      </c>
      <c r="H15" s="155">
        <v>49213</v>
      </c>
      <c r="I15" s="167">
        <v>164741</v>
      </c>
    </row>
    <row r="16" spans="2:9" ht="15" customHeight="1" x14ac:dyDescent="0.25">
      <c r="B16" s="183" t="s">
        <v>113</v>
      </c>
      <c r="C16" s="155">
        <v>1666</v>
      </c>
      <c r="D16" s="155">
        <v>13342</v>
      </c>
      <c r="E16" s="155">
        <v>63465</v>
      </c>
      <c r="F16" s="155">
        <v>17545</v>
      </c>
      <c r="G16" s="167">
        <v>96018</v>
      </c>
      <c r="H16" s="155">
        <v>40517</v>
      </c>
      <c r="I16" s="167">
        <v>136535</v>
      </c>
    </row>
    <row r="17" spans="2:11" ht="15" customHeight="1" x14ac:dyDescent="0.25">
      <c r="B17" s="183" t="s">
        <v>114</v>
      </c>
      <c r="C17" s="155">
        <v>1786</v>
      </c>
      <c r="D17" s="155">
        <v>15168</v>
      </c>
      <c r="E17" s="155">
        <v>71472</v>
      </c>
      <c r="F17" s="155">
        <v>20487</v>
      </c>
      <c r="G17" s="167">
        <v>108913</v>
      </c>
      <c r="H17" s="155">
        <v>46080</v>
      </c>
      <c r="I17" s="167">
        <v>154993</v>
      </c>
    </row>
    <row r="18" spans="2:11" ht="15" customHeight="1" x14ac:dyDescent="0.25">
      <c r="B18" s="183" t="s">
        <v>115</v>
      </c>
      <c r="C18" s="155">
        <v>1719</v>
      </c>
      <c r="D18" s="155">
        <v>12688</v>
      </c>
      <c r="E18" s="155">
        <v>64342</v>
      </c>
      <c r="F18" s="155">
        <v>17670</v>
      </c>
      <c r="G18" s="167">
        <v>96419</v>
      </c>
      <c r="H18" s="155">
        <v>46793</v>
      </c>
      <c r="I18" s="167">
        <v>143212</v>
      </c>
    </row>
    <row r="19" spans="2:11" ht="15" customHeight="1" x14ac:dyDescent="0.25">
      <c r="B19" s="183" t="s">
        <v>116</v>
      </c>
      <c r="C19" s="155">
        <v>904</v>
      </c>
      <c r="D19" s="155">
        <v>12545</v>
      </c>
      <c r="E19" s="155">
        <v>61838</v>
      </c>
      <c r="F19" s="155">
        <v>18848</v>
      </c>
      <c r="G19" s="167">
        <v>94135</v>
      </c>
      <c r="H19" s="155">
        <v>43833</v>
      </c>
      <c r="I19" s="167">
        <v>137968</v>
      </c>
    </row>
    <row r="20" spans="2:11" ht="15" customHeight="1" thickBot="1" x14ac:dyDescent="0.3">
      <c r="B20" s="184" t="s">
        <v>148</v>
      </c>
      <c r="C20" s="132">
        <v>19451</v>
      </c>
      <c r="D20" s="132">
        <v>181971</v>
      </c>
      <c r="E20" s="132">
        <v>804375</v>
      </c>
      <c r="F20" s="132">
        <v>217941</v>
      </c>
      <c r="G20" s="132">
        <v>1223738</v>
      </c>
      <c r="H20" s="132">
        <v>534904</v>
      </c>
      <c r="I20" s="132">
        <v>1758642</v>
      </c>
    </row>
    <row r="21" spans="2:11" ht="15" customHeight="1" thickBot="1" x14ac:dyDescent="0.3">
      <c r="B21" s="141" t="s">
        <v>79</v>
      </c>
      <c r="C21" s="141"/>
      <c r="D21" s="141"/>
      <c r="E21" s="141"/>
      <c r="F21" s="141"/>
      <c r="G21" s="141"/>
      <c r="H21" s="141"/>
      <c r="I21" s="141"/>
      <c r="K21" s="83" t="s">
        <v>98</v>
      </c>
    </row>
    <row r="25" spans="2:11" ht="18" customHeight="1" x14ac:dyDescent="0.25">
      <c r="B25" s="121" t="s">
        <v>178</v>
      </c>
      <c r="C25" s="121"/>
      <c r="D25" s="121"/>
      <c r="E25" s="121"/>
      <c r="F25" s="121"/>
      <c r="G25" s="121"/>
      <c r="H25" s="121"/>
      <c r="I25" s="121"/>
    </row>
    <row r="26" spans="2:11" ht="18" customHeight="1" x14ac:dyDescent="0.25">
      <c r="B26" s="182">
        <v>2013</v>
      </c>
      <c r="C26" s="182"/>
      <c r="D26" s="182"/>
      <c r="E26" s="182"/>
      <c r="F26" s="182"/>
      <c r="G26" s="182"/>
      <c r="H26" s="182"/>
      <c r="I26" s="182"/>
    </row>
    <row r="27" spans="2:11" ht="15" customHeight="1" x14ac:dyDescent="0.25">
      <c r="B27" s="174" t="s">
        <v>179</v>
      </c>
      <c r="C27" s="144" t="s">
        <v>180</v>
      </c>
      <c r="D27" s="144" t="s">
        <v>174</v>
      </c>
      <c r="E27" s="144" t="s">
        <v>175</v>
      </c>
      <c r="F27" s="144" t="s">
        <v>176</v>
      </c>
      <c r="G27" s="179" t="s">
        <v>81</v>
      </c>
      <c r="H27" s="180" t="s">
        <v>82</v>
      </c>
      <c r="I27" s="179" t="s">
        <v>83</v>
      </c>
    </row>
    <row r="28" spans="2:11" ht="15" customHeight="1" x14ac:dyDescent="0.25">
      <c r="B28" s="183" t="s">
        <v>105</v>
      </c>
      <c r="C28" s="155">
        <v>1696</v>
      </c>
      <c r="D28" s="155">
        <v>14291</v>
      </c>
      <c r="E28" s="155">
        <v>59441</v>
      </c>
      <c r="F28" s="155">
        <v>17025</v>
      </c>
      <c r="G28" s="167">
        <v>92453</v>
      </c>
      <c r="H28" s="155">
        <v>42467</v>
      </c>
      <c r="I28" s="167">
        <v>134920</v>
      </c>
    </row>
    <row r="29" spans="2:11" ht="15" customHeight="1" x14ac:dyDescent="0.25">
      <c r="B29" s="183" t="s">
        <v>106</v>
      </c>
      <c r="C29" s="155">
        <v>1713</v>
      </c>
      <c r="D29" s="155">
        <v>13912</v>
      </c>
      <c r="E29" s="155">
        <v>57158</v>
      </c>
      <c r="F29" s="155">
        <v>18961</v>
      </c>
      <c r="G29" s="167">
        <v>91744</v>
      </c>
      <c r="H29" s="155">
        <v>40888</v>
      </c>
      <c r="I29" s="167">
        <v>132632</v>
      </c>
    </row>
    <row r="30" spans="2:11" ht="15" customHeight="1" x14ac:dyDescent="0.25">
      <c r="B30" s="183" t="s">
        <v>107</v>
      </c>
      <c r="C30" s="155">
        <v>2092</v>
      </c>
      <c r="D30" s="155">
        <v>17644</v>
      </c>
      <c r="E30" s="155">
        <v>72280</v>
      </c>
      <c r="F30" s="155">
        <v>22800</v>
      </c>
      <c r="G30" s="167">
        <v>114816</v>
      </c>
      <c r="H30" s="155">
        <v>53717</v>
      </c>
      <c r="I30" s="167">
        <v>168533</v>
      </c>
    </row>
    <row r="31" spans="2:11" ht="15" customHeight="1" x14ac:dyDescent="0.25">
      <c r="B31" s="183" t="s">
        <v>108</v>
      </c>
      <c r="C31" s="155">
        <v>1489</v>
      </c>
      <c r="D31" s="155">
        <v>13855</v>
      </c>
      <c r="E31" s="155">
        <v>62720</v>
      </c>
      <c r="F31" s="155">
        <v>21673</v>
      </c>
      <c r="G31" s="167">
        <v>99737</v>
      </c>
      <c r="H31" s="155">
        <v>39691</v>
      </c>
      <c r="I31" s="167">
        <v>139428</v>
      </c>
    </row>
    <row r="32" spans="2:11" ht="15" customHeight="1" x14ac:dyDescent="0.25">
      <c r="B32" s="183" t="s">
        <v>109</v>
      </c>
      <c r="C32" s="155">
        <v>1985</v>
      </c>
      <c r="D32" s="155">
        <v>12710</v>
      </c>
      <c r="E32" s="155">
        <v>61111</v>
      </c>
      <c r="F32" s="155">
        <v>20176</v>
      </c>
      <c r="G32" s="167">
        <v>95982</v>
      </c>
      <c r="H32" s="155">
        <v>40205</v>
      </c>
      <c r="I32" s="167">
        <v>136187</v>
      </c>
    </row>
    <row r="33" spans="2:9" ht="15" customHeight="1" x14ac:dyDescent="0.25">
      <c r="B33" s="183" t="s">
        <v>110</v>
      </c>
      <c r="C33" s="155">
        <v>1784</v>
      </c>
      <c r="D33" s="155">
        <v>14494</v>
      </c>
      <c r="E33" s="155">
        <v>63623</v>
      </c>
      <c r="F33" s="155">
        <v>18437</v>
      </c>
      <c r="G33" s="167">
        <v>98338</v>
      </c>
      <c r="H33" s="155">
        <v>42264</v>
      </c>
      <c r="I33" s="167">
        <v>140602</v>
      </c>
    </row>
    <row r="34" spans="2:9" ht="15" customHeight="1" x14ac:dyDescent="0.25">
      <c r="B34" s="183" t="s">
        <v>111</v>
      </c>
      <c r="C34" s="155">
        <v>1761</v>
      </c>
      <c r="D34" s="155">
        <v>12628</v>
      </c>
      <c r="E34" s="155">
        <v>65167</v>
      </c>
      <c r="F34" s="155">
        <v>21317</v>
      </c>
      <c r="G34" s="167">
        <v>100873</v>
      </c>
      <c r="H34" s="155">
        <v>45295</v>
      </c>
      <c r="I34" s="167">
        <v>146168</v>
      </c>
    </row>
    <row r="35" spans="2:9" ht="15" customHeight="1" x14ac:dyDescent="0.25">
      <c r="B35" s="183" t="s">
        <v>112</v>
      </c>
      <c r="C35" s="155">
        <v>2019</v>
      </c>
      <c r="D35" s="155">
        <v>17923</v>
      </c>
      <c r="E35" s="155">
        <v>72665</v>
      </c>
      <c r="F35" s="155">
        <v>22007</v>
      </c>
      <c r="G35" s="167">
        <v>114614</v>
      </c>
      <c r="H35" s="155">
        <v>50941</v>
      </c>
      <c r="I35" s="167">
        <v>165555</v>
      </c>
    </row>
    <row r="36" spans="2:9" ht="15" customHeight="1" x14ac:dyDescent="0.25">
      <c r="B36" s="183" t="s">
        <v>113</v>
      </c>
      <c r="C36" s="155">
        <v>1428</v>
      </c>
      <c r="D36" s="155">
        <v>13397</v>
      </c>
      <c r="E36" s="155">
        <v>63669</v>
      </c>
      <c r="F36" s="155">
        <v>18647</v>
      </c>
      <c r="G36" s="167">
        <v>97141</v>
      </c>
      <c r="H36" s="155">
        <v>37661</v>
      </c>
      <c r="I36" s="167">
        <v>134802</v>
      </c>
    </row>
    <row r="37" spans="2:9" ht="15" customHeight="1" x14ac:dyDescent="0.25">
      <c r="B37" s="183" t="s">
        <v>114</v>
      </c>
      <c r="C37" s="155">
        <v>1750</v>
      </c>
      <c r="D37" s="155">
        <v>16205</v>
      </c>
      <c r="E37" s="155">
        <v>70978</v>
      </c>
      <c r="F37" s="155">
        <v>23663</v>
      </c>
      <c r="G37" s="167">
        <v>112596</v>
      </c>
      <c r="H37" s="155">
        <v>44376</v>
      </c>
      <c r="I37" s="167">
        <v>156972</v>
      </c>
    </row>
    <row r="38" spans="2:9" ht="15" customHeight="1" x14ac:dyDescent="0.25">
      <c r="B38" s="183" t="s">
        <v>115</v>
      </c>
      <c r="C38" s="155">
        <v>1890</v>
      </c>
      <c r="D38" s="155">
        <v>16149</v>
      </c>
      <c r="E38" s="155">
        <v>69104</v>
      </c>
      <c r="F38" s="155">
        <v>20447</v>
      </c>
      <c r="G38" s="167">
        <v>107590</v>
      </c>
      <c r="H38" s="155">
        <v>46262</v>
      </c>
      <c r="I38" s="167">
        <v>153852</v>
      </c>
    </row>
    <row r="39" spans="2:9" ht="15" customHeight="1" x14ac:dyDescent="0.25">
      <c r="B39" s="183" t="s">
        <v>116</v>
      </c>
      <c r="C39" s="155">
        <v>1786</v>
      </c>
      <c r="D39" s="155">
        <v>15471</v>
      </c>
      <c r="E39" s="155">
        <v>66549</v>
      </c>
      <c r="F39" s="155">
        <v>19302</v>
      </c>
      <c r="G39" s="167">
        <v>103108</v>
      </c>
      <c r="H39" s="155">
        <v>43301</v>
      </c>
      <c r="I39" s="167">
        <v>146409</v>
      </c>
    </row>
    <row r="40" spans="2:9" ht="15" customHeight="1" x14ac:dyDescent="0.25">
      <c r="B40" s="184" t="s">
        <v>148</v>
      </c>
      <c r="C40" s="132">
        <v>21393</v>
      </c>
      <c r="D40" s="132">
        <v>178679</v>
      </c>
      <c r="E40" s="132">
        <v>784465</v>
      </c>
      <c r="F40" s="132">
        <v>244455</v>
      </c>
      <c r="G40" s="132">
        <v>1228992</v>
      </c>
      <c r="H40" s="132">
        <v>527068</v>
      </c>
      <c r="I40" s="132">
        <v>1756060</v>
      </c>
    </row>
    <row r="41" spans="2:9" ht="15" customHeight="1" x14ac:dyDescent="0.25">
      <c r="B41" s="141" t="s">
        <v>79</v>
      </c>
      <c r="C41" s="141"/>
      <c r="D41" s="141"/>
      <c r="E41" s="141"/>
      <c r="F41" s="141"/>
      <c r="G41" s="141"/>
      <c r="H41" s="141"/>
      <c r="I41" s="141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5" customWidth="1"/>
    <col min="2" max="2" width="10.710937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5" t="s">
        <v>181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7" spans="2:14" ht="36" customHeight="1" x14ac:dyDescent="0.25">
      <c r="B7" s="186" t="s">
        <v>182</v>
      </c>
      <c r="C7" s="186"/>
      <c r="D7" s="186"/>
      <c r="E7" s="186"/>
      <c r="F7" s="186"/>
      <c r="G7" s="186"/>
    </row>
    <row r="8" spans="2:14" x14ac:dyDescent="0.25">
      <c r="B8" s="187"/>
      <c r="C8" s="188">
        <v>2011</v>
      </c>
      <c r="D8" s="188">
        <v>2012</v>
      </c>
      <c r="E8" s="188">
        <v>2013</v>
      </c>
      <c r="F8" s="189" t="s">
        <v>183</v>
      </c>
      <c r="G8" s="189" t="s">
        <v>184</v>
      </c>
    </row>
    <row r="9" spans="2:14" x14ac:dyDescent="0.25">
      <c r="B9" s="190" t="s">
        <v>97</v>
      </c>
      <c r="C9" s="191">
        <v>134928</v>
      </c>
      <c r="D9" s="191">
        <v>145640</v>
      </c>
      <c r="E9" s="191">
        <v>134920</v>
      </c>
      <c r="F9" s="192">
        <v>7.9390489742677595E-2</v>
      </c>
      <c r="G9" s="192">
        <v>-7.3606152156001081E-2</v>
      </c>
    </row>
    <row r="10" spans="2:14" x14ac:dyDescent="0.25">
      <c r="B10" s="190" t="s">
        <v>96</v>
      </c>
      <c r="C10" s="191">
        <v>145544</v>
      </c>
      <c r="D10" s="191">
        <v>140244</v>
      </c>
      <c r="E10" s="191">
        <v>132632</v>
      </c>
      <c r="F10" s="192">
        <v>-3.6415104710602941E-2</v>
      </c>
      <c r="G10" s="192">
        <v>-5.4276831807421377E-2</v>
      </c>
    </row>
    <row r="11" spans="2:14" x14ac:dyDescent="0.25">
      <c r="B11" s="190" t="s">
        <v>95</v>
      </c>
      <c r="C11" s="191">
        <v>160253</v>
      </c>
      <c r="D11" s="191">
        <v>156264</v>
      </c>
      <c r="E11" s="191">
        <v>168533</v>
      </c>
      <c r="F11" s="192">
        <v>-2.4891889699412806E-2</v>
      </c>
      <c r="G11" s="192">
        <v>7.8514565094967459E-2</v>
      </c>
    </row>
    <row r="12" spans="2:14" x14ac:dyDescent="0.25">
      <c r="B12" s="190" t="s">
        <v>94</v>
      </c>
      <c r="C12" s="191">
        <v>172615</v>
      </c>
      <c r="D12" s="191">
        <v>153896</v>
      </c>
      <c r="E12" s="191">
        <v>139428</v>
      </c>
      <c r="F12" s="192">
        <v>-0.10844364626480896</v>
      </c>
      <c r="G12" s="192">
        <v>-9.4011540260955484E-2</v>
      </c>
    </row>
    <row r="13" spans="2:14" x14ac:dyDescent="0.25">
      <c r="B13" s="190" t="s">
        <v>93</v>
      </c>
      <c r="C13" s="191">
        <v>129475</v>
      </c>
      <c r="D13" s="191">
        <v>130586</v>
      </c>
      <c r="E13" s="191">
        <v>136187</v>
      </c>
      <c r="F13" s="192">
        <v>8.5808071056188151E-3</v>
      </c>
      <c r="G13" s="192">
        <v>4.2891274715513239E-2</v>
      </c>
    </row>
    <row r="14" spans="2:14" x14ac:dyDescent="0.25">
      <c r="B14" s="190" t="s">
        <v>92</v>
      </c>
      <c r="C14" s="191">
        <v>140106</v>
      </c>
      <c r="D14" s="191">
        <v>140102</v>
      </c>
      <c r="E14" s="191">
        <v>140602</v>
      </c>
      <c r="F14" s="192">
        <v>-2.8549812284950349E-5</v>
      </c>
      <c r="G14" s="192">
        <v>3.5688284250046109E-3</v>
      </c>
    </row>
    <row r="15" spans="2:14" x14ac:dyDescent="0.25">
      <c r="B15" s="190" t="s">
        <v>91</v>
      </c>
      <c r="C15" s="191">
        <v>178465</v>
      </c>
      <c r="D15" s="191">
        <v>154461</v>
      </c>
      <c r="E15" s="191">
        <v>146168</v>
      </c>
      <c r="F15" s="192">
        <v>-0.13450256352786261</v>
      </c>
      <c r="G15" s="192">
        <v>-5.3689928201940962E-2</v>
      </c>
    </row>
    <row r="16" spans="2:14" x14ac:dyDescent="0.25">
      <c r="B16" s="190" t="s">
        <v>90</v>
      </c>
      <c r="C16" s="191">
        <v>168963</v>
      </c>
      <c r="D16" s="191">
        <v>164741</v>
      </c>
      <c r="E16" s="191">
        <v>165555</v>
      </c>
      <c r="F16" s="192">
        <v>-2.4987719204796366E-2</v>
      </c>
      <c r="G16" s="192">
        <v>4.9410893463073258E-3</v>
      </c>
    </row>
    <row r="17" spans="2:7" x14ac:dyDescent="0.25">
      <c r="B17" s="190" t="s">
        <v>89</v>
      </c>
      <c r="C17" s="191">
        <v>150968</v>
      </c>
      <c r="D17" s="191">
        <v>136535</v>
      </c>
      <c r="E17" s="191">
        <v>134802</v>
      </c>
      <c r="F17" s="192">
        <v>-9.5603041704202196E-2</v>
      </c>
      <c r="G17" s="192">
        <v>-1.2692716153367312E-2</v>
      </c>
    </row>
    <row r="18" spans="2:7" x14ac:dyDescent="0.25">
      <c r="B18" s="190" t="s">
        <v>88</v>
      </c>
      <c r="C18" s="191">
        <v>169918</v>
      </c>
      <c r="D18" s="191">
        <v>154993</v>
      </c>
      <c r="E18" s="191">
        <v>156972</v>
      </c>
      <c r="F18" s="192">
        <v>-8.7836485834343669E-2</v>
      </c>
      <c r="G18" s="192">
        <v>1.2768318569225778E-2</v>
      </c>
    </row>
    <row r="19" spans="2:7" x14ac:dyDescent="0.25">
      <c r="B19" s="190" t="s">
        <v>87</v>
      </c>
      <c r="C19" s="191">
        <v>144379</v>
      </c>
      <c r="D19" s="191">
        <v>143212</v>
      </c>
      <c r="E19" s="191">
        <v>153852</v>
      </c>
      <c r="F19" s="192">
        <v>-8.0828929414942241E-3</v>
      </c>
      <c r="G19" s="192">
        <v>7.4295450101946825E-2</v>
      </c>
    </row>
    <row r="20" spans="2:7" x14ac:dyDescent="0.25">
      <c r="B20" s="190" t="s">
        <v>86</v>
      </c>
      <c r="C20" s="191">
        <v>151945</v>
      </c>
      <c r="D20" s="191">
        <v>137968</v>
      </c>
      <c r="E20" s="191">
        <v>146409</v>
      </c>
      <c r="F20" s="192">
        <v>-9.1987232222185633E-2</v>
      </c>
      <c r="G20" s="192">
        <v>6.1180853531253687E-2</v>
      </c>
    </row>
    <row r="21" spans="2:7" x14ac:dyDescent="0.25">
      <c r="B21" s="193" t="s">
        <v>47</v>
      </c>
      <c r="C21" s="75">
        <v>1847559</v>
      </c>
      <c r="D21" s="75">
        <v>1758642</v>
      </c>
      <c r="E21" s="75">
        <v>1756060</v>
      </c>
      <c r="F21" s="194">
        <v>-4.8126744531568399E-2</v>
      </c>
      <c r="G21" s="194">
        <v>-1.4681782875650695E-3</v>
      </c>
    </row>
    <row r="22" spans="2:7" ht="15" customHeight="1" x14ac:dyDescent="0.25">
      <c r="B22" s="195" t="s">
        <v>185</v>
      </c>
      <c r="C22" s="195"/>
      <c r="D22" s="195"/>
      <c r="E22" s="195"/>
      <c r="F22" s="195"/>
      <c r="G22" s="195"/>
    </row>
    <row r="23" spans="2:7" ht="7.5" customHeight="1" x14ac:dyDescent="0.25">
      <c r="B23" s="196"/>
      <c r="C23" s="196"/>
      <c r="D23" s="196"/>
      <c r="E23" s="196"/>
      <c r="F23" s="196"/>
      <c r="G23" s="196"/>
    </row>
    <row r="24" spans="2:7" ht="7.5" customHeight="1" x14ac:dyDescent="0.25">
      <c r="B24" s="196"/>
      <c r="C24" s="196"/>
      <c r="D24" s="196"/>
      <c r="E24" s="196"/>
      <c r="F24" s="196"/>
      <c r="G24" s="196"/>
    </row>
    <row r="25" spans="2:7" ht="36" customHeight="1" x14ac:dyDescent="0.25">
      <c r="B25" s="186" t="s">
        <v>186</v>
      </c>
      <c r="C25" s="186"/>
      <c r="D25" s="186"/>
      <c r="E25" s="186"/>
      <c r="F25" s="186"/>
      <c r="G25" s="186"/>
    </row>
    <row r="26" spans="2:7" x14ac:dyDescent="0.25">
      <c r="B26" s="187"/>
      <c r="C26" s="188">
        <v>2011</v>
      </c>
      <c r="D26" s="188">
        <v>2012</v>
      </c>
      <c r="E26" s="188">
        <v>2013</v>
      </c>
      <c r="F26" s="189" t="s">
        <v>183</v>
      </c>
      <c r="G26" s="189" t="s">
        <v>184</v>
      </c>
    </row>
    <row r="27" spans="2:7" x14ac:dyDescent="0.25">
      <c r="B27" s="190" t="s">
        <v>97</v>
      </c>
      <c r="C27" s="191">
        <v>39125</v>
      </c>
      <c r="D27" s="191">
        <v>44313</v>
      </c>
      <c r="E27" s="191">
        <v>43743</v>
      </c>
      <c r="F27" s="192">
        <v>0.13260063897763574</v>
      </c>
      <c r="G27" s="192">
        <v>-1.2863042448040041E-2</v>
      </c>
    </row>
    <row r="28" spans="2:7" x14ac:dyDescent="0.25">
      <c r="B28" s="190" t="s">
        <v>96</v>
      </c>
      <c r="C28" s="191">
        <v>48003</v>
      </c>
      <c r="D28" s="191">
        <v>46154</v>
      </c>
      <c r="E28" s="191">
        <v>42775</v>
      </c>
      <c r="F28" s="192">
        <v>-3.8518425931712619E-2</v>
      </c>
      <c r="G28" s="192">
        <v>-7.3211422628591261E-2</v>
      </c>
    </row>
    <row r="29" spans="2:7" x14ac:dyDescent="0.25">
      <c r="B29" s="190" t="s">
        <v>95</v>
      </c>
      <c r="C29" s="191">
        <v>53151</v>
      </c>
      <c r="D29" s="191">
        <v>53367</v>
      </c>
      <c r="E29" s="191">
        <v>51561</v>
      </c>
      <c r="F29" s="192">
        <v>4.0638934356831413E-3</v>
      </c>
      <c r="G29" s="192">
        <v>-3.3841137781775221E-2</v>
      </c>
    </row>
    <row r="30" spans="2:7" x14ac:dyDescent="0.25">
      <c r="B30" s="190" t="s">
        <v>94</v>
      </c>
      <c r="C30" s="191">
        <v>56783</v>
      </c>
      <c r="D30" s="191">
        <v>48808</v>
      </c>
      <c r="E30" s="191">
        <v>51144</v>
      </c>
      <c r="F30" s="192">
        <v>-0.14044696476057972</v>
      </c>
      <c r="G30" s="192">
        <v>4.7861006392394767E-2</v>
      </c>
    </row>
    <row r="31" spans="2:7" x14ac:dyDescent="0.25">
      <c r="B31" s="190" t="s">
        <v>93</v>
      </c>
      <c r="C31" s="191">
        <v>49026</v>
      </c>
      <c r="D31" s="191">
        <v>46290</v>
      </c>
      <c r="E31" s="191">
        <v>53330</v>
      </c>
      <c r="F31" s="192">
        <v>-5.5807122751193261E-2</v>
      </c>
      <c r="G31" s="192">
        <v>0.15208468351695825</v>
      </c>
    </row>
    <row r="32" spans="2:7" x14ac:dyDescent="0.25">
      <c r="B32" s="190" t="s">
        <v>92</v>
      </c>
      <c r="C32" s="191">
        <v>53510</v>
      </c>
      <c r="D32" s="191">
        <v>51127</v>
      </c>
      <c r="E32" s="191">
        <v>50731</v>
      </c>
      <c r="F32" s="192">
        <v>-4.4533732012707938E-2</v>
      </c>
      <c r="G32" s="192">
        <v>-7.7454182721458098E-3</v>
      </c>
    </row>
    <row r="33" spans="2:7" x14ac:dyDescent="0.25">
      <c r="B33" s="190" t="s">
        <v>91</v>
      </c>
      <c r="C33" s="191">
        <v>59244</v>
      </c>
      <c r="D33" s="191">
        <v>50625</v>
      </c>
      <c r="E33" s="191">
        <v>48957</v>
      </c>
      <c r="F33" s="192">
        <v>-0.14548308689487544</v>
      </c>
      <c r="G33" s="192">
        <v>-3.2948148148148171E-2</v>
      </c>
    </row>
    <row r="34" spans="2:7" x14ac:dyDescent="0.25">
      <c r="B34" s="190" t="s">
        <v>90</v>
      </c>
      <c r="C34" s="191">
        <v>55561</v>
      </c>
      <c r="D34" s="191">
        <v>48046</v>
      </c>
      <c r="E34" s="191">
        <v>56031</v>
      </c>
      <c r="F34" s="192">
        <v>-0.13525674483900574</v>
      </c>
      <c r="G34" s="192">
        <v>0.16619489655746578</v>
      </c>
    </row>
    <row r="35" spans="2:7" x14ac:dyDescent="0.25">
      <c r="B35" s="190" t="s">
        <v>89</v>
      </c>
      <c r="C35" s="191">
        <v>56763</v>
      </c>
      <c r="D35" s="191">
        <v>49984</v>
      </c>
      <c r="E35" s="191">
        <v>49142</v>
      </c>
      <c r="F35" s="192">
        <v>-0.11942638690696405</v>
      </c>
      <c r="G35" s="192">
        <v>-1.6845390524968029E-2</v>
      </c>
    </row>
    <row r="36" spans="2:7" x14ac:dyDescent="0.25">
      <c r="B36" s="190" t="s">
        <v>88</v>
      </c>
      <c r="C36" s="191">
        <v>62092</v>
      </c>
      <c r="D36" s="191">
        <v>57453</v>
      </c>
      <c r="E36" s="191">
        <v>58409</v>
      </c>
      <c r="F36" s="192">
        <v>-7.4711718095728963E-2</v>
      </c>
      <c r="G36" s="192">
        <v>1.6639688092875859E-2</v>
      </c>
    </row>
    <row r="37" spans="2:7" x14ac:dyDescent="0.25">
      <c r="B37" s="190" t="s">
        <v>87</v>
      </c>
      <c r="C37" s="191">
        <v>48459</v>
      </c>
      <c r="D37" s="191">
        <v>50701</v>
      </c>
      <c r="E37" s="191">
        <v>49029</v>
      </c>
      <c r="F37" s="192">
        <v>4.626591551620951E-2</v>
      </c>
      <c r="G37" s="192">
        <v>-3.2977653300723886E-2</v>
      </c>
    </row>
    <row r="38" spans="2:7" x14ac:dyDescent="0.25">
      <c r="B38" s="190" t="s">
        <v>86</v>
      </c>
      <c r="C38" s="191">
        <v>52412</v>
      </c>
      <c r="D38" s="191">
        <v>47075</v>
      </c>
      <c r="E38" s="191">
        <v>48422</v>
      </c>
      <c r="F38" s="192">
        <v>-0.10182782568877358</v>
      </c>
      <c r="G38" s="192">
        <v>2.8613913967073801E-2</v>
      </c>
    </row>
    <row r="39" spans="2:7" x14ac:dyDescent="0.25">
      <c r="B39" s="193" t="s">
        <v>47</v>
      </c>
      <c r="C39" s="75">
        <v>634129</v>
      </c>
      <c r="D39" s="75">
        <v>593943</v>
      </c>
      <c r="E39" s="75">
        <v>603274</v>
      </c>
      <c r="F39" s="194">
        <v>-6.3371963748701021E-2</v>
      </c>
      <c r="G39" s="194">
        <v>1.5710261759124933E-2</v>
      </c>
    </row>
    <row r="40" spans="2:7" ht="15" customHeight="1" x14ac:dyDescent="0.25">
      <c r="B40" s="195" t="s">
        <v>185</v>
      </c>
      <c r="C40" s="195"/>
      <c r="D40" s="195"/>
      <c r="E40" s="195"/>
      <c r="F40" s="195"/>
      <c r="G40" s="195"/>
    </row>
    <row r="41" spans="2:7" ht="7.5" customHeight="1" x14ac:dyDescent="0.25">
      <c r="B41" s="197"/>
      <c r="C41" s="197"/>
      <c r="D41" s="197"/>
      <c r="E41" s="197"/>
      <c r="F41" s="197"/>
      <c r="G41" s="196"/>
    </row>
    <row r="42" spans="2:7" ht="8.25" customHeight="1" x14ac:dyDescent="0.25">
      <c r="B42" s="196"/>
      <c r="C42" s="196"/>
      <c r="D42" s="196"/>
      <c r="E42" s="196"/>
      <c r="F42" s="196"/>
      <c r="G42" s="196"/>
    </row>
    <row r="43" spans="2:7" ht="36" customHeight="1" x14ac:dyDescent="0.25">
      <c r="B43" s="186" t="s">
        <v>187</v>
      </c>
      <c r="C43" s="186"/>
      <c r="D43" s="186"/>
      <c r="E43" s="186"/>
      <c r="F43" s="186"/>
      <c r="G43" s="186"/>
    </row>
    <row r="44" spans="2:7" x14ac:dyDescent="0.25">
      <c r="B44" s="187"/>
      <c r="C44" s="188">
        <v>2011</v>
      </c>
      <c r="D44" s="188">
        <v>2012</v>
      </c>
      <c r="E44" s="188">
        <v>2013</v>
      </c>
      <c r="F44" s="189" t="s">
        <v>183</v>
      </c>
      <c r="G44" s="189" t="s">
        <v>184</v>
      </c>
    </row>
    <row r="45" spans="2:7" x14ac:dyDescent="0.25">
      <c r="B45" s="190" t="s">
        <v>97</v>
      </c>
      <c r="C45" s="191">
        <v>15360</v>
      </c>
      <c r="D45" s="191">
        <v>17048</v>
      </c>
      <c r="E45" s="191">
        <v>12056</v>
      </c>
      <c r="F45" s="192">
        <v>0.1098958333333333</v>
      </c>
      <c r="G45" s="192">
        <v>-0.29282027217268891</v>
      </c>
    </row>
    <row r="46" spans="2:7" x14ac:dyDescent="0.25">
      <c r="B46" s="190" t="s">
        <v>96</v>
      </c>
      <c r="C46" s="191">
        <v>14501</v>
      </c>
      <c r="D46" s="191">
        <v>14444</v>
      </c>
      <c r="E46" s="191">
        <v>12362</v>
      </c>
      <c r="F46" s="192">
        <v>-3.9307633956279231E-3</v>
      </c>
      <c r="G46" s="192">
        <v>-0.14414289670451397</v>
      </c>
    </row>
    <row r="47" spans="2:7" x14ac:dyDescent="0.25">
      <c r="B47" s="190" t="s">
        <v>95</v>
      </c>
      <c r="C47" s="191">
        <v>16925</v>
      </c>
      <c r="D47" s="191">
        <v>17371</v>
      </c>
      <c r="E47" s="191">
        <v>25517</v>
      </c>
      <c r="F47" s="192">
        <v>2.6351550960118209E-2</v>
      </c>
      <c r="G47" s="192">
        <v>0.46894249035749236</v>
      </c>
    </row>
    <row r="48" spans="2:7" x14ac:dyDescent="0.25">
      <c r="B48" s="190" t="s">
        <v>94</v>
      </c>
      <c r="C48" s="191">
        <v>30185</v>
      </c>
      <c r="D48" s="191">
        <v>30893</v>
      </c>
      <c r="E48" s="191">
        <v>17632</v>
      </c>
      <c r="F48" s="192">
        <v>2.3455358621832012E-2</v>
      </c>
      <c r="G48" s="192">
        <v>-0.42925581847020355</v>
      </c>
    </row>
    <row r="49" spans="2:7" x14ac:dyDescent="0.25">
      <c r="B49" s="190" t="s">
        <v>93</v>
      </c>
      <c r="C49" s="191">
        <v>29358</v>
      </c>
      <c r="D49" s="191">
        <v>24925</v>
      </c>
      <c r="E49" s="191">
        <v>23921</v>
      </c>
      <c r="F49" s="192">
        <v>-0.15099802438858234</v>
      </c>
      <c r="G49" s="192">
        <v>-4.0280842527582794E-2</v>
      </c>
    </row>
    <row r="50" spans="2:7" x14ac:dyDescent="0.25">
      <c r="B50" s="190" t="s">
        <v>92</v>
      </c>
      <c r="C50" s="191">
        <v>32328</v>
      </c>
      <c r="D50" s="191">
        <v>31621</v>
      </c>
      <c r="E50" s="191">
        <v>29762</v>
      </c>
      <c r="F50" s="192">
        <v>-2.1869586735956403E-2</v>
      </c>
      <c r="G50" s="192">
        <v>-5.8790044590620205E-2</v>
      </c>
    </row>
    <row r="51" spans="2:7" x14ac:dyDescent="0.25">
      <c r="B51" s="190" t="s">
        <v>91</v>
      </c>
      <c r="C51" s="191">
        <v>48129</v>
      </c>
      <c r="D51" s="191">
        <v>35791</v>
      </c>
      <c r="E51" s="191">
        <v>29660</v>
      </c>
      <c r="F51" s="192">
        <v>-0.25635271873506615</v>
      </c>
      <c r="G51" s="192">
        <v>-0.17130004749797434</v>
      </c>
    </row>
    <row r="52" spans="2:7" x14ac:dyDescent="0.25">
      <c r="B52" s="190" t="s">
        <v>90</v>
      </c>
      <c r="C52" s="191">
        <v>49658</v>
      </c>
      <c r="D52" s="191">
        <v>45831</v>
      </c>
      <c r="E52" s="191">
        <v>38817</v>
      </c>
      <c r="F52" s="192">
        <v>-7.7067139232349313E-2</v>
      </c>
      <c r="G52" s="192">
        <v>-0.15304051842639266</v>
      </c>
    </row>
    <row r="53" spans="2:7" x14ac:dyDescent="0.25">
      <c r="B53" s="190" t="s">
        <v>89</v>
      </c>
      <c r="C53" s="191">
        <v>33108</v>
      </c>
      <c r="D53" s="191">
        <v>28196</v>
      </c>
      <c r="E53" s="191">
        <v>23736</v>
      </c>
      <c r="F53" s="192">
        <v>-0.14836293342998674</v>
      </c>
      <c r="G53" s="192">
        <v>-0.15817846503050081</v>
      </c>
    </row>
    <row r="54" spans="2:7" x14ac:dyDescent="0.25">
      <c r="B54" s="190" t="s">
        <v>88</v>
      </c>
      <c r="C54" s="191">
        <v>23579</v>
      </c>
      <c r="D54" s="191">
        <v>18270</v>
      </c>
      <c r="E54" s="191">
        <v>15544</v>
      </c>
      <c r="F54" s="192">
        <v>-0.22515797955808137</v>
      </c>
      <c r="G54" s="192">
        <v>-0.14920634920634923</v>
      </c>
    </row>
    <row r="55" spans="2:7" x14ac:dyDescent="0.25">
      <c r="B55" s="190" t="s">
        <v>87</v>
      </c>
      <c r="C55" s="191">
        <v>16259</v>
      </c>
      <c r="D55" s="191">
        <v>10512</v>
      </c>
      <c r="E55" s="191">
        <v>13697</v>
      </c>
      <c r="F55" s="192">
        <v>-0.35346577280275537</v>
      </c>
      <c r="G55" s="192">
        <v>0.30298706240487072</v>
      </c>
    </row>
    <row r="56" spans="2:7" x14ac:dyDescent="0.25">
      <c r="B56" s="190" t="s">
        <v>86</v>
      </c>
      <c r="C56" s="191">
        <v>22588</v>
      </c>
      <c r="D56" s="191">
        <v>13754</v>
      </c>
      <c r="E56" s="191">
        <v>14136</v>
      </c>
      <c r="F56" s="192">
        <v>-0.39109261554807861</v>
      </c>
      <c r="G56" s="192">
        <v>2.7773738548785731E-2</v>
      </c>
    </row>
    <row r="57" spans="2:7" x14ac:dyDescent="0.25">
      <c r="B57" s="193" t="s">
        <v>47</v>
      </c>
      <c r="C57" s="75">
        <v>331978</v>
      </c>
      <c r="D57" s="75">
        <v>288656</v>
      </c>
      <c r="E57" s="75">
        <v>256840</v>
      </c>
      <c r="F57" s="194">
        <v>-0.13049659917223433</v>
      </c>
      <c r="G57" s="194">
        <v>-0.11022116290671247</v>
      </c>
    </row>
    <row r="58" spans="2:7" ht="15" customHeight="1" x14ac:dyDescent="0.25">
      <c r="B58" s="195" t="s">
        <v>185</v>
      </c>
      <c r="C58" s="195"/>
      <c r="D58" s="195"/>
      <c r="E58" s="195"/>
      <c r="F58" s="195"/>
      <c r="G58" s="195"/>
    </row>
    <row r="59" spans="2:7" ht="8.25" customHeight="1" x14ac:dyDescent="0.25">
      <c r="B59" s="196"/>
      <c r="C59" s="196"/>
      <c r="D59" s="196"/>
      <c r="E59" s="196"/>
      <c r="F59" s="196"/>
      <c r="G59" s="196"/>
    </row>
    <row r="60" spans="2:7" ht="7.5" customHeight="1" x14ac:dyDescent="0.25">
      <c r="B60" s="196"/>
      <c r="C60" s="196"/>
      <c r="D60" s="196"/>
      <c r="E60" s="196"/>
      <c r="F60" s="196"/>
      <c r="G60" s="196"/>
    </row>
    <row r="61" spans="2:7" ht="36" customHeight="1" x14ac:dyDescent="0.25">
      <c r="B61" s="186" t="s">
        <v>188</v>
      </c>
      <c r="C61" s="186"/>
      <c r="D61" s="186"/>
      <c r="E61" s="186"/>
      <c r="F61" s="186"/>
      <c r="G61" s="186"/>
    </row>
    <row r="62" spans="2:7" x14ac:dyDescent="0.25">
      <c r="B62" s="187"/>
      <c r="C62" s="188">
        <v>2011</v>
      </c>
      <c r="D62" s="188">
        <v>2012</v>
      </c>
      <c r="E62" s="188">
        <v>2013</v>
      </c>
      <c r="F62" s="189" t="s">
        <v>183</v>
      </c>
      <c r="G62" s="189" t="s">
        <v>184</v>
      </c>
    </row>
    <row r="63" spans="2:7" x14ac:dyDescent="0.25">
      <c r="B63" s="190" t="s">
        <v>97</v>
      </c>
      <c r="C63" s="191">
        <v>20822</v>
      </c>
      <c r="D63" s="191">
        <v>21016</v>
      </c>
      <c r="E63" s="191">
        <v>17099</v>
      </c>
      <c r="F63" s="192">
        <v>9.3170684852559305E-3</v>
      </c>
      <c r="G63" s="192">
        <v>-0.18638180433955087</v>
      </c>
    </row>
    <row r="64" spans="2:7" x14ac:dyDescent="0.25">
      <c r="B64" s="190" t="s">
        <v>96</v>
      </c>
      <c r="C64" s="191">
        <v>19143</v>
      </c>
      <c r="D64" s="191">
        <v>19944</v>
      </c>
      <c r="E64" s="191">
        <v>17629</v>
      </c>
      <c r="F64" s="192">
        <v>4.1842971321109479E-2</v>
      </c>
      <c r="G64" s="192">
        <v>-0.11607501002807863</v>
      </c>
    </row>
    <row r="65" spans="2:7" x14ac:dyDescent="0.25">
      <c r="B65" s="190" t="s">
        <v>95</v>
      </c>
      <c r="C65" s="191">
        <v>21162</v>
      </c>
      <c r="D65" s="191">
        <v>22068</v>
      </c>
      <c r="E65" s="191">
        <v>21548</v>
      </c>
      <c r="F65" s="192">
        <v>4.2812588602211488E-2</v>
      </c>
      <c r="G65" s="192">
        <v>-2.3563530904477048E-2</v>
      </c>
    </row>
    <row r="66" spans="2:7" x14ac:dyDescent="0.25">
      <c r="B66" s="190" t="s">
        <v>94</v>
      </c>
      <c r="C66" s="191">
        <v>22529</v>
      </c>
      <c r="D66" s="191">
        <v>20369</v>
      </c>
      <c r="E66" s="191">
        <v>16085</v>
      </c>
      <c r="F66" s="192">
        <v>-9.5876425939899645E-2</v>
      </c>
      <c r="G66" s="192">
        <v>-0.21031960331876876</v>
      </c>
    </row>
    <row r="67" spans="2:7" x14ac:dyDescent="0.25">
      <c r="B67" s="190" t="s">
        <v>93</v>
      </c>
      <c r="C67" s="191">
        <v>16916</v>
      </c>
      <c r="D67" s="191">
        <v>17308</v>
      </c>
      <c r="E67" s="191">
        <v>16435</v>
      </c>
      <c r="F67" s="192">
        <v>2.3173327027666168E-2</v>
      </c>
      <c r="G67" s="192">
        <v>-5.0439103304830146E-2</v>
      </c>
    </row>
    <row r="68" spans="2:7" x14ac:dyDescent="0.25">
      <c r="B68" s="190" t="s">
        <v>92</v>
      </c>
      <c r="C68" s="191">
        <v>20197</v>
      </c>
      <c r="D68" s="191">
        <v>17122</v>
      </c>
      <c r="E68" s="191">
        <v>16262</v>
      </c>
      <c r="F68" s="192">
        <v>-0.15225033420805067</v>
      </c>
      <c r="G68" s="192">
        <v>-5.0227777128840079E-2</v>
      </c>
    </row>
    <row r="69" spans="2:7" x14ac:dyDescent="0.25">
      <c r="B69" s="190" t="s">
        <v>91</v>
      </c>
      <c r="C69" s="191">
        <v>20162</v>
      </c>
      <c r="D69" s="191">
        <v>17820</v>
      </c>
      <c r="E69" s="191">
        <v>17567</v>
      </c>
      <c r="F69" s="192">
        <v>-0.11615911119928579</v>
      </c>
      <c r="G69" s="192">
        <v>-1.4197530864197505E-2</v>
      </c>
    </row>
    <row r="70" spans="2:7" x14ac:dyDescent="0.25">
      <c r="B70" s="190" t="s">
        <v>90</v>
      </c>
      <c r="C70" s="191">
        <v>20088</v>
      </c>
      <c r="D70" s="191">
        <v>17267</v>
      </c>
      <c r="E70" s="191">
        <v>18205</v>
      </c>
      <c r="F70" s="192">
        <v>-0.14043209876543206</v>
      </c>
      <c r="G70" s="192">
        <v>5.4323275612439881E-2</v>
      </c>
    </row>
    <row r="71" spans="2:7" x14ac:dyDescent="0.25">
      <c r="B71" s="190" t="s">
        <v>89</v>
      </c>
      <c r="C71" s="191">
        <v>20161</v>
      </c>
      <c r="D71" s="191">
        <v>17547</v>
      </c>
      <c r="E71" s="191">
        <v>18509</v>
      </c>
      <c r="F71" s="192">
        <v>-0.12965626705024558</v>
      </c>
      <c r="G71" s="192">
        <v>5.4824186470621816E-2</v>
      </c>
    </row>
    <row r="72" spans="2:7" x14ac:dyDescent="0.25">
      <c r="B72" s="190" t="s">
        <v>88</v>
      </c>
      <c r="C72" s="191">
        <v>25586</v>
      </c>
      <c r="D72" s="191">
        <v>21052</v>
      </c>
      <c r="E72" s="191">
        <v>21094</v>
      </c>
      <c r="F72" s="192">
        <v>-0.17720628468693822</v>
      </c>
      <c r="G72" s="192">
        <v>1.9950598517954887E-3</v>
      </c>
    </row>
    <row r="73" spans="2:7" x14ac:dyDescent="0.25">
      <c r="B73" s="190" t="s">
        <v>87</v>
      </c>
      <c r="C73" s="191">
        <v>22911</v>
      </c>
      <c r="D73" s="191">
        <v>20773</v>
      </c>
      <c r="E73" s="191">
        <v>24109</v>
      </c>
      <c r="F73" s="192">
        <v>-9.3317620357033726E-2</v>
      </c>
      <c r="G73" s="192">
        <v>0.16059307755259233</v>
      </c>
    </row>
    <row r="74" spans="2:7" x14ac:dyDescent="0.25">
      <c r="B74" s="190" t="s">
        <v>86</v>
      </c>
      <c r="C74" s="191">
        <v>18349</v>
      </c>
      <c r="D74" s="191">
        <v>17767</v>
      </c>
      <c r="E74" s="191">
        <v>18239</v>
      </c>
      <c r="F74" s="192">
        <v>-3.1718349773829591E-2</v>
      </c>
      <c r="G74" s="192">
        <v>2.6566105701581577E-2</v>
      </c>
    </row>
    <row r="75" spans="2:7" x14ac:dyDescent="0.25">
      <c r="B75" s="193" t="s">
        <v>47</v>
      </c>
      <c r="C75" s="75">
        <v>248026</v>
      </c>
      <c r="D75" s="75">
        <v>230053</v>
      </c>
      <c r="E75" s="75">
        <v>222781</v>
      </c>
      <c r="F75" s="194">
        <v>-7.2464177142718911E-2</v>
      </c>
      <c r="G75" s="194">
        <v>-3.1610107236158647E-2</v>
      </c>
    </row>
    <row r="76" spans="2:7" ht="15" customHeight="1" x14ac:dyDescent="0.25">
      <c r="B76" s="195" t="s">
        <v>185</v>
      </c>
      <c r="C76" s="195"/>
      <c r="D76" s="195"/>
      <c r="E76" s="195"/>
      <c r="F76" s="195"/>
      <c r="G76" s="195"/>
    </row>
    <row r="77" spans="2:7" ht="9" customHeight="1" x14ac:dyDescent="0.25">
      <c r="B77" s="196"/>
      <c r="C77" s="196"/>
      <c r="D77" s="196"/>
      <c r="E77" s="196"/>
      <c r="F77" s="196"/>
      <c r="G77" s="196"/>
    </row>
    <row r="78" spans="2:7" ht="9.75" customHeight="1" x14ac:dyDescent="0.25">
      <c r="B78" s="196"/>
      <c r="C78" s="196"/>
      <c r="D78" s="196"/>
      <c r="E78" s="196"/>
      <c r="F78" s="196"/>
      <c r="G78" s="196"/>
    </row>
    <row r="79" spans="2:7" ht="36" customHeight="1" x14ac:dyDescent="0.25">
      <c r="B79" s="186" t="s">
        <v>189</v>
      </c>
      <c r="C79" s="186"/>
      <c r="D79" s="186"/>
      <c r="E79" s="186"/>
      <c r="F79" s="186"/>
      <c r="G79" s="186"/>
    </row>
    <row r="80" spans="2:7" x14ac:dyDescent="0.25">
      <c r="B80" s="187"/>
      <c r="C80" s="188">
        <v>2011</v>
      </c>
      <c r="D80" s="188">
        <v>2012</v>
      </c>
      <c r="E80" s="188">
        <v>2013</v>
      </c>
      <c r="F80" s="189" t="s">
        <v>183</v>
      </c>
      <c r="G80" s="189" t="s">
        <v>184</v>
      </c>
    </row>
    <row r="81" spans="2:7" x14ac:dyDescent="0.25">
      <c r="B81" s="190" t="s">
        <v>97</v>
      </c>
      <c r="C81" s="191">
        <v>4277</v>
      </c>
      <c r="D81" s="191">
        <v>5306</v>
      </c>
      <c r="E81" s="191">
        <v>4357</v>
      </c>
      <c r="F81" s="192">
        <v>0.24058919803600665</v>
      </c>
      <c r="G81" s="192">
        <v>-0.17885412740294004</v>
      </c>
    </row>
    <row r="82" spans="2:7" x14ac:dyDescent="0.25">
      <c r="B82" s="190" t="s">
        <v>96</v>
      </c>
      <c r="C82" s="191">
        <v>5102</v>
      </c>
      <c r="D82" s="191">
        <v>5913</v>
      </c>
      <c r="E82" s="191">
        <v>4887</v>
      </c>
      <c r="F82" s="192">
        <v>0.1589572716581733</v>
      </c>
      <c r="G82" s="192">
        <v>-0.17351598173515981</v>
      </c>
    </row>
    <row r="83" spans="2:7" x14ac:dyDescent="0.25">
      <c r="B83" s="190" t="s">
        <v>95</v>
      </c>
      <c r="C83" s="191">
        <v>5495</v>
      </c>
      <c r="D83" s="191">
        <v>5676</v>
      </c>
      <c r="E83" s="191">
        <v>5045</v>
      </c>
      <c r="F83" s="192">
        <v>3.2939035486806212E-2</v>
      </c>
      <c r="G83" s="192">
        <v>-0.11116983791402391</v>
      </c>
    </row>
    <row r="84" spans="2:7" x14ac:dyDescent="0.25">
      <c r="B84" s="190" t="s">
        <v>94</v>
      </c>
      <c r="C84" s="191">
        <v>3817</v>
      </c>
      <c r="D84" s="191">
        <v>2269</v>
      </c>
      <c r="E84" s="191">
        <v>2032</v>
      </c>
      <c r="F84" s="192">
        <v>-0.40555410007859571</v>
      </c>
      <c r="G84" s="192">
        <v>-0.10445130013221682</v>
      </c>
    </row>
    <row r="85" spans="2:7" x14ac:dyDescent="0.25">
      <c r="B85" s="190" t="s">
        <v>93</v>
      </c>
      <c r="C85" s="191">
        <v>787</v>
      </c>
      <c r="D85" s="191">
        <v>925</v>
      </c>
      <c r="E85" s="191">
        <v>826</v>
      </c>
      <c r="F85" s="192">
        <v>0.17534942820838628</v>
      </c>
      <c r="G85" s="192">
        <v>-0.10702702702702704</v>
      </c>
    </row>
    <row r="86" spans="2:7" x14ac:dyDescent="0.25">
      <c r="B86" s="190" t="s">
        <v>92</v>
      </c>
      <c r="C86" s="191">
        <v>491</v>
      </c>
      <c r="D86" s="191">
        <v>758</v>
      </c>
      <c r="E86" s="191">
        <v>690</v>
      </c>
      <c r="F86" s="192">
        <v>0.54378818737270884</v>
      </c>
      <c r="G86" s="192">
        <v>-8.9709762532981574E-2</v>
      </c>
    </row>
    <row r="87" spans="2:7" x14ac:dyDescent="0.25">
      <c r="B87" s="190" t="s">
        <v>91</v>
      </c>
      <c r="C87" s="191">
        <v>1089</v>
      </c>
      <c r="D87" s="191">
        <v>974</v>
      </c>
      <c r="E87" s="191">
        <v>1525</v>
      </c>
      <c r="F87" s="192">
        <v>-0.10560146923783287</v>
      </c>
      <c r="G87" s="192">
        <v>0.56570841889117052</v>
      </c>
    </row>
    <row r="88" spans="2:7" x14ac:dyDescent="0.25">
      <c r="B88" s="190" t="s">
        <v>90</v>
      </c>
      <c r="C88" s="191">
        <v>929</v>
      </c>
      <c r="D88" s="191">
        <v>808</v>
      </c>
      <c r="E88" s="191">
        <v>791</v>
      </c>
      <c r="F88" s="192">
        <v>-0.13024757804090414</v>
      </c>
      <c r="G88" s="192">
        <v>-2.1039603960396058E-2</v>
      </c>
    </row>
    <row r="89" spans="2:7" x14ac:dyDescent="0.25">
      <c r="B89" s="190" t="s">
        <v>89</v>
      </c>
      <c r="C89" s="191">
        <v>893</v>
      </c>
      <c r="D89" s="191">
        <v>850</v>
      </c>
      <c r="E89" s="191">
        <v>838</v>
      </c>
      <c r="F89" s="192">
        <v>-4.8152295632698738E-2</v>
      </c>
      <c r="G89" s="192">
        <v>-1.4117647058823568E-2</v>
      </c>
    </row>
    <row r="90" spans="2:7" x14ac:dyDescent="0.25">
      <c r="B90" s="190" t="s">
        <v>88</v>
      </c>
      <c r="C90" s="191">
        <v>2619</v>
      </c>
      <c r="D90" s="191">
        <v>3225</v>
      </c>
      <c r="E90" s="191">
        <v>3371</v>
      </c>
      <c r="F90" s="192">
        <v>0.23138602520045826</v>
      </c>
      <c r="G90" s="192">
        <v>4.5271317829457258E-2</v>
      </c>
    </row>
    <row r="91" spans="2:7" x14ac:dyDescent="0.25">
      <c r="B91" s="190" t="s">
        <v>87</v>
      </c>
      <c r="C91" s="191">
        <v>4017</v>
      </c>
      <c r="D91" s="191">
        <v>3950</v>
      </c>
      <c r="E91" s="191">
        <v>4268</v>
      </c>
      <c r="F91" s="192">
        <v>-1.6679113766492448E-2</v>
      </c>
      <c r="G91" s="192">
        <v>8.050632911392408E-2</v>
      </c>
    </row>
    <row r="92" spans="2:7" x14ac:dyDescent="0.25">
      <c r="B92" s="190" t="s">
        <v>86</v>
      </c>
      <c r="C92" s="191">
        <v>4127</v>
      </c>
      <c r="D92" s="191">
        <v>3571</v>
      </c>
      <c r="E92" s="191">
        <v>4819</v>
      </c>
      <c r="F92" s="192">
        <v>-0.13472255875938943</v>
      </c>
      <c r="G92" s="192">
        <v>0.34948193783254</v>
      </c>
    </row>
    <row r="93" spans="2:7" x14ac:dyDescent="0.25">
      <c r="B93" s="193" t="s">
        <v>47</v>
      </c>
      <c r="C93" s="75">
        <v>33643</v>
      </c>
      <c r="D93" s="75">
        <v>34225</v>
      </c>
      <c r="E93" s="75">
        <v>33449</v>
      </c>
      <c r="F93" s="194">
        <v>1.7299289599619572E-2</v>
      </c>
      <c r="G93" s="194">
        <v>-2.2673484295105961E-2</v>
      </c>
    </row>
    <row r="94" spans="2:7" ht="15" customHeight="1" x14ac:dyDescent="0.25">
      <c r="B94" s="195" t="s">
        <v>185</v>
      </c>
      <c r="C94" s="195"/>
      <c r="D94" s="195"/>
      <c r="E94" s="195"/>
      <c r="F94" s="195"/>
      <c r="G94" s="195"/>
    </row>
    <row r="95" spans="2:7" ht="6" customHeight="1" x14ac:dyDescent="0.25">
      <c r="B95" s="196"/>
      <c r="C95" s="196"/>
      <c r="D95" s="196"/>
      <c r="E95" s="196"/>
      <c r="F95" s="196"/>
      <c r="G95" s="196"/>
    </row>
    <row r="96" spans="2:7" ht="7.5" customHeight="1" x14ac:dyDescent="0.25">
      <c r="B96" s="196"/>
      <c r="C96" s="196"/>
      <c r="D96" s="196"/>
      <c r="E96" s="196"/>
      <c r="F96" s="196"/>
      <c r="G96" s="196"/>
    </row>
    <row r="97" spans="2:7" ht="36" customHeight="1" x14ac:dyDescent="0.25">
      <c r="B97" s="186" t="s">
        <v>190</v>
      </c>
      <c r="C97" s="186"/>
      <c r="D97" s="186"/>
      <c r="E97" s="186"/>
      <c r="F97" s="186"/>
      <c r="G97" s="186"/>
    </row>
    <row r="98" spans="2:7" x14ac:dyDescent="0.25">
      <c r="B98" s="198"/>
      <c r="C98" s="188">
        <v>2011</v>
      </c>
      <c r="D98" s="188">
        <v>2012</v>
      </c>
      <c r="E98" s="188">
        <v>2013</v>
      </c>
      <c r="F98" s="189" t="s">
        <v>183</v>
      </c>
      <c r="G98" s="189" t="s">
        <v>184</v>
      </c>
    </row>
    <row r="99" spans="2:7" x14ac:dyDescent="0.25">
      <c r="B99" s="190" t="s">
        <v>97</v>
      </c>
      <c r="C99" s="191">
        <v>5606</v>
      </c>
      <c r="D99" s="191">
        <v>4318</v>
      </c>
      <c r="E99" s="191">
        <v>4349</v>
      </c>
      <c r="F99" s="192">
        <v>-0.22975383517659653</v>
      </c>
      <c r="G99" s="192">
        <v>7.1792496526168481E-3</v>
      </c>
    </row>
    <row r="100" spans="2:7" x14ac:dyDescent="0.25">
      <c r="B100" s="190" t="s">
        <v>96</v>
      </c>
      <c r="C100" s="191">
        <v>5978</v>
      </c>
      <c r="D100" s="191">
        <v>4989</v>
      </c>
      <c r="E100" s="191">
        <v>5210</v>
      </c>
      <c r="F100" s="192">
        <v>-0.1654399464703914</v>
      </c>
      <c r="G100" s="192">
        <v>4.4297454399679248E-2</v>
      </c>
    </row>
    <row r="101" spans="2:7" x14ac:dyDescent="0.25">
      <c r="B101" s="190" t="s">
        <v>95</v>
      </c>
      <c r="C101" s="191">
        <v>6009</v>
      </c>
      <c r="D101" s="191">
        <v>5477</v>
      </c>
      <c r="E101" s="191">
        <v>5083</v>
      </c>
      <c r="F101" s="192">
        <v>-8.8533865867864825E-2</v>
      </c>
      <c r="G101" s="192">
        <v>-7.1937191893372332E-2</v>
      </c>
    </row>
    <row r="102" spans="2:7" x14ac:dyDescent="0.25">
      <c r="B102" s="190" t="s">
        <v>94</v>
      </c>
      <c r="C102" s="191">
        <v>2284</v>
      </c>
      <c r="D102" s="191">
        <v>1574</v>
      </c>
      <c r="E102" s="191">
        <v>2092</v>
      </c>
      <c r="F102" s="192">
        <v>-0.31085814360770581</v>
      </c>
      <c r="G102" s="192">
        <v>0.32909783989834818</v>
      </c>
    </row>
    <row r="103" spans="2:7" x14ac:dyDescent="0.25">
      <c r="B103" s="190" t="s">
        <v>93</v>
      </c>
      <c r="C103" s="191">
        <v>133</v>
      </c>
      <c r="D103" s="191">
        <v>329</v>
      </c>
      <c r="E103" s="191">
        <v>460</v>
      </c>
      <c r="F103" s="192">
        <v>1.4736842105263159</v>
      </c>
      <c r="G103" s="192">
        <v>0.39817629179331315</v>
      </c>
    </row>
    <row r="104" spans="2:7" x14ac:dyDescent="0.25">
      <c r="B104" s="190" t="s">
        <v>92</v>
      </c>
      <c r="C104" s="191">
        <v>35</v>
      </c>
      <c r="D104" s="191">
        <v>90</v>
      </c>
      <c r="E104" s="191">
        <v>197</v>
      </c>
      <c r="F104" s="192">
        <v>1.5714285714285716</v>
      </c>
      <c r="G104" s="192">
        <v>1.1888888888888891</v>
      </c>
    </row>
    <row r="105" spans="2:7" x14ac:dyDescent="0.25">
      <c r="B105" s="190" t="s">
        <v>91</v>
      </c>
      <c r="C105" s="191">
        <v>12</v>
      </c>
      <c r="D105" s="191">
        <v>20</v>
      </c>
      <c r="E105" s="191">
        <v>62</v>
      </c>
      <c r="F105" s="192">
        <v>0.66666666666666674</v>
      </c>
      <c r="G105" s="192">
        <v>2.1</v>
      </c>
    </row>
    <row r="106" spans="2:7" x14ac:dyDescent="0.25">
      <c r="B106" s="190" t="s">
        <v>90</v>
      </c>
      <c r="C106" s="191">
        <v>6</v>
      </c>
      <c r="D106" s="191">
        <v>137</v>
      </c>
      <c r="E106" s="191">
        <v>73</v>
      </c>
      <c r="F106" s="192">
        <v>21.833333333333332</v>
      </c>
      <c r="G106" s="192">
        <v>-0.46715328467153283</v>
      </c>
    </row>
    <row r="107" spans="2:7" x14ac:dyDescent="0.25">
      <c r="B107" s="190" t="s">
        <v>89</v>
      </c>
      <c r="C107" s="191">
        <v>208</v>
      </c>
      <c r="D107" s="191">
        <v>158</v>
      </c>
      <c r="E107" s="191">
        <v>187</v>
      </c>
      <c r="F107" s="192">
        <v>-0.24038461538461542</v>
      </c>
      <c r="G107" s="192">
        <v>0.18354430379746844</v>
      </c>
    </row>
    <row r="108" spans="2:7" x14ac:dyDescent="0.25">
      <c r="B108" s="190" t="s">
        <v>88</v>
      </c>
      <c r="C108" s="191">
        <v>3958</v>
      </c>
      <c r="D108" s="191">
        <v>3584</v>
      </c>
      <c r="E108" s="191">
        <v>2532</v>
      </c>
      <c r="F108" s="192">
        <v>-9.4492167761495716E-2</v>
      </c>
      <c r="G108" s="192">
        <v>-0.2935267857142857</v>
      </c>
    </row>
    <row r="109" spans="2:7" x14ac:dyDescent="0.25">
      <c r="B109" s="190" t="s">
        <v>87</v>
      </c>
      <c r="C109" s="191">
        <v>4961</v>
      </c>
      <c r="D109" s="191">
        <v>5045</v>
      </c>
      <c r="E109" s="191">
        <v>5072</v>
      </c>
      <c r="F109" s="192">
        <v>1.6932070147147815E-2</v>
      </c>
      <c r="G109" s="192">
        <v>5.3518334985134253E-3</v>
      </c>
    </row>
    <row r="110" spans="2:7" x14ac:dyDescent="0.25">
      <c r="B110" s="190" t="s">
        <v>86</v>
      </c>
      <c r="C110" s="191">
        <v>4911</v>
      </c>
      <c r="D110" s="191">
        <v>4684</v>
      </c>
      <c r="E110" s="191">
        <v>5379</v>
      </c>
      <c r="F110" s="192">
        <v>-4.6222765220932605E-2</v>
      </c>
      <c r="G110" s="192">
        <v>0.14837745516652423</v>
      </c>
    </row>
    <row r="111" spans="2:7" x14ac:dyDescent="0.25">
      <c r="B111" s="193" t="s">
        <v>47</v>
      </c>
      <c r="C111" s="75">
        <v>34101</v>
      </c>
      <c r="D111" s="75">
        <v>30405</v>
      </c>
      <c r="E111" s="75">
        <v>30696</v>
      </c>
      <c r="F111" s="194">
        <v>-0.10838391836016537</v>
      </c>
      <c r="G111" s="194">
        <v>9.5707942772569332E-3</v>
      </c>
    </row>
    <row r="112" spans="2:7" ht="15" customHeight="1" x14ac:dyDescent="0.25">
      <c r="B112" s="195" t="s">
        <v>185</v>
      </c>
      <c r="C112" s="195"/>
      <c r="D112" s="195"/>
      <c r="E112" s="195"/>
      <c r="F112" s="195"/>
      <c r="G112" s="195"/>
    </row>
    <row r="113" spans="2:7" ht="7.5" customHeight="1" x14ac:dyDescent="0.25">
      <c r="B113" s="196"/>
      <c r="C113" s="196"/>
      <c r="D113" s="196"/>
      <c r="E113" s="196"/>
      <c r="F113" s="196"/>
      <c r="G113" s="196"/>
    </row>
    <row r="114" spans="2:7" ht="9" customHeight="1" x14ac:dyDescent="0.25">
      <c r="B114" s="196"/>
      <c r="C114" s="196"/>
      <c r="D114" s="196"/>
      <c r="E114" s="196"/>
      <c r="F114" s="196"/>
      <c r="G114" s="196"/>
    </row>
    <row r="115" spans="2:7" ht="36" customHeight="1" x14ac:dyDescent="0.25">
      <c r="B115" s="186" t="s">
        <v>191</v>
      </c>
      <c r="C115" s="186"/>
      <c r="D115" s="186"/>
      <c r="E115" s="186"/>
      <c r="F115" s="186"/>
      <c r="G115" s="186"/>
    </row>
    <row r="116" spans="2:7" x14ac:dyDescent="0.25">
      <c r="B116" s="198"/>
      <c r="C116" s="188">
        <v>2011</v>
      </c>
      <c r="D116" s="188">
        <v>2012</v>
      </c>
      <c r="E116" s="188">
        <v>2013</v>
      </c>
      <c r="F116" s="189" t="s">
        <v>183</v>
      </c>
      <c r="G116" s="189" t="s">
        <v>184</v>
      </c>
    </row>
    <row r="117" spans="2:7" x14ac:dyDescent="0.25">
      <c r="B117" s="190" t="s">
        <v>97</v>
      </c>
      <c r="C117" s="191">
        <v>3461</v>
      </c>
      <c r="D117" s="191">
        <v>4268</v>
      </c>
      <c r="E117" s="191">
        <v>4519</v>
      </c>
      <c r="F117" s="192">
        <v>0.23316960416064725</v>
      </c>
      <c r="G117" s="192">
        <v>5.8809746954076925E-2</v>
      </c>
    </row>
    <row r="118" spans="2:7" x14ac:dyDescent="0.25">
      <c r="B118" s="190" t="s">
        <v>96</v>
      </c>
      <c r="C118" s="191">
        <v>3941</v>
      </c>
      <c r="D118" s="191">
        <v>4409</v>
      </c>
      <c r="E118" s="191">
        <v>5119</v>
      </c>
      <c r="F118" s="192">
        <v>0.11875158589190571</v>
      </c>
      <c r="G118" s="192">
        <v>0.16103424812882738</v>
      </c>
    </row>
    <row r="119" spans="2:7" x14ac:dyDescent="0.25">
      <c r="B119" s="190" t="s">
        <v>95</v>
      </c>
      <c r="C119" s="191">
        <v>4303</v>
      </c>
      <c r="D119" s="191">
        <v>4476</v>
      </c>
      <c r="E119" s="191">
        <v>5467</v>
      </c>
      <c r="F119" s="192">
        <v>4.0204508482454049E-2</v>
      </c>
      <c r="G119" s="192">
        <v>0.22140303842716702</v>
      </c>
    </row>
    <row r="120" spans="2:7" x14ac:dyDescent="0.25">
      <c r="B120" s="190" t="s">
        <v>94</v>
      </c>
      <c r="C120" s="191">
        <v>2417</v>
      </c>
      <c r="D120" s="191">
        <v>2443</v>
      </c>
      <c r="E120" s="191">
        <v>1896</v>
      </c>
      <c r="F120" s="192">
        <v>1.0757136946627943E-2</v>
      </c>
      <c r="G120" s="192">
        <v>-0.22390503479328694</v>
      </c>
    </row>
    <row r="121" spans="2:7" x14ac:dyDescent="0.25">
      <c r="B121" s="190" t="s">
        <v>93</v>
      </c>
      <c r="C121" s="191">
        <v>452</v>
      </c>
      <c r="D121" s="191">
        <v>374</v>
      </c>
      <c r="E121" s="191">
        <v>301</v>
      </c>
      <c r="F121" s="192">
        <v>-0.17256637168141598</v>
      </c>
      <c r="G121" s="192">
        <v>-0.19518716577540107</v>
      </c>
    </row>
    <row r="122" spans="2:7" x14ac:dyDescent="0.25">
      <c r="B122" s="190" t="s">
        <v>92</v>
      </c>
      <c r="C122" s="191">
        <v>456</v>
      </c>
      <c r="D122" s="191">
        <v>500</v>
      </c>
      <c r="E122" s="191">
        <v>736</v>
      </c>
      <c r="F122" s="192">
        <v>9.6491228070175517E-2</v>
      </c>
      <c r="G122" s="192">
        <v>0.47199999999999998</v>
      </c>
    </row>
    <row r="123" spans="2:7" x14ac:dyDescent="0.25">
      <c r="B123" s="190" t="s">
        <v>91</v>
      </c>
      <c r="C123" s="191">
        <v>594</v>
      </c>
      <c r="D123" s="191">
        <v>731</v>
      </c>
      <c r="E123" s="191">
        <v>1689</v>
      </c>
      <c r="F123" s="192">
        <v>0.23063973063973053</v>
      </c>
      <c r="G123" s="192">
        <v>1.310533515731874</v>
      </c>
    </row>
    <row r="124" spans="2:7" x14ac:dyDescent="0.25">
      <c r="B124" s="190" t="s">
        <v>90</v>
      </c>
      <c r="C124" s="191">
        <v>684</v>
      </c>
      <c r="D124" s="191">
        <v>609</v>
      </c>
      <c r="E124" s="191">
        <v>794</v>
      </c>
      <c r="F124" s="192">
        <v>-0.10964912280701755</v>
      </c>
      <c r="G124" s="192">
        <v>0.30377668308702788</v>
      </c>
    </row>
    <row r="125" spans="2:7" x14ac:dyDescent="0.25">
      <c r="B125" s="190" t="s">
        <v>89</v>
      </c>
      <c r="C125" s="191">
        <v>716</v>
      </c>
      <c r="D125" s="191">
        <v>718</v>
      </c>
      <c r="E125" s="191">
        <v>850</v>
      </c>
      <c r="F125" s="192">
        <v>2.7932960893854997E-3</v>
      </c>
      <c r="G125" s="192">
        <v>0.18384401114206139</v>
      </c>
    </row>
    <row r="126" spans="2:7" x14ac:dyDescent="0.25">
      <c r="B126" s="190" t="s">
        <v>88</v>
      </c>
      <c r="C126" s="191">
        <v>3744</v>
      </c>
      <c r="D126" s="191">
        <v>3328</v>
      </c>
      <c r="E126" s="191">
        <v>3892</v>
      </c>
      <c r="F126" s="192">
        <v>-0.11111111111111116</v>
      </c>
      <c r="G126" s="192">
        <v>0.16947115384615374</v>
      </c>
    </row>
    <row r="127" spans="2:7" x14ac:dyDescent="0.25">
      <c r="B127" s="190" t="s">
        <v>87</v>
      </c>
      <c r="C127" s="191">
        <v>4277</v>
      </c>
      <c r="D127" s="191">
        <v>5699</v>
      </c>
      <c r="E127" s="191">
        <v>6973</v>
      </c>
      <c r="F127" s="192">
        <v>0.33247603460369413</v>
      </c>
      <c r="G127" s="192">
        <v>0.22354799087559218</v>
      </c>
    </row>
    <row r="128" spans="2:7" x14ac:dyDescent="0.25">
      <c r="B128" s="190" t="s">
        <v>86</v>
      </c>
      <c r="C128" s="191">
        <v>3141</v>
      </c>
      <c r="D128" s="191">
        <v>4200</v>
      </c>
      <c r="E128" s="191">
        <v>5711</v>
      </c>
      <c r="F128" s="192">
        <v>0.33715377268385871</v>
      </c>
      <c r="G128" s="192">
        <v>0.35976190476190473</v>
      </c>
    </row>
    <row r="129" spans="2:7" x14ac:dyDescent="0.25">
      <c r="B129" s="193" t="s">
        <v>47</v>
      </c>
      <c r="C129" s="75">
        <v>28186</v>
      </c>
      <c r="D129" s="75">
        <v>31755</v>
      </c>
      <c r="E129" s="75">
        <v>37947</v>
      </c>
      <c r="F129" s="194">
        <v>0.12662314624281557</v>
      </c>
      <c r="G129" s="194">
        <v>0.19499291450165335</v>
      </c>
    </row>
    <row r="130" spans="2:7" ht="15" customHeight="1" x14ac:dyDescent="0.25">
      <c r="B130" s="195" t="s">
        <v>185</v>
      </c>
      <c r="C130" s="195"/>
      <c r="D130" s="195"/>
      <c r="E130" s="195"/>
      <c r="F130" s="195"/>
      <c r="G130" s="195"/>
    </row>
    <row r="131" spans="2:7" ht="7.5" customHeight="1" x14ac:dyDescent="0.25">
      <c r="B131" s="196"/>
      <c r="C131" s="196"/>
      <c r="D131" s="196"/>
      <c r="E131" s="196"/>
      <c r="F131" s="196"/>
      <c r="G131" s="196"/>
    </row>
    <row r="132" spans="2:7" ht="7.5" customHeight="1" x14ac:dyDescent="0.25">
      <c r="B132" s="196"/>
      <c r="C132" s="196"/>
      <c r="D132" s="196"/>
      <c r="E132" s="196"/>
      <c r="F132" s="196"/>
      <c r="G132" s="196"/>
    </row>
    <row r="133" spans="2:7" ht="36" customHeight="1" x14ac:dyDescent="0.25">
      <c r="B133" s="186" t="s">
        <v>192</v>
      </c>
      <c r="C133" s="186"/>
      <c r="D133" s="186"/>
      <c r="E133" s="186"/>
      <c r="F133" s="186"/>
      <c r="G133" s="186"/>
    </row>
    <row r="134" spans="2:7" x14ac:dyDescent="0.25">
      <c r="B134" s="198"/>
      <c r="C134" s="188">
        <v>2011</v>
      </c>
      <c r="D134" s="188">
        <v>2012</v>
      </c>
      <c r="E134" s="188">
        <v>2013</v>
      </c>
      <c r="F134" s="189" t="s">
        <v>183</v>
      </c>
      <c r="G134" s="189" t="s">
        <v>184</v>
      </c>
    </row>
    <row r="135" spans="2:7" x14ac:dyDescent="0.25">
      <c r="B135" s="190" t="s">
        <v>97</v>
      </c>
      <c r="C135" s="191">
        <v>8034</v>
      </c>
      <c r="D135" s="191">
        <v>9055</v>
      </c>
      <c r="E135" s="191">
        <v>8867</v>
      </c>
      <c r="F135" s="192">
        <v>0.12708488922081163</v>
      </c>
      <c r="G135" s="192">
        <v>-2.0762009939260029E-2</v>
      </c>
    </row>
    <row r="136" spans="2:7" x14ac:dyDescent="0.25">
      <c r="B136" s="190" t="s">
        <v>96</v>
      </c>
      <c r="C136" s="191">
        <v>7482</v>
      </c>
      <c r="D136" s="191">
        <v>6552</v>
      </c>
      <c r="E136" s="191">
        <v>8929</v>
      </c>
      <c r="F136" s="192">
        <v>-0.12429831595829988</v>
      </c>
      <c r="G136" s="192">
        <v>0.36278998778998783</v>
      </c>
    </row>
    <row r="137" spans="2:7" x14ac:dyDescent="0.25">
      <c r="B137" s="190" t="s">
        <v>95</v>
      </c>
      <c r="C137" s="191">
        <v>9062</v>
      </c>
      <c r="D137" s="191">
        <v>8520</v>
      </c>
      <c r="E137" s="191">
        <v>10404</v>
      </c>
      <c r="F137" s="192">
        <v>-5.9810196424630369E-2</v>
      </c>
      <c r="G137" s="192">
        <v>0.22112676056338021</v>
      </c>
    </row>
    <row r="138" spans="2:7" x14ac:dyDescent="0.25">
      <c r="B138" s="190" t="s">
        <v>94</v>
      </c>
      <c r="C138" s="191">
        <v>4883</v>
      </c>
      <c r="D138" s="191">
        <v>3707</v>
      </c>
      <c r="E138" s="191">
        <v>4291</v>
      </c>
      <c r="F138" s="192">
        <v>-0.24083555191480643</v>
      </c>
      <c r="G138" s="192">
        <v>0.15753978958726744</v>
      </c>
    </row>
    <row r="139" spans="2:7" x14ac:dyDescent="0.25">
      <c r="B139" s="190" t="s">
        <v>93</v>
      </c>
      <c r="C139" s="191">
        <v>227</v>
      </c>
      <c r="D139" s="191">
        <v>532</v>
      </c>
      <c r="E139" s="191">
        <v>356</v>
      </c>
      <c r="F139" s="192">
        <v>1.3436123348017621</v>
      </c>
      <c r="G139" s="192">
        <v>-0.33082706766917291</v>
      </c>
    </row>
    <row r="140" spans="2:7" x14ac:dyDescent="0.25">
      <c r="B140" s="190" t="s">
        <v>92</v>
      </c>
      <c r="C140" s="191">
        <v>148</v>
      </c>
      <c r="D140" s="191">
        <v>562</v>
      </c>
      <c r="E140" s="191">
        <v>794</v>
      </c>
      <c r="F140" s="192">
        <v>2.7972972972972974</v>
      </c>
      <c r="G140" s="192">
        <v>0.41281138790035588</v>
      </c>
    </row>
    <row r="141" spans="2:7" x14ac:dyDescent="0.25">
      <c r="B141" s="190" t="s">
        <v>91</v>
      </c>
      <c r="C141" s="191">
        <v>485</v>
      </c>
      <c r="D141" s="191">
        <v>658</v>
      </c>
      <c r="E141" s="191">
        <v>1268</v>
      </c>
      <c r="F141" s="192">
        <v>0.35670103092783512</v>
      </c>
      <c r="G141" s="192">
        <v>0.92705167173252279</v>
      </c>
    </row>
    <row r="142" spans="2:7" x14ac:dyDescent="0.25">
      <c r="B142" s="190" t="s">
        <v>90</v>
      </c>
      <c r="C142" s="191">
        <v>507</v>
      </c>
      <c r="D142" s="191">
        <v>1109</v>
      </c>
      <c r="E142" s="191">
        <v>938</v>
      </c>
      <c r="F142" s="192">
        <v>1.1873767258382641</v>
      </c>
      <c r="G142" s="192">
        <v>-0.15419296663660953</v>
      </c>
    </row>
    <row r="143" spans="2:7" x14ac:dyDescent="0.25">
      <c r="B143" s="190" t="s">
        <v>89</v>
      </c>
      <c r="C143" s="191">
        <v>509</v>
      </c>
      <c r="D143" s="191">
        <v>948</v>
      </c>
      <c r="E143" s="191">
        <v>849</v>
      </c>
      <c r="F143" s="192">
        <v>0.86247544204322191</v>
      </c>
      <c r="G143" s="192">
        <v>-0.10443037974683544</v>
      </c>
    </row>
    <row r="144" spans="2:7" x14ac:dyDescent="0.25">
      <c r="B144" s="190" t="s">
        <v>88</v>
      </c>
      <c r="C144" s="191">
        <v>4276</v>
      </c>
      <c r="D144" s="191">
        <v>4793</v>
      </c>
      <c r="E144" s="191">
        <v>6200</v>
      </c>
      <c r="F144" s="192">
        <v>0.12090739008419082</v>
      </c>
      <c r="G144" s="192">
        <v>0.29355309826830789</v>
      </c>
    </row>
    <row r="145" spans="2:7" x14ac:dyDescent="0.25">
      <c r="B145" s="190" t="s">
        <v>87</v>
      </c>
      <c r="C145" s="191">
        <v>7634</v>
      </c>
      <c r="D145" s="191">
        <v>8378</v>
      </c>
      <c r="E145" s="191">
        <v>9976</v>
      </c>
      <c r="F145" s="192">
        <v>9.7458737228189651E-2</v>
      </c>
      <c r="G145" s="192">
        <v>0.19073764621628064</v>
      </c>
    </row>
    <row r="146" spans="2:7" x14ac:dyDescent="0.25">
      <c r="B146" s="190" t="s">
        <v>86</v>
      </c>
      <c r="C146" s="191">
        <v>7076</v>
      </c>
      <c r="D146" s="191">
        <v>8690</v>
      </c>
      <c r="E146" s="191">
        <v>10466</v>
      </c>
      <c r="F146" s="192">
        <v>0.22809496890898817</v>
      </c>
      <c r="G146" s="192">
        <v>0.20437284234752595</v>
      </c>
    </row>
    <row r="147" spans="2:7" x14ac:dyDescent="0.25">
      <c r="B147" s="193" t="s">
        <v>47</v>
      </c>
      <c r="C147" s="75">
        <v>50323</v>
      </c>
      <c r="D147" s="75">
        <v>53504</v>
      </c>
      <c r="E147" s="75">
        <v>63338</v>
      </c>
      <c r="F147" s="194">
        <v>6.3211652723406786E-2</v>
      </c>
      <c r="G147" s="194">
        <v>0.18379934210526305</v>
      </c>
    </row>
    <row r="148" spans="2:7" ht="15" customHeight="1" x14ac:dyDescent="0.25">
      <c r="B148" s="195" t="s">
        <v>185</v>
      </c>
      <c r="C148" s="195"/>
      <c r="D148" s="195"/>
      <c r="E148" s="195"/>
      <c r="F148" s="195"/>
      <c r="G148" s="195"/>
    </row>
    <row r="149" spans="2:7" ht="8.25" customHeight="1" x14ac:dyDescent="0.25">
      <c r="B149" s="196"/>
      <c r="C149" s="196"/>
      <c r="D149" s="196"/>
      <c r="E149" s="196"/>
      <c r="F149" s="196"/>
      <c r="G149" s="196"/>
    </row>
    <row r="150" spans="2:7" ht="9.75" customHeight="1" x14ac:dyDescent="0.25">
      <c r="B150" s="196"/>
      <c r="C150" s="196"/>
      <c r="D150" s="196"/>
      <c r="E150" s="196"/>
      <c r="F150" s="196"/>
      <c r="G150" s="196"/>
    </row>
    <row r="151" spans="2:7" ht="36" customHeight="1" x14ac:dyDescent="0.25">
      <c r="B151" s="186" t="s">
        <v>193</v>
      </c>
      <c r="C151" s="186"/>
      <c r="D151" s="186"/>
      <c r="E151" s="186"/>
      <c r="F151" s="186"/>
      <c r="G151" s="186"/>
    </row>
    <row r="152" spans="2:7" x14ac:dyDescent="0.25">
      <c r="B152" s="198"/>
      <c r="C152" s="188">
        <v>2011</v>
      </c>
      <c r="D152" s="188">
        <v>2012</v>
      </c>
      <c r="E152" s="188">
        <v>2013</v>
      </c>
      <c r="F152" s="189" t="s">
        <v>183</v>
      </c>
      <c r="G152" s="189" t="s">
        <v>184</v>
      </c>
    </row>
    <row r="153" spans="2:7" x14ac:dyDescent="0.25">
      <c r="B153" s="190" t="s">
        <v>97</v>
      </c>
      <c r="C153" s="191">
        <v>4808</v>
      </c>
      <c r="D153" s="191">
        <v>4176</v>
      </c>
      <c r="E153" s="191">
        <v>5012</v>
      </c>
      <c r="F153" s="192">
        <v>-0.13144758735440931</v>
      </c>
      <c r="G153" s="192">
        <v>0.20019157088122608</v>
      </c>
    </row>
    <row r="154" spans="2:7" x14ac:dyDescent="0.25">
      <c r="B154" s="190" t="s">
        <v>96</v>
      </c>
      <c r="C154" s="191">
        <v>7511</v>
      </c>
      <c r="D154" s="191">
        <v>6059</v>
      </c>
      <c r="E154" s="191">
        <v>4538</v>
      </c>
      <c r="F154" s="192">
        <v>-0.19331646917853818</v>
      </c>
      <c r="G154" s="192">
        <v>-0.25103152335368872</v>
      </c>
    </row>
    <row r="155" spans="2:7" x14ac:dyDescent="0.25">
      <c r="B155" s="190" t="s">
        <v>95</v>
      </c>
      <c r="C155" s="191">
        <v>6593</v>
      </c>
      <c r="D155" s="191">
        <v>6075</v>
      </c>
      <c r="E155" s="191">
        <v>5995</v>
      </c>
      <c r="F155" s="192">
        <v>-7.8568178370999497E-2</v>
      </c>
      <c r="G155" s="192">
        <v>-1.3168724279835398E-2</v>
      </c>
    </row>
    <row r="156" spans="2:7" x14ac:dyDescent="0.25">
      <c r="B156" s="190" t="s">
        <v>94</v>
      </c>
      <c r="C156" s="191">
        <v>8639</v>
      </c>
      <c r="D156" s="191">
        <v>8328</v>
      </c>
      <c r="E156" s="191">
        <v>6114</v>
      </c>
      <c r="F156" s="192">
        <v>-3.5999536983447156E-2</v>
      </c>
      <c r="G156" s="192">
        <v>-0.26585014409221897</v>
      </c>
    </row>
    <row r="157" spans="2:7" x14ac:dyDescent="0.25">
      <c r="B157" s="190" t="s">
        <v>93</v>
      </c>
      <c r="C157" s="191">
        <v>3848</v>
      </c>
      <c r="D157" s="191">
        <v>3978</v>
      </c>
      <c r="E157" s="191">
        <v>4597</v>
      </c>
      <c r="F157" s="192">
        <v>3.3783783783783772E-2</v>
      </c>
      <c r="G157" s="192">
        <v>0.1556058320764202</v>
      </c>
    </row>
    <row r="158" spans="2:7" x14ac:dyDescent="0.25">
      <c r="B158" s="190" t="s">
        <v>92</v>
      </c>
      <c r="C158" s="191">
        <v>2423</v>
      </c>
      <c r="D158" s="191">
        <v>2724</v>
      </c>
      <c r="E158" s="191">
        <v>3293</v>
      </c>
      <c r="F158" s="192">
        <v>0.124226165910029</v>
      </c>
      <c r="G158" s="192">
        <v>0.20888399412628478</v>
      </c>
    </row>
    <row r="159" spans="2:7" x14ac:dyDescent="0.25">
      <c r="B159" s="190" t="s">
        <v>91</v>
      </c>
      <c r="C159" s="191">
        <v>4354</v>
      </c>
      <c r="D159" s="191">
        <v>4478</v>
      </c>
      <c r="E159" s="191">
        <v>3825</v>
      </c>
      <c r="F159" s="192">
        <v>2.8479559026182821E-2</v>
      </c>
      <c r="G159" s="192">
        <v>-0.14582402858418941</v>
      </c>
    </row>
    <row r="160" spans="2:7" x14ac:dyDescent="0.25">
      <c r="B160" s="190" t="s">
        <v>90</v>
      </c>
      <c r="C160" s="191">
        <v>4058</v>
      </c>
      <c r="D160" s="191">
        <v>5531</v>
      </c>
      <c r="E160" s="191">
        <v>5862</v>
      </c>
      <c r="F160" s="192">
        <v>0.36298669295219321</v>
      </c>
      <c r="G160" s="192">
        <v>5.9844512746338729E-2</v>
      </c>
    </row>
    <row r="161" spans="2:7" x14ac:dyDescent="0.25">
      <c r="B161" s="190" t="s">
        <v>89</v>
      </c>
      <c r="C161" s="191">
        <v>2780</v>
      </c>
      <c r="D161" s="191">
        <v>2738</v>
      </c>
      <c r="E161" s="191">
        <v>3181</v>
      </c>
      <c r="F161" s="192">
        <v>-1.5107913669064721E-2</v>
      </c>
      <c r="G161" s="192">
        <v>0.16179693206720236</v>
      </c>
    </row>
    <row r="162" spans="2:7" x14ac:dyDescent="0.25">
      <c r="B162" s="190" t="s">
        <v>88</v>
      </c>
      <c r="C162" s="191">
        <v>4502</v>
      </c>
      <c r="D162" s="191">
        <v>4098</v>
      </c>
      <c r="E162" s="191">
        <v>4831</v>
      </c>
      <c r="F162" s="192">
        <v>-8.9737894269213636E-2</v>
      </c>
      <c r="G162" s="192">
        <v>0.17886774036115183</v>
      </c>
    </row>
    <row r="163" spans="2:7" x14ac:dyDescent="0.25">
      <c r="B163" s="190" t="s">
        <v>87</v>
      </c>
      <c r="C163" s="191">
        <v>3268</v>
      </c>
      <c r="D163" s="191">
        <v>3816</v>
      </c>
      <c r="E163" s="191">
        <v>2868</v>
      </c>
      <c r="F163" s="192">
        <v>0.16768665850673203</v>
      </c>
      <c r="G163" s="192">
        <v>-0.24842767295597479</v>
      </c>
    </row>
    <row r="164" spans="2:7" x14ac:dyDescent="0.25">
      <c r="B164" s="190" t="s">
        <v>86</v>
      </c>
      <c r="C164" s="191">
        <v>4664</v>
      </c>
      <c r="D164" s="191">
        <v>3689</v>
      </c>
      <c r="E164" s="191">
        <v>3573</v>
      </c>
      <c r="F164" s="192">
        <v>-0.20904802744425388</v>
      </c>
      <c r="G164" s="192">
        <v>-3.1444835998915677E-2</v>
      </c>
    </row>
    <row r="165" spans="2:7" x14ac:dyDescent="0.25">
      <c r="B165" s="193" t="s">
        <v>47</v>
      </c>
      <c r="C165" s="75">
        <v>57448</v>
      </c>
      <c r="D165" s="75">
        <v>55690</v>
      </c>
      <c r="E165" s="75">
        <v>53689</v>
      </c>
      <c r="F165" s="194">
        <v>-3.0601587522629203E-2</v>
      </c>
      <c r="G165" s="194">
        <v>-3.5931046866582883E-2</v>
      </c>
    </row>
    <row r="166" spans="2:7" ht="15" customHeight="1" x14ac:dyDescent="0.25">
      <c r="B166" s="195" t="s">
        <v>185</v>
      </c>
      <c r="C166" s="195"/>
      <c r="D166" s="195"/>
      <c r="E166" s="195"/>
      <c r="F166" s="195"/>
      <c r="G166" s="195"/>
    </row>
    <row r="167" spans="2:7" ht="10.5" customHeight="1" x14ac:dyDescent="0.25">
      <c r="B167" s="196"/>
      <c r="C167" s="196"/>
      <c r="D167" s="196"/>
      <c r="E167" s="196"/>
      <c r="F167" s="196"/>
      <c r="G167" s="196"/>
    </row>
    <row r="168" spans="2:7" ht="7.5" customHeight="1" x14ac:dyDescent="0.25">
      <c r="B168" s="196"/>
      <c r="C168" s="196"/>
      <c r="D168" s="196"/>
      <c r="E168" s="196"/>
      <c r="F168" s="196"/>
      <c r="G168" s="196"/>
    </row>
    <row r="169" spans="2:7" ht="36" customHeight="1" x14ac:dyDescent="0.25">
      <c r="B169" s="186" t="s">
        <v>194</v>
      </c>
      <c r="C169" s="186"/>
      <c r="D169" s="186"/>
      <c r="E169" s="186"/>
      <c r="F169" s="186"/>
      <c r="G169" s="186"/>
    </row>
    <row r="170" spans="2:7" x14ac:dyDescent="0.25">
      <c r="B170" s="198"/>
      <c r="C170" s="188">
        <v>2011</v>
      </c>
      <c r="D170" s="188">
        <v>2012</v>
      </c>
      <c r="E170" s="188">
        <v>2013</v>
      </c>
      <c r="F170" s="189" t="s">
        <v>183</v>
      </c>
      <c r="G170" s="189" t="s">
        <v>184</v>
      </c>
    </row>
    <row r="171" spans="2:7" x14ac:dyDescent="0.25">
      <c r="B171" s="190" t="s">
        <v>97</v>
      </c>
      <c r="C171" s="191">
        <v>4677</v>
      </c>
      <c r="D171" s="191">
        <v>4966</v>
      </c>
      <c r="E171" s="191">
        <v>6261</v>
      </c>
      <c r="F171" s="192">
        <v>6.179174684626898E-2</v>
      </c>
      <c r="G171" s="192">
        <v>0.26077325815545715</v>
      </c>
    </row>
    <row r="172" spans="2:7" x14ac:dyDescent="0.25">
      <c r="B172" s="190" t="s">
        <v>96</v>
      </c>
      <c r="C172" s="191">
        <v>7381</v>
      </c>
      <c r="D172" s="191">
        <v>6377</v>
      </c>
      <c r="E172" s="191">
        <v>7253</v>
      </c>
      <c r="F172" s="192">
        <v>-0.13602492887142659</v>
      </c>
      <c r="G172" s="192">
        <v>0.13736866865297159</v>
      </c>
    </row>
    <row r="173" spans="2:7" x14ac:dyDescent="0.25">
      <c r="B173" s="190" t="s">
        <v>95</v>
      </c>
      <c r="C173" s="191">
        <v>7906</v>
      </c>
      <c r="D173" s="191">
        <v>5583</v>
      </c>
      <c r="E173" s="191">
        <v>6784</v>
      </c>
      <c r="F173" s="192">
        <v>-0.29382747280546417</v>
      </c>
      <c r="G173" s="192">
        <v>0.21511732043704113</v>
      </c>
    </row>
    <row r="174" spans="2:7" x14ac:dyDescent="0.25">
      <c r="B174" s="190" t="s">
        <v>94</v>
      </c>
      <c r="C174" s="191">
        <v>6587</v>
      </c>
      <c r="D174" s="191">
        <v>5787</v>
      </c>
      <c r="E174" s="191">
        <v>6929</v>
      </c>
      <c r="F174" s="192">
        <v>-0.12145134355548803</v>
      </c>
      <c r="G174" s="192">
        <v>0.19733886296872294</v>
      </c>
    </row>
    <row r="175" spans="2:7" x14ac:dyDescent="0.25">
      <c r="B175" s="190" t="s">
        <v>93</v>
      </c>
      <c r="C175" s="191">
        <v>4592</v>
      </c>
      <c r="D175" s="191">
        <v>3964</v>
      </c>
      <c r="E175" s="191">
        <v>4965</v>
      </c>
      <c r="F175" s="192">
        <v>-0.13675958188153314</v>
      </c>
      <c r="G175" s="192">
        <v>0.25252270433905144</v>
      </c>
    </row>
    <row r="176" spans="2:7" x14ac:dyDescent="0.25">
      <c r="B176" s="190" t="s">
        <v>92</v>
      </c>
      <c r="C176" s="191">
        <v>3334</v>
      </c>
      <c r="D176" s="191">
        <v>3585</v>
      </c>
      <c r="E176" s="191">
        <v>3689</v>
      </c>
      <c r="F176" s="192">
        <v>7.5284943011397765E-2</v>
      </c>
      <c r="G176" s="192">
        <v>2.9009762900976233E-2</v>
      </c>
    </row>
    <row r="177" spans="2:7" x14ac:dyDescent="0.25">
      <c r="B177" s="190" t="s">
        <v>91</v>
      </c>
      <c r="C177" s="191">
        <v>6974</v>
      </c>
      <c r="D177" s="191">
        <v>8835</v>
      </c>
      <c r="E177" s="191">
        <v>6177</v>
      </c>
      <c r="F177" s="192">
        <v>0.26684829366217389</v>
      </c>
      <c r="G177" s="192">
        <v>-0.30084889643463497</v>
      </c>
    </row>
    <row r="178" spans="2:7" x14ac:dyDescent="0.25">
      <c r="B178" s="190" t="s">
        <v>90</v>
      </c>
      <c r="C178" s="191">
        <v>5542</v>
      </c>
      <c r="D178" s="191">
        <v>6619</v>
      </c>
      <c r="E178" s="191">
        <v>5883</v>
      </c>
      <c r="F178" s="192">
        <v>0.19433417538794662</v>
      </c>
      <c r="G178" s="192">
        <v>-0.11119504456866591</v>
      </c>
    </row>
    <row r="179" spans="2:7" x14ac:dyDescent="0.25">
      <c r="B179" s="190" t="s">
        <v>89</v>
      </c>
      <c r="C179" s="191">
        <v>4665</v>
      </c>
      <c r="D179" s="191">
        <v>4367</v>
      </c>
      <c r="E179" s="191">
        <v>4366</v>
      </c>
      <c r="F179" s="192">
        <v>-6.3879957127545572E-2</v>
      </c>
      <c r="G179" s="192">
        <v>-2.2899015342336959E-4</v>
      </c>
    </row>
    <row r="180" spans="2:7" x14ac:dyDescent="0.25">
      <c r="B180" s="190" t="s">
        <v>88</v>
      </c>
      <c r="C180" s="191">
        <v>7174</v>
      </c>
      <c r="D180" s="191">
        <v>6791</v>
      </c>
      <c r="E180" s="191">
        <v>6294</v>
      </c>
      <c r="F180" s="192">
        <v>-5.33872316699191E-2</v>
      </c>
      <c r="G180" s="192">
        <v>-7.318509792372252E-2</v>
      </c>
    </row>
    <row r="181" spans="2:7" x14ac:dyDescent="0.25">
      <c r="B181" s="190" t="s">
        <v>87</v>
      </c>
      <c r="C181" s="191">
        <v>5258</v>
      </c>
      <c r="D181" s="191">
        <v>5544</v>
      </c>
      <c r="E181" s="191">
        <v>4876</v>
      </c>
      <c r="F181" s="192">
        <v>5.439330543933063E-2</v>
      </c>
      <c r="G181" s="192">
        <v>-0.12049062049062054</v>
      </c>
    </row>
    <row r="182" spans="2:7" x14ac:dyDescent="0.25">
      <c r="B182" s="190" t="s">
        <v>86</v>
      </c>
      <c r="C182" s="191">
        <v>4825</v>
      </c>
      <c r="D182" s="191">
        <v>5835</v>
      </c>
      <c r="E182" s="191">
        <v>5580</v>
      </c>
      <c r="F182" s="192">
        <v>0.20932642487046627</v>
      </c>
      <c r="G182" s="192">
        <v>-4.370179948586117E-2</v>
      </c>
    </row>
    <row r="183" spans="2:7" x14ac:dyDescent="0.25">
      <c r="B183" s="193" t="s">
        <v>47</v>
      </c>
      <c r="C183" s="75">
        <v>68915</v>
      </c>
      <c r="D183" s="75">
        <v>68253</v>
      </c>
      <c r="E183" s="75">
        <v>69057</v>
      </c>
      <c r="F183" s="194">
        <v>-9.6060364216788985E-3</v>
      </c>
      <c r="G183" s="194">
        <v>1.1779701991121216E-2</v>
      </c>
    </row>
    <row r="184" spans="2:7" ht="15" customHeight="1" x14ac:dyDescent="0.25">
      <c r="B184" s="195" t="s">
        <v>185</v>
      </c>
      <c r="C184" s="195"/>
      <c r="D184" s="195"/>
      <c r="E184" s="195"/>
      <c r="F184" s="195"/>
      <c r="G184" s="195"/>
    </row>
    <row r="185" spans="2:7" ht="9.75" customHeight="1" x14ac:dyDescent="0.25">
      <c r="B185" s="196"/>
      <c r="C185" s="196"/>
      <c r="D185" s="196"/>
      <c r="E185" s="196"/>
      <c r="F185" s="196"/>
      <c r="G185" s="196"/>
    </row>
    <row r="186" spans="2:7" ht="7.5" customHeight="1" x14ac:dyDescent="0.25">
      <c r="B186" s="196"/>
      <c r="C186" s="196"/>
      <c r="D186" s="196"/>
      <c r="E186" s="196"/>
      <c r="F186" s="196"/>
      <c r="G186" s="196"/>
    </row>
    <row r="187" spans="2:7" ht="36" customHeight="1" x14ac:dyDescent="0.25">
      <c r="B187" s="186" t="s">
        <v>195</v>
      </c>
      <c r="C187" s="186"/>
      <c r="D187" s="186"/>
      <c r="E187" s="186"/>
      <c r="F187" s="186"/>
      <c r="G187" s="186"/>
    </row>
    <row r="188" spans="2:7" x14ac:dyDescent="0.25">
      <c r="B188" s="198"/>
      <c r="C188" s="188">
        <v>2011</v>
      </c>
      <c r="D188" s="188">
        <v>2012</v>
      </c>
      <c r="E188" s="188">
        <v>2013</v>
      </c>
      <c r="F188" s="189" t="s">
        <v>183</v>
      </c>
      <c r="G188" s="189" t="s">
        <v>184</v>
      </c>
    </row>
    <row r="189" spans="2:7" x14ac:dyDescent="0.25">
      <c r="B189" s="190" t="s">
        <v>97</v>
      </c>
      <c r="C189" s="191">
        <v>6793</v>
      </c>
      <c r="D189" s="191">
        <v>6572</v>
      </c>
      <c r="E189" s="191">
        <v>6136</v>
      </c>
      <c r="F189" s="192">
        <v>-3.2533490357721129E-2</v>
      </c>
      <c r="G189" s="192">
        <v>-6.6342057212416261E-2</v>
      </c>
    </row>
    <row r="190" spans="2:7" x14ac:dyDescent="0.25">
      <c r="B190" s="190" t="s">
        <v>96</v>
      </c>
      <c r="C190" s="191">
        <v>6190</v>
      </c>
      <c r="D190" s="191">
        <v>7379</v>
      </c>
      <c r="E190" s="191">
        <v>5756</v>
      </c>
      <c r="F190" s="192">
        <v>0.19208400646203549</v>
      </c>
      <c r="G190" s="192">
        <v>-0.21994850250711484</v>
      </c>
    </row>
    <row r="191" spans="2:7" x14ac:dyDescent="0.25">
      <c r="B191" s="190" t="s">
        <v>95</v>
      </c>
      <c r="C191" s="191">
        <v>6788</v>
      </c>
      <c r="D191" s="191">
        <v>6352</v>
      </c>
      <c r="E191" s="191">
        <v>6495</v>
      </c>
      <c r="F191" s="192">
        <v>-6.4230995875073638E-2</v>
      </c>
      <c r="G191" s="192">
        <v>2.251259445843834E-2</v>
      </c>
    </row>
    <row r="192" spans="2:7" x14ac:dyDescent="0.25">
      <c r="B192" s="190" t="s">
        <v>94</v>
      </c>
      <c r="C192" s="191">
        <v>7183</v>
      </c>
      <c r="D192" s="191">
        <v>6279</v>
      </c>
      <c r="E192" s="191">
        <v>6464</v>
      </c>
      <c r="F192" s="192">
        <v>-0.12585270778226365</v>
      </c>
      <c r="G192" s="192">
        <v>2.9463290332855552E-2</v>
      </c>
    </row>
    <row r="193" spans="2:7" x14ac:dyDescent="0.25">
      <c r="B193" s="190" t="s">
        <v>93</v>
      </c>
      <c r="C193" s="191">
        <v>3928</v>
      </c>
      <c r="D193" s="191">
        <v>4186</v>
      </c>
      <c r="E193" s="191">
        <v>4835</v>
      </c>
      <c r="F193" s="192">
        <v>6.5682281059063152E-2</v>
      </c>
      <c r="G193" s="192">
        <v>0.15504061156235061</v>
      </c>
    </row>
    <row r="194" spans="2:7" x14ac:dyDescent="0.25">
      <c r="B194" s="190" t="s">
        <v>92</v>
      </c>
      <c r="C194" s="191">
        <v>4391</v>
      </c>
      <c r="D194" s="191">
        <v>4570</v>
      </c>
      <c r="E194" s="191">
        <v>5005</v>
      </c>
      <c r="F194" s="192">
        <v>4.0765201548622176E-2</v>
      </c>
      <c r="G194" s="192">
        <v>9.518599562363228E-2</v>
      </c>
    </row>
    <row r="195" spans="2:7" x14ac:dyDescent="0.25">
      <c r="B195" s="190" t="s">
        <v>91</v>
      </c>
      <c r="C195" s="191">
        <v>7194</v>
      </c>
      <c r="D195" s="191">
        <v>5661</v>
      </c>
      <c r="E195" s="191">
        <v>4479</v>
      </c>
      <c r="F195" s="192">
        <v>-0.21309424520433695</v>
      </c>
      <c r="G195" s="192">
        <v>-0.20879703232644409</v>
      </c>
    </row>
    <row r="196" spans="2:7" x14ac:dyDescent="0.25">
      <c r="B196" s="190" t="s">
        <v>90</v>
      </c>
      <c r="C196" s="191">
        <v>5450</v>
      </c>
      <c r="D196" s="191">
        <v>5357</v>
      </c>
      <c r="E196" s="191">
        <v>4627</v>
      </c>
      <c r="F196" s="192">
        <v>-1.706422018348619E-2</v>
      </c>
      <c r="G196" s="192">
        <v>-0.13627030054134781</v>
      </c>
    </row>
    <row r="197" spans="2:7" x14ac:dyDescent="0.25">
      <c r="B197" s="190" t="s">
        <v>89</v>
      </c>
      <c r="C197" s="191">
        <v>5428</v>
      </c>
      <c r="D197" s="191">
        <v>5181</v>
      </c>
      <c r="E197" s="191">
        <v>4774</v>
      </c>
      <c r="F197" s="192">
        <v>-4.5504789977892424E-2</v>
      </c>
      <c r="G197" s="192">
        <v>-7.8556263269639048E-2</v>
      </c>
    </row>
    <row r="198" spans="2:7" x14ac:dyDescent="0.25">
      <c r="B198" s="190" t="s">
        <v>88</v>
      </c>
      <c r="C198" s="191">
        <v>5845</v>
      </c>
      <c r="D198" s="191">
        <v>6001</v>
      </c>
      <c r="E198" s="191">
        <v>5497</v>
      </c>
      <c r="F198" s="192">
        <v>2.668947818648415E-2</v>
      </c>
      <c r="G198" s="192">
        <v>-8.3986002332944509E-2</v>
      </c>
    </row>
    <row r="199" spans="2:7" x14ac:dyDescent="0.25">
      <c r="B199" s="190" t="s">
        <v>87</v>
      </c>
      <c r="C199" s="191">
        <v>5980</v>
      </c>
      <c r="D199" s="191">
        <v>6062</v>
      </c>
      <c r="E199" s="191">
        <v>5849</v>
      </c>
      <c r="F199" s="192">
        <v>1.3712374581939857E-2</v>
      </c>
      <c r="G199" s="192">
        <v>-3.5136918508743009E-2</v>
      </c>
    </row>
    <row r="200" spans="2:7" x14ac:dyDescent="0.25">
      <c r="B200" s="190" t="s">
        <v>86</v>
      </c>
      <c r="C200" s="191">
        <v>6067</v>
      </c>
      <c r="D200" s="191">
        <v>6543</v>
      </c>
      <c r="E200" s="191">
        <v>6918</v>
      </c>
      <c r="F200" s="192">
        <v>7.8457227624855852E-2</v>
      </c>
      <c r="G200" s="192">
        <v>5.7313159101329614E-2</v>
      </c>
    </row>
    <row r="201" spans="2:7" x14ac:dyDescent="0.25">
      <c r="B201" s="193" t="s">
        <v>47</v>
      </c>
      <c r="C201" s="75">
        <v>71237</v>
      </c>
      <c r="D201" s="75">
        <v>70143</v>
      </c>
      <c r="E201" s="75">
        <v>66835</v>
      </c>
      <c r="F201" s="194">
        <v>-1.5357187978157438E-2</v>
      </c>
      <c r="G201" s="194">
        <v>-4.7160800079836918E-2</v>
      </c>
    </row>
    <row r="202" spans="2:7" ht="15" customHeight="1" x14ac:dyDescent="0.25">
      <c r="B202" s="195" t="s">
        <v>185</v>
      </c>
      <c r="C202" s="195"/>
      <c r="D202" s="195"/>
      <c r="E202" s="195"/>
      <c r="F202" s="195"/>
      <c r="G202" s="195"/>
    </row>
    <row r="203" spans="2:7" ht="7.5" customHeight="1" x14ac:dyDescent="0.25">
      <c r="B203" s="196"/>
      <c r="C203" s="196"/>
      <c r="D203" s="196"/>
      <c r="E203" s="196"/>
      <c r="F203" s="196"/>
      <c r="G203" s="196"/>
    </row>
    <row r="204" spans="2:7" ht="7.5" customHeight="1" x14ac:dyDescent="0.25">
      <c r="B204" s="196"/>
      <c r="C204" s="196"/>
      <c r="D204" s="196"/>
      <c r="E204" s="196"/>
      <c r="F204" s="196"/>
      <c r="G204" s="196"/>
    </row>
    <row r="205" spans="2:7" ht="36" customHeight="1" x14ac:dyDescent="0.25">
      <c r="B205" s="186" t="s">
        <v>196</v>
      </c>
      <c r="C205" s="186"/>
      <c r="D205" s="186"/>
      <c r="E205" s="186"/>
      <c r="F205" s="186"/>
      <c r="G205" s="186"/>
    </row>
    <row r="206" spans="2:7" x14ac:dyDescent="0.25">
      <c r="B206" s="198"/>
      <c r="C206" s="188">
        <v>2011</v>
      </c>
      <c r="D206" s="188">
        <v>2012</v>
      </c>
      <c r="E206" s="188">
        <v>2013</v>
      </c>
      <c r="F206" s="189" t="s">
        <v>183</v>
      </c>
      <c r="G206" s="189" t="s">
        <v>184</v>
      </c>
    </row>
    <row r="207" spans="2:7" x14ac:dyDescent="0.25">
      <c r="B207" s="190" t="s">
        <v>97</v>
      </c>
      <c r="C207" s="191">
        <v>6145</v>
      </c>
      <c r="D207" s="191">
        <v>4805</v>
      </c>
      <c r="E207" s="191">
        <v>4463</v>
      </c>
      <c r="F207" s="192">
        <v>-0.21806346623270956</v>
      </c>
      <c r="G207" s="192">
        <v>-7.1175858480749254E-2</v>
      </c>
    </row>
    <row r="208" spans="2:7" x14ac:dyDescent="0.25">
      <c r="B208" s="190" t="s">
        <v>96</v>
      </c>
      <c r="C208" s="191">
        <v>5925</v>
      </c>
      <c r="D208" s="191">
        <v>3356</v>
      </c>
      <c r="E208" s="191">
        <v>2864</v>
      </c>
      <c r="F208" s="192">
        <v>-0.43358649789029535</v>
      </c>
      <c r="G208" s="192">
        <v>-0.1466030989272944</v>
      </c>
    </row>
    <row r="209" spans="2:7" x14ac:dyDescent="0.25">
      <c r="B209" s="190" t="s">
        <v>95</v>
      </c>
      <c r="C209" s="191">
        <v>4792</v>
      </c>
      <c r="D209" s="191">
        <v>2760</v>
      </c>
      <c r="E209" s="191">
        <v>2660</v>
      </c>
      <c r="F209" s="192">
        <v>-0.42404006677796324</v>
      </c>
      <c r="G209" s="192">
        <v>-3.6231884057971064E-2</v>
      </c>
    </row>
    <row r="210" spans="2:7" x14ac:dyDescent="0.25">
      <c r="B210" s="190" t="s">
        <v>94</v>
      </c>
      <c r="C210" s="191">
        <v>4984</v>
      </c>
      <c r="D210" s="191">
        <v>3026</v>
      </c>
      <c r="E210" s="191">
        <v>2575</v>
      </c>
      <c r="F210" s="192">
        <v>-0.3928571428571429</v>
      </c>
      <c r="G210" s="192">
        <v>-0.14904163912756119</v>
      </c>
    </row>
    <row r="211" spans="2:7" x14ac:dyDescent="0.25">
      <c r="B211" s="190" t="s">
        <v>93</v>
      </c>
      <c r="C211" s="191">
        <v>3536</v>
      </c>
      <c r="D211" s="191">
        <v>2497</v>
      </c>
      <c r="E211" s="191">
        <v>2082</v>
      </c>
      <c r="F211" s="192">
        <v>-0.29383484162895923</v>
      </c>
      <c r="G211" s="192">
        <v>-0.16619943932719261</v>
      </c>
    </row>
    <row r="212" spans="2:7" x14ac:dyDescent="0.25">
      <c r="B212" s="190" t="s">
        <v>92</v>
      </c>
      <c r="C212" s="191">
        <v>3057</v>
      </c>
      <c r="D212" s="191">
        <v>2500</v>
      </c>
      <c r="E212" s="191">
        <v>2377</v>
      </c>
      <c r="F212" s="192">
        <v>-0.18220477592410855</v>
      </c>
      <c r="G212" s="192">
        <v>-4.9200000000000021E-2</v>
      </c>
    </row>
    <row r="213" spans="2:7" x14ac:dyDescent="0.25">
      <c r="B213" s="190" t="s">
        <v>91</v>
      </c>
      <c r="C213" s="191">
        <v>4316</v>
      </c>
      <c r="D213" s="191">
        <v>3681</v>
      </c>
      <c r="E213" s="191">
        <v>1872</v>
      </c>
      <c r="F213" s="192">
        <v>-0.14712696941612602</v>
      </c>
      <c r="G213" s="192">
        <v>-0.49144254278728605</v>
      </c>
    </row>
    <row r="214" spans="2:7" x14ac:dyDescent="0.25">
      <c r="B214" s="190" t="s">
        <v>90</v>
      </c>
      <c r="C214" s="191">
        <v>5929</v>
      </c>
      <c r="D214" s="191">
        <v>5793</v>
      </c>
      <c r="E214" s="191">
        <v>4947</v>
      </c>
      <c r="F214" s="192">
        <v>-2.2938100860178778E-2</v>
      </c>
      <c r="G214" s="192">
        <v>-0.14603832211289491</v>
      </c>
    </row>
    <row r="215" spans="2:7" x14ac:dyDescent="0.25">
      <c r="B215" s="190" t="s">
        <v>89</v>
      </c>
      <c r="C215" s="191">
        <v>3948</v>
      </c>
      <c r="D215" s="191">
        <v>3102</v>
      </c>
      <c r="E215" s="191">
        <v>3449</v>
      </c>
      <c r="F215" s="192">
        <v>-0.2142857142857143</v>
      </c>
      <c r="G215" s="192">
        <v>0.11186331399097349</v>
      </c>
    </row>
    <row r="216" spans="2:7" x14ac:dyDescent="0.25">
      <c r="B216" s="190" t="s">
        <v>88</v>
      </c>
      <c r="C216" s="191">
        <v>2849</v>
      </c>
      <c r="D216" s="191">
        <v>3105</v>
      </c>
      <c r="E216" s="191">
        <v>2465</v>
      </c>
      <c r="F216" s="192">
        <v>8.9856089856089838E-2</v>
      </c>
      <c r="G216" s="192">
        <v>-0.2061191626409018</v>
      </c>
    </row>
    <row r="217" spans="2:7" x14ac:dyDescent="0.25">
      <c r="B217" s="190" t="s">
        <v>87</v>
      </c>
      <c r="C217" s="191">
        <v>2298</v>
      </c>
      <c r="D217" s="191">
        <v>1953</v>
      </c>
      <c r="E217" s="191">
        <v>2429</v>
      </c>
      <c r="F217" s="192">
        <v>-0.15013054830287209</v>
      </c>
      <c r="G217" s="192">
        <v>0.24372759856630832</v>
      </c>
    </row>
    <row r="218" spans="2:7" x14ac:dyDescent="0.25">
      <c r="B218" s="190" t="s">
        <v>86</v>
      </c>
      <c r="C218" s="191">
        <v>3424</v>
      </c>
      <c r="D218" s="191">
        <v>3371</v>
      </c>
      <c r="E218" s="191">
        <v>3561</v>
      </c>
      <c r="F218" s="192">
        <v>-1.5478971962616828E-2</v>
      </c>
      <c r="G218" s="192">
        <v>5.6363097003856444E-2</v>
      </c>
    </row>
    <row r="219" spans="2:7" x14ac:dyDescent="0.25">
      <c r="B219" s="193" t="s">
        <v>47</v>
      </c>
      <c r="C219" s="75">
        <v>51203</v>
      </c>
      <c r="D219" s="75">
        <v>39949</v>
      </c>
      <c r="E219" s="75">
        <v>35744</v>
      </c>
      <c r="F219" s="194">
        <v>-0.21979180907368712</v>
      </c>
      <c r="G219" s="194">
        <v>-0.10525920548699597</v>
      </c>
    </row>
    <row r="220" spans="2:7" ht="15" customHeight="1" x14ac:dyDescent="0.25">
      <c r="B220" s="195" t="s">
        <v>185</v>
      </c>
      <c r="C220" s="195"/>
      <c r="D220" s="195"/>
      <c r="E220" s="195"/>
      <c r="F220" s="195"/>
      <c r="G220" s="195"/>
    </row>
    <row r="221" spans="2:7" ht="8.25" customHeight="1" x14ac:dyDescent="0.25">
      <c r="B221" s="196"/>
      <c r="C221" s="196"/>
      <c r="D221" s="196"/>
      <c r="E221" s="196"/>
      <c r="F221" s="196"/>
      <c r="G221" s="196"/>
    </row>
    <row r="222" spans="2:7" ht="6.75" customHeight="1" x14ac:dyDescent="0.25">
      <c r="B222" s="196"/>
      <c r="C222" s="196"/>
      <c r="D222" s="196"/>
      <c r="E222" s="196"/>
      <c r="F222" s="196"/>
      <c r="G222" s="196"/>
    </row>
    <row r="223" spans="2:7" ht="36" customHeight="1" x14ac:dyDescent="0.25">
      <c r="B223" s="186" t="s">
        <v>197</v>
      </c>
      <c r="C223" s="186"/>
      <c r="D223" s="186"/>
      <c r="E223" s="186"/>
      <c r="F223" s="186"/>
      <c r="G223" s="186"/>
    </row>
    <row r="224" spans="2:7" x14ac:dyDescent="0.25">
      <c r="B224" s="198"/>
      <c r="C224" s="188">
        <v>2011</v>
      </c>
      <c r="D224" s="188">
        <v>2012</v>
      </c>
      <c r="E224" s="188">
        <v>2013</v>
      </c>
      <c r="F224" s="189" t="s">
        <v>183</v>
      </c>
      <c r="G224" s="189" t="s">
        <v>184</v>
      </c>
    </row>
    <row r="225" spans="2:7" x14ac:dyDescent="0.25">
      <c r="B225" s="190" t="s">
        <v>97</v>
      </c>
      <c r="C225" s="191">
        <v>4547</v>
      </c>
      <c r="D225" s="191">
        <v>5883</v>
      </c>
      <c r="E225" s="191">
        <v>6455</v>
      </c>
      <c r="F225" s="192">
        <v>0.29382010116560364</v>
      </c>
      <c r="G225" s="192">
        <v>9.7229304776474512E-2</v>
      </c>
    </row>
    <row r="226" spans="2:7" x14ac:dyDescent="0.25">
      <c r="B226" s="190" t="s">
        <v>96</v>
      </c>
      <c r="C226" s="191">
        <v>2283</v>
      </c>
      <c r="D226" s="191">
        <v>3137</v>
      </c>
      <c r="E226" s="191">
        <v>3910</v>
      </c>
      <c r="F226" s="192">
        <v>0.37406920718353054</v>
      </c>
      <c r="G226" s="192">
        <v>0.24641377111890339</v>
      </c>
    </row>
    <row r="227" spans="2:7" x14ac:dyDescent="0.25">
      <c r="B227" s="190" t="s">
        <v>95</v>
      </c>
      <c r="C227" s="191">
        <v>4289</v>
      </c>
      <c r="D227" s="191">
        <v>5485</v>
      </c>
      <c r="E227" s="191">
        <v>6973</v>
      </c>
      <c r="F227" s="192">
        <v>0.27885287945908144</v>
      </c>
      <c r="G227" s="192">
        <v>0.27128532360984514</v>
      </c>
    </row>
    <row r="228" spans="2:7" x14ac:dyDescent="0.25">
      <c r="B228" s="190" t="s">
        <v>94</v>
      </c>
      <c r="C228" s="191">
        <v>5247</v>
      </c>
      <c r="D228" s="191">
        <v>6548</v>
      </c>
      <c r="E228" s="191">
        <v>8391</v>
      </c>
      <c r="F228" s="192">
        <v>0.24795121021536115</v>
      </c>
      <c r="G228" s="192">
        <v>0.28145998778252901</v>
      </c>
    </row>
    <row r="229" spans="2:7" x14ac:dyDescent="0.25">
      <c r="B229" s="190" t="s">
        <v>93</v>
      </c>
      <c r="C229" s="191">
        <v>4707</v>
      </c>
      <c r="D229" s="191">
        <v>5935</v>
      </c>
      <c r="E229" s="191">
        <v>10243</v>
      </c>
      <c r="F229" s="192">
        <v>0.26088803909071601</v>
      </c>
      <c r="G229" s="192">
        <v>0.72586352148272959</v>
      </c>
    </row>
    <row r="230" spans="2:7" x14ac:dyDescent="0.25">
      <c r="B230" s="190" t="s">
        <v>92</v>
      </c>
      <c r="C230" s="191">
        <v>5511</v>
      </c>
      <c r="D230" s="191">
        <v>9510</v>
      </c>
      <c r="E230" s="191">
        <v>11089</v>
      </c>
      <c r="F230" s="192">
        <v>0.72563962983124664</v>
      </c>
      <c r="G230" s="192">
        <v>0.16603575184016828</v>
      </c>
    </row>
    <row r="231" spans="2:7" x14ac:dyDescent="0.25">
      <c r="B231" s="190" t="s">
        <v>91</v>
      </c>
      <c r="C231" s="191">
        <v>6874</v>
      </c>
      <c r="D231" s="191">
        <v>7770</v>
      </c>
      <c r="E231" s="191">
        <v>10929</v>
      </c>
      <c r="F231" s="192">
        <v>0.13034623217922614</v>
      </c>
      <c r="G231" s="192">
        <v>0.40656370656370666</v>
      </c>
    </row>
    <row r="232" spans="2:7" x14ac:dyDescent="0.25">
      <c r="B232" s="190" t="s">
        <v>90</v>
      </c>
      <c r="C232" s="191">
        <v>5317</v>
      </c>
      <c r="D232" s="191">
        <v>9665</v>
      </c>
      <c r="E232" s="191">
        <v>11681</v>
      </c>
      <c r="F232" s="192">
        <v>0.81775437276659768</v>
      </c>
      <c r="G232" s="192">
        <v>0.20858768753233314</v>
      </c>
    </row>
    <row r="233" spans="2:7" x14ac:dyDescent="0.25">
      <c r="B233" s="190" t="s">
        <v>89</v>
      </c>
      <c r="C233" s="191">
        <v>5566</v>
      </c>
      <c r="D233" s="191">
        <v>6798</v>
      </c>
      <c r="E233" s="191">
        <v>9809</v>
      </c>
      <c r="F233" s="192">
        <v>0.22134387351778662</v>
      </c>
      <c r="G233" s="192">
        <v>0.44292438952633129</v>
      </c>
    </row>
    <row r="234" spans="2:7" x14ac:dyDescent="0.25">
      <c r="B234" s="190" t="s">
        <v>88</v>
      </c>
      <c r="C234" s="191">
        <v>5428</v>
      </c>
      <c r="D234" s="191">
        <v>7138</v>
      </c>
      <c r="E234" s="191">
        <v>10062</v>
      </c>
      <c r="F234" s="192">
        <v>0.31503316138540893</v>
      </c>
      <c r="G234" s="192">
        <v>0.40963855421686746</v>
      </c>
    </row>
    <row r="235" spans="2:7" x14ac:dyDescent="0.25">
      <c r="B235" s="190" t="s">
        <v>87</v>
      </c>
      <c r="C235" s="191">
        <v>4933</v>
      </c>
      <c r="D235" s="191">
        <v>7483</v>
      </c>
      <c r="E235" s="191">
        <v>8913</v>
      </c>
      <c r="F235" s="192">
        <v>0.51692681937968787</v>
      </c>
      <c r="G235" s="192">
        <v>0.19109982627288513</v>
      </c>
    </row>
    <row r="236" spans="2:7" x14ac:dyDescent="0.25">
      <c r="B236" s="190" t="s">
        <v>86</v>
      </c>
      <c r="C236" s="191">
        <v>6335</v>
      </c>
      <c r="D236" s="191">
        <v>5766</v>
      </c>
      <c r="E236" s="191">
        <v>6494</v>
      </c>
      <c r="F236" s="192">
        <v>-8.9818468823993691E-2</v>
      </c>
      <c r="G236" s="192">
        <v>0.12625737079431154</v>
      </c>
    </row>
    <row r="237" spans="2:7" x14ac:dyDescent="0.25">
      <c r="B237" s="193" t="s">
        <v>47</v>
      </c>
      <c r="C237" s="75">
        <v>61037</v>
      </c>
      <c r="D237" s="75">
        <v>81118</v>
      </c>
      <c r="E237" s="75">
        <v>104949</v>
      </c>
      <c r="F237" s="194">
        <v>0.32899716565361992</v>
      </c>
      <c r="G237" s="194">
        <v>0.29378189797578846</v>
      </c>
    </row>
    <row r="238" spans="2:7" ht="15" customHeight="1" x14ac:dyDescent="0.25">
      <c r="B238" s="195" t="s">
        <v>185</v>
      </c>
      <c r="C238" s="195"/>
      <c r="D238" s="195"/>
      <c r="E238" s="195"/>
      <c r="F238" s="195"/>
      <c r="G238" s="195"/>
    </row>
    <row r="239" spans="2:7" ht="7.5" customHeight="1" x14ac:dyDescent="0.25">
      <c r="B239" s="196"/>
      <c r="C239" s="196"/>
      <c r="D239" s="196"/>
      <c r="E239" s="196"/>
      <c r="F239" s="196"/>
      <c r="G239" s="196"/>
    </row>
    <row r="240" spans="2:7" ht="7.5" customHeight="1" x14ac:dyDescent="0.25">
      <c r="B240" s="196"/>
      <c r="C240" s="196"/>
      <c r="D240" s="196"/>
      <c r="E240" s="196"/>
      <c r="F240" s="196"/>
      <c r="G240" s="196"/>
    </row>
    <row r="241" spans="2:7" ht="36" customHeight="1" x14ac:dyDescent="0.25">
      <c r="B241" s="186" t="s">
        <v>198</v>
      </c>
      <c r="C241" s="186"/>
      <c r="D241" s="186"/>
      <c r="E241" s="186"/>
      <c r="F241" s="186"/>
      <c r="G241" s="186"/>
    </row>
    <row r="242" spans="2:7" x14ac:dyDescent="0.25">
      <c r="B242" s="198"/>
      <c r="C242" s="188">
        <v>2011</v>
      </c>
      <c r="D242" s="188">
        <v>2012</v>
      </c>
      <c r="E242" s="188">
        <v>2013</v>
      </c>
      <c r="F242" s="189" t="s">
        <v>183</v>
      </c>
      <c r="G242" s="189" t="s">
        <v>184</v>
      </c>
    </row>
    <row r="243" spans="2:7" x14ac:dyDescent="0.25">
      <c r="B243" s="190" t="s">
        <v>97</v>
      </c>
      <c r="C243" s="191">
        <v>3641</v>
      </c>
      <c r="D243" s="191">
        <v>5176</v>
      </c>
      <c r="E243" s="191">
        <v>3802</v>
      </c>
      <c r="F243" s="192">
        <v>0.42158747596814061</v>
      </c>
      <c r="G243" s="192">
        <v>-0.26545595054095827</v>
      </c>
    </row>
    <row r="244" spans="2:7" x14ac:dyDescent="0.25">
      <c r="B244" s="190" t="s">
        <v>96</v>
      </c>
      <c r="C244" s="191">
        <v>2807</v>
      </c>
      <c r="D244" s="191">
        <v>3347</v>
      </c>
      <c r="E244" s="191">
        <v>3046</v>
      </c>
      <c r="F244" s="192">
        <v>0.19237620235126474</v>
      </c>
      <c r="G244" s="192">
        <v>-8.9931281744846103E-2</v>
      </c>
    </row>
    <row r="245" spans="2:7" x14ac:dyDescent="0.25">
      <c r="B245" s="190" t="s">
        <v>95</v>
      </c>
      <c r="C245" s="191">
        <v>4094</v>
      </c>
      <c r="D245" s="191">
        <v>4332</v>
      </c>
      <c r="E245" s="191">
        <v>5226</v>
      </c>
      <c r="F245" s="192">
        <v>5.8133854421104081E-2</v>
      </c>
      <c r="G245" s="192">
        <v>0.20637119113573399</v>
      </c>
    </row>
    <row r="246" spans="2:7" x14ac:dyDescent="0.25">
      <c r="B246" s="190" t="s">
        <v>94</v>
      </c>
      <c r="C246" s="191">
        <v>6730</v>
      </c>
      <c r="D246" s="191">
        <v>4880</v>
      </c>
      <c r="E246" s="191">
        <v>5315</v>
      </c>
      <c r="F246" s="192">
        <v>-0.27488855869242201</v>
      </c>
      <c r="G246" s="192">
        <v>8.9139344262294973E-2</v>
      </c>
    </row>
    <row r="247" spans="2:7" x14ac:dyDescent="0.25">
      <c r="B247" s="190" t="s">
        <v>93</v>
      </c>
      <c r="C247" s="191">
        <v>3492</v>
      </c>
      <c r="D247" s="191">
        <v>10452</v>
      </c>
      <c r="E247" s="191">
        <v>5373</v>
      </c>
      <c r="F247" s="192">
        <v>1.993127147766323</v>
      </c>
      <c r="G247" s="192">
        <v>-0.48593570608495984</v>
      </c>
    </row>
    <row r="248" spans="2:7" x14ac:dyDescent="0.25">
      <c r="B248" s="190" t="s">
        <v>92</v>
      </c>
      <c r="C248" s="191">
        <v>4361</v>
      </c>
      <c r="D248" s="191">
        <v>5658</v>
      </c>
      <c r="E248" s="191">
        <v>6175</v>
      </c>
      <c r="F248" s="192">
        <v>0.29740885118092186</v>
      </c>
      <c r="G248" s="192">
        <v>9.1375044185224352E-2</v>
      </c>
    </row>
    <row r="249" spans="2:7" x14ac:dyDescent="0.25">
      <c r="B249" s="190" t="s">
        <v>91</v>
      </c>
      <c r="C249" s="191">
        <v>5432</v>
      </c>
      <c r="D249" s="191">
        <v>6216</v>
      </c>
      <c r="E249" s="191">
        <v>5798</v>
      </c>
      <c r="F249" s="192">
        <v>0.14432989690721643</v>
      </c>
      <c r="G249" s="192">
        <v>-6.7245817245817241E-2</v>
      </c>
    </row>
    <row r="250" spans="2:7" x14ac:dyDescent="0.25">
      <c r="B250" s="190" t="s">
        <v>90</v>
      </c>
      <c r="C250" s="191">
        <v>3946</v>
      </c>
      <c r="D250" s="191">
        <v>5792</v>
      </c>
      <c r="E250" s="191">
        <v>5929</v>
      </c>
      <c r="F250" s="192">
        <v>0.46781550937658389</v>
      </c>
      <c r="G250" s="192">
        <v>2.3653314917126966E-2</v>
      </c>
    </row>
    <row r="251" spans="2:7" x14ac:dyDescent="0.25">
      <c r="B251" s="190" t="s">
        <v>89</v>
      </c>
      <c r="C251" s="191">
        <v>5445</v>
      </c>
      <c r="D251" s="191">
        <v>6824</v>
      </c>
      <c r="E251" s="191">
        <v>5131</v>
      </c>
      <c r="F251" s="192">
        <v>0.2532598714416896</v>
      </c>
      <c r="G251" s="192">
        <v>-0.24809495896834699</v>
      </c>
    </row>
    <row r="252" spans="2:7" x14ac:dyDescent="0.25">
      <c r="B252" s="190" t="s">
        <v>88</v>
      </c>
      <c r="C252" s="191">
        <v>6215</v>
      </c>
      <c r="D252" s="191">
        <v>5760</v>
      </c>
      <c r="E252" s="191">
        <v>5215</v>
      </c>
      <c r="F252" s="192">
        <v>-7.3209975864843124E-2</v>
      </c>
      <c r="G252" s="192">
        <v>-9.461805555555558E-2</v>
      </c>
    </row>
    <row r="253" spans="2:7" x14ac:dyDescent="0.25">
      <c r="B253" s="190" t="s">
        <v>87</v>
      </c>
      <c r="C253" s="191">
        <v>4536</v>
      </c>
      <c r="D253" s="191">
        <v>4970</v>
      </c>
      <c r="E253" s="191">
        <v>5022</v>
      </c>
      <c r="F253" s="192">
        <v>9.5679012345678993E-2</v>
      </c>
      <c r="G253" s="192">
        <v>1.0462776659959649E-2</v>
      </c>
    </row>
    <row r="254" spans="2:7" x14ac:dyDescent="0.25">
      <c r="B254" s="190" t="s">
        <v>86</v>
      </c>
      <c r="C254" s="191">
        <v>5028</v>
      </c>
      <c r="D254" s="191">
        <v>4697</v>
      </c>
      <c r="E254" s="191">
        <v>4300</v>
      </c>
      <c r="F254" s="192">
        <v>-6.5831344470962616E-2</v>
      </c>
      <c r="G254" s="192">
        <v>-8.4522035341707435E-2</v>
      </c>
    </row>
    <row r="255" spans="2:7" x14ac:dyDescent="0.25">
      <c r="B255" s="193" t="s">
        <v>47</v>
      </c>
      <c r="C255" s="75">
        <v>55727</v>
      </c>
      <c r="D255" s="75">
        <v>68104</v>
      </c>
      <c r="E255" s="75">
        <v>60332</v>
      </c>
      <c r="F255" s="194">
        <v>0.22210059755594247</v>
      </c>
      <c r="G255" s="194">
        <v>-0.11411958181604609</v>
      </c>
    </row>
    <row r="256" spans="2:7" ht="15" customHeight="1" x14ac:dyDescent="0.25">
      <c r="B256" s="195" t="s">
        <v>185</v>
      </c>
      <c r="C256" s="195"/>
      <c r="D256" s="195"/>
      <c r="E256" s="195"/>
      <c r="F256" s="195"/>
      <c r="G256" s="195"/>
    </row>
    <row r="257" spans="2:7" ht="6.75" customHeight="1" x14ac:dyDescent="0.25">
      <c r="B257" s="196"/>
      <c r="C257" s="196"/>
      <c r="D257" s="196"/>
      <c r="E257" s="196"/>
      <c r="F257" s="196"/>
      <c r="G257" s="196"/>
    </row>
    <row r="258" spans="2:7" ht="7.5" customHeight="1" x14ac:dyDescent="0.25">
      <c r="B258" s="196"/>
      <c r="C258" s="196"/>
      <c r="D258" s="196"/>
      <c r="E258" s="196"/>
      <c r="F258" s="196"/>
      <c r="G258" s="196"/>
    </row>
    <row r="259" spans="2:7" ht="36" customHeight="1" x14ac:dyDescent="0.25">
      <c r="B259" s="186" t="s">
        <v>199</v>
      </c>
      <c r="C259" s="186"/>
      <c r="D259" s="186"/>
      <c r="E259" s="186"/>
      <c r="F259" s="186"/>
      <c r="G259" s="186"/>
    </row>
    <row r="260" spans="2:7" x14ac:dyDescent="0.25">
      <c r="B260" s="198"/>
      <c r="C260" s="188">
        <v>2011</v>
      </c>
      <c r="D260" s="188">
        <v>2012</v>
      </c>
      <c r="E260" s="188">
        <v>2013</v>
      </c>
      <c r="F260" s="189" t="s">
        <v>183</v>
      </c>
      <c r="G260" s="189" t="s">
        <v>184</v>
      </c>
    </row>
    <row r="261" spans="2:7" x14ac:dyDescent="0.25">
      <c r="B261" s="190" t="s">
        <v>97</v>
      </c>
      <c r="C261" s="191">
        <v>1883</v>
      </c>
      <c r="D261" s="191">
        <v>2158</v>
      </c>
      <c r="E261" s="191">
        <v>1438</v>
      </c>
      <c r="F261" s="192">
        <v>0.14604354753053639</v>
      </c>
      <c r="G261" s="192">
        <v>-0.33364226135310471</v>
      </c>
    </row>
    <row r="262" spans="2:7" x14ac:dyDescent="0.25">
      <c r="B262" s="190" t="s">
        <v>96</v>
      </c>
      <c r="C262" s="191">
        <v>1952</v>
      </c>
      <c r="D262" s="191">
        <v>1598</v>
      </c>
      <c r="E262" s="191">
        <v>1685</v>
      </c>
      <c r="F262" s="192">
        <v>-0.18135245901639341</v>
      </c>
      <c r="G262" s="192">
        <v>5.4443053817271547E-2</v>
      </c>
    </row>
    <row r="263" spans="2:7" x14ac:dyDescent="0.25">
      <c r="B263" s="190" t="s">
        <v>95</v>
      </c>
      <c r="C263" s="191">
        <v>1800</v>
      </c>
      <c r="D263" s="191">
        <v>1678</v>
      </c>
      <c r="E263" s="191">
        <v>1985</v>
      </c>
      <c r="F263" s="192">
        <v>-6.7777777777777826E-2</v>
      </c>
      <c r="G263" s="192">
        <v>0.18295589988081051</v>
      </c>
    </row>
    <row r="264" spans="2:7" x14ac:dyDescent="0.25">
      <c r="B264" s="190" t="s">
        <v>94</v>
      </c>
      <c r="C264" s="191">
        <v>1771</v>
      </c>
      <c r="D264" s="191">
        <v>1560</v>
      </c>
      <c r="E264" s="191">
        <v>1716</v>
      </c>
      <c r="F264" s="192">
        <v>-0.11914172783737997</v>
      </c>
      <c r="G264" s="192">
        <v>0.10000000000000009</v>
      </c>
    </row>
    <row r="265" spans="2:7" x14ac:dyDescent="0.25">
      <c r="B265" s="190" t="s">
        <v>93</v>
      </c>
      <c r="C265" s="191">
        <v>2118</v>
      </c>
      <c r="D265" s="191">
        <v>1655</v>
      </c>
      <c r="E265" s="191">
        <v>1856</v>
      </c>
      <c r="F265" s="192">
        <v>-0.21860245514636445</v>
      </c>
      <c r="G265" s="192">
        <v>0.12145015105740176</v>
      </c>
    </row>
    <row r="266" spans="2:7" x14ac:dyDescent="0.25">
      <c r="B266" s="190" t="s">
        <v>92</v>
      </c>
      <c r="C266" s="191">
        <v>2328</v>
      </c>
      <c r="D266" s="191">
        <v>1973</v>
      </c>
      <c r="E266" s="191">
        <v>2606</v>
      </c>
      <c r="F266" s="192">
        <v>-0.15249140893470792</v>
      </c>
      <c r="G266" s="192">
        <v>0.32083122149011656</v>
      </c>
    </row>
    <row r="267" spans="2:7" x14ac:dyDescent="0.25">
      <c r="B267" s="190" t="s">
        <v>91</v>
      </c>
      <c r="C267" s="191">
        <v>2541</v>
      </c>
      <c r="D267" s="191">
        <v>2073</v>
      </c>
      <c r="E267" s="191">
        <v>2129</v>
      </c>
      <c r="F267" s="192">
        <v>-0.18417945690672965</v>
      </c>
      <c r="G267" s="192">
        <v>2.7013989387361326E-2</v>
      </c>
    </row>
    <row r="268" spans="2:7" x14ac:dyDescent="0.25">
      <c r="B268" s="190" t="s">
        <v>90</v>
      </c>
      <c r="C268" s="191">
        <v>2118</v>
      </c>
      <c r="D268" s="191">
        <v>1555</v>
      </c>
      <c r="E268" s="191">
        <v>2098</v>
      </c>
      <c r="F268" s="192">
        <v>-0.2658168083097262</v>
      </c>
      <c r="G268" s="192">
        <v>0.34919614147909961</v>
      </c>
    </row>
    <row r="269" spans="2:7" x14ac:dyDescent="0.25">
      <c r="B269" s="190" t="s">
        <v>89</v>
      </c>
      <c r="C269" s="191">
        <v>1848</v>
      </c>
      <c r="D269" s="191">
        <v>1563</v>
      </c>
      <c r="E269" s="191">
        <v>1514</v>
      </c>
      <c r="F269" s="192">
        <v>-0.15422077922077926</v>
      </c>
      <c r="G269" s="192">
        <v>-3.1349968010236706E-2</v>
      </c>
    </row>
    <row r="270" spans="2:7" x14ac:dyDescent="0.25">
      <c r="B270" s="190" t="s">
        <v>88</v>
      </c>
      <c r="C270" s="191">
        <v>2289</v>
      </c>
      <c r="D270" s="191">
        <v>1744</v>
      </c>
      <c r="E270" s="191">
        <v>1902</v>
      </c>
      <c r="F270" s="192">
        <v>-0.23809523809523814</v>
      </c>
      <c r="G270" s="192">
        <v>9.0596330275229286E-2</v>
      </c>
    </row>
    <row r="271" spans="2:7" x14ac:dyDescent="0.25">
      <c r="B271" s="190" t="s">
        <v>87</v>
      </c>
      <c r="C271" s="191">
        <v>1716</v>
      </c>
      <c r="D271" s="191">
        <v>1454</v>
      </c>
      <c r="E271" s="191">
        <v>1656</v>
      </c>
      <c r="F271" s="192">
        <v>-0.15268065268065267</v>
      </c>
      <c r="G271" s="192">
        <v>0.13892709766162303</v>
      </c>
    </row>
    <row r="272" spans="2:7" x14ac:dyDescent="0.25">
      <c r="B272" s="190" t="s">
        <v>86</v>
      </c>
      <c r="C272" s="191">
        <v>1584</v>
      </c>
      <c r="D272" s="191">
        <v>1433</v>
      </c>
      <c r="E272" s="191">
        <v>1669</v>
      </c>
      <c r="F272" s="192">
        <v>-9.5328282828282873E-2</v>
      </c>
      <c r="G272" s="192">
        <v>0.16468946266573625</v>
      </c>
    </row>
    <row r="273" spans="2:7" x14ac:dyDescent="0.25">
      <c r="B273" s="193" t="s">
        <v>47</v>
      </c>
      <c r="C273" s="75">
        <v>23948</v>
      </c>
      <c r="D273" s="75">
        <v>20444</v>
      </c>
      <c r="E273" s="75">
        <v>22254</v>
      </c>
      <c r="F273" s="194">
        <v>-0.14631702021045601</v>
      </c>
      <c r="G273" s="194">
        <v>8.8534533359420964E-2</v>
      </c>
    </row>
    <row r="274" spans="2:7" ht="15" customHeight="1" x14ac:dyDescent="0.25">
      <c r="B274" s="195" t="s">
        <v>185</v>
      </c>
      <c r="C274" s="195"/>
      <c r="D274" s="195"/>
      <c r="E274" s="195"/>
      <c r="F274" s="195"/>
      <c r="G274" s="195"/>
    </row>
    <row r="275" spans="2:7" ht="4.5" customHeight="1" x14ac:dyDescent="0.25">
      <c r="B275" s="196"/>
      <c r="C275" s="196"/>
      <c r="D275" s="196"/>
      <c r="E275" s="196"/>
      <c r="F275" s="196"/>
      <c r="G275" s="196"/>
    </row>
    <row r="276" spans="2:7" ht="7.5" customHeight="1" x14ac:dyDescent="0.25">
      <c r="B276" s="196"/>
      <c r="C276" s="196"/>
      <c r="D276" s="196"/>
      <c r="E276" s="196"/>
      <c r="F276" s="196"/>
      <c r="G276" s="196"/>
    </row>
    <row r="277" spans="2:7" ht="36" customHeight="1" x14ac:dyDescent="0.25">
      <c r="B277" s="186" t="s">
        <v>200</v>
      </c>
      <c r="C277" s="186"/>
      <c r="D277" s="186"/>
      <c r="E277" s="186"/>
      <c r="F277" s="186"/>
      <c r="G277" s="186"/>
    </row>
    <row r="278" spans="2:7" x14ac:dyDescent="0.25">
      <c r="B278" s="198"/>
      <c r="C278" s="188">
        <v>2011</v>
      </c>
      <c r="D278" s="188">
        <v>2012</v>
      </c>
      <c r="E278" s="188">
        <v>2013</v>
      </c>
      <c r="F278" s="189" t="s">
        <v>183</v>
      </c>
      <c r="G278" s="189" t="s">
        <v>184</v>
      </c>
    </row>
    <row r="279" spans="2:7" x14ac:dyDescent="0.25">
      <c r="B279" s="190" t="s">
        <v>97</v>
      </c>
      <c r="C279" s="191">
        <v>1068</v>
      </c>
      <c r="D279" s="191">
        <v>1174</v>
      </c>
      <c r="E279" s="191">
        <v>1507</v>
      </c>
      <c r="F279" s="192">
        <v>9.9250936329587924E-2</v>
      </c>
      <c r="G279" s="192">
        <v>0.28364565587734236</v>
      </c>
    </row>
    <row r="280" spans="2:7" x14ac:dyDescent="0.25">
      <c r="B280" s="190" t="s">
        <v>96</v>
      </c>
      <c r="C280" s="191">
        <v>1103</v>
      </c>
      <c r="D280" s="191">
        <v>1282</v>
      </c>
      <c r="E280" s="191">
        <v>1775</v>
      </c>
      <c r="F280" s="192">
        <v>0.16228467815049874</v>
      </c>
      <c r="G280" s="192">
        <v>0.38455538221528851</v>
      </c>
    </row>
    <row r="281" spans="2:7" x14ac:dyDescent="0.25">
      <c r="B281" s="190" t="s">
        <v>95</v>
      </c>
      <c r="C281" s="191">
        <v>1329</v>
      </c>
      <c r="D281" s="191">
        <v>1172</v>
      </c>
      <c r="E281" s="191">
        <v>1675</v>
      </c>
      <c r="F281" s="192">
        <v>-0.11813393528969152</v>
      </c>
      <c r="G281" s="192">
        <v>0.42918088737201354</v>
      </c>
    </row>
    <row r="282" spans="2:7" x14ac:dyDescent="0.25">
      <c r="B282" s="190" t="s">
        <v>94</v>
      </c>
      <c r="C282" s="191">
        <v>1809</v>
      </c>
      <c r="D282" s="191">
        <v>1795</v>
      </c>
      <c r="E282" s="191">
        <v>2088</v>
      </c>
      <c r="F282" s="192">
        <v>-7.7390823659480024E-3</v>
      </c>
      <c r="G282" s="192">
        <v>0.16323119777158768</v>
      </c>
    </row>
    <row r="283" spans="2:7" x14ac:dyDescent="0.25">
      <c r="B283" s="190" t="s">
        <v>93</v>
      </c>
      <c r="C283" s="191">
        <v>1659</v>
      </c>
      <c r="D283" s="191">
        <v>1431</v>
      </c>
      <c r="E283" s="191">
        <v>1264</v>
      </c>
      <c r="F283" s="192">
        <v>-0.13743218806509949</v>
      </c>
      <c r="G283" s="192">
        <v>-0.116701607267645</v>
      </c>
    </row>
    <row r="284" spans="2:7" x14ac:dyDescent="0.25">
      <c r="B284" s="190" t="s">
        <v>92</v>
      </c>
      <c r="C284" s="191">
        <v>1224</v>
      </c>
      <c r="D284" s="191">
        <v>1577</v>
      </c>
      <c r="E284" s="191">
        <v>1471</v>
      </c>
      <c r="F284" s="192">
        <v>0.2883986928104576</v>
      </c>
      <c r="G284" s="192">
        <v>-6.7216233354470467E-2</v>
      </c>
    </row>
    <row r="285" spans="2:7" x14ac:dyDescent="0.25">
      <c r="B285" s="190" t="s">
        <v>91</v>
      </c>
      <c r="C285" s="191">
        <v>2342</v>
      </c>
      <c r="D285" s="191">
        <v>2341</v>
      </c>
      <c r="E285" s="191">
        <v>2913</v>
      </c>
      <c r="F285" s="192">
        <v>-4.2698548249364698E-4</v>
      </c>
      <c r="G285" s="192">
        <v>0.24434002563007251</v>
      </c>
    </row>
    <row r="286" spans="2:7" x14ac:dyDescent="0.25">
      <c r="B286" s="190" t="s">
        <v>90</v>
      </c>
      <c r="C286" s="191">
        <v>1506</v>
      </c>
      <c r="D286" s="191">
        <v>1624</v>
      </c>
      <c r="E286" s="191">
        <v>1582</v>
      </c>
      <c r="F286" s="192">
        <v>7.8353253652058363E-2</v>
      </c>
      <c r="G286" s="192">
        <v>-2.5862068965517238E-2</v>
      </c>
    </row>
    <row r="287" spans="2:7" x14ac:dyDescent="0.25">
      <c r="B287" s="190" t="s">
        <v>89</v>
      </c>
      <c r="C287" s="191">
        <v>1539</v>
      </c>
      <c r="D287" s="191">
        <v>2210</v>
      </c>
      <c r="E287" s="191">
        <v>2316</v>
      </c>
      <c r="F287" s="192">
        <v>0.43599740090968164</v>
      </c>
      <c r="G287" s="192">
        <v>4.7963800904977427E-2</v>
      </c>
    </row>
    <row r="288" spans="2:7" x14ac:dyDescent="0.25">
      <c r="B288" s="190" t="s">
        <v>88</v>
      </c>
      <c r="C288" s="191">
        <v>3230</v>
      </c>
      <c r="D288" s="191">
        <v>3023</v>
      </c>
      <c r="E288" s="191">
        <v>3833</v>
      </c>
      <c r="F288" s="192">
        <v>-6.4086687306501577E-2</v>
      </c>
      <c r="G288" s="192">
        <v>0.26794574925570624</v>
      </c>
    </row>
    <row r="289" spans="2:7" x14ac:dyDescent="0.25">
      <c r="B289" s="190" t="s">
        <v>87</v>
      </c>
      <c r="C289" s="191">
        <v>1686</v>
      </c>
      <c r="D289" s="191">
        <v>2035</v>
      </c>
      <c r="E289" s="191">
        <v>2853</v>
      </c>
      <c r="F289" s="192">
        <v>0.20699881376037954</v>
      </c>
      <c r="G289" s="192">
        <v>0.40196560196560194</v>
      </c>
    </row>
    <row r="290" spans="2:7" x14ac:dyDescent="0.25">
      <c r="B290" s="190" t="s">
        <v>86</v>
      </c>
      <c r="C290" s="191">
        <v>1214</v>
      </c>
      <c r="D290" s="191">
        <v>1602</v>
      </c>
      <c r="E290" s="191">
        <v>1781</v>
      </c>
      <c r="F290" s="192">
        <v>0.31960461285008246</v>
      </c>
      <c r="G290" s="192">
        <v>0.11173533083645437</v>
      </c>
    </row>
    <row r="291" spans="2:7" x14ac:dyDescent="0.25">
      <c r="B291" s="193" t="s">
        <v>47</v>
      </c>
      <c r="C291" s="75">
        <v>19709</v>
      </c>
      <c r="D291" s="75">
        <v>21266</v>
      </c>
      <c r="E291" s="75">
        <v>25058</v>
      </c>
      <c r="F291" s="194">
        <v>7.899944187934449E-2</v>
      </c>
      <c r="G291" s="194">
        <v>0.17831279977428749</v>
      </c>
    </row>
    <row r="292" spans="2:7" ht="15" customHeight="1" x14ac:dyDescent="0.25">
      <c r="B292" s="195" t="s">
        <v>185</v>
      </c>
      <c r="C292" s="195"/>
      <c r="D292" s="195"/>
      <c r="E292" s="195"/>
      <c r="F292" s="195"/>
      <c r="G292" s="19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1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1" customWidth="1"/>
    <col min="2" max="2" width="13" style="201" customWidth="1"/>
    <col min="3" max="48" width="10.7109375" style="85" customWidth="1"/>
    <col min="49" max="49" width="11.42578125" style="85"/>
    <col min="50" max="276" width="11.42578125" style="201"/>
    <col min="277" max="277" width="36.7109375" style="201" customWidth="1"/>
    <col min="278" max="278" width="12.7109375" style="201" customWidth="1"/>
    <col min="279" max="279" width="12.42578125" style="201" customWidth="1"/>
    <col min="280" max="280" width="10.7109375" style="201" customWidth="1"/>
    <col min="281" max="281" width="4.7109375" style="201" customWidth="1"/>
    <col min="282" max="282" width="36.7109375" style="201" customWidth="1"/>
    <col min="283" max="532" width="11.42578125" style="201"/>
    <col min="533" max="533" width="36.7109375" style="201" customWidth="1"/>
    <col min="534" max="534" width="12.7109375" style="201" customWidth="1"/>
    <col min="535" max="535" width="12.42578125" style="201" customWidth="1"/>
    <col min="536" max="536" width="10.7109375" style="201" customWidth="1"/>
    <col min="537" max="537" width="4.7109375" style="201" customWidth="1"/>
    <col min="538" max="538" width="36.7109375" style="201" customWidth="1"/>
    <col min="539" max="788" width="11.42578125" style="201"/>
    <col min="789" max="789" width="36.7109375" style="201" customWidth="1"/>
    <col min="790" max="790" width="12.7109375" style="201" customWidth="1"/>
    <col min="791" max="791" width="12.42578125" style="201" customWidth="1"/>
    <col min="792" max="792" width="10.7109375" style="201" customWidth="1"/>
    <col min="793" max="793" width="4.7109375" style="201" customWidth="1"/>
    <col min="794" max="794" width="36.7109375" style="201" customWidth="1"/>
    <col min="795" max="1044" width="11.42578125" style="201"/>
    <col min="1045" max="1045" width="36.7109375" style="201" customWidth="1"/>
    <col min="1046" max="1046" width="12.7109375" style="201" customWidth="1"/>
    <col min="1047" max="1047" width="12.42578125" style="201" customWidth="1"/>
    <col min="1048" max="1048" width="10.7109375" style="201" customWidth="1"/>
    <col min="1049" max="1049" width="4.7109375" style="201" customWidth="1"/>
    <col min="1050" max="1050" width="36.7109375" style="201" customWidth="1"/>
    <col min="1051" max="1300" width="11.42578125" style="201"/>
    <col min="1301" max="1301" width="36.7109375" style="201" customWidth="1"/>
    <col min="1302" max="1302" width="12.7109375" style="201" customWidth="1"/>
    <col min="1303" max="1303" width="12.42578125" style="201" customWidth="1"/>
    <col min="1304" max="1304" width="10.7109375" style="201" customWidth="1"/>
    <col min="1305" max="1305" width="4.7109375" style="201" customWidth="1"/>
    <col min="1306" max="1306" width="36.7109375" style="201" customWidth="1"/>
    <col min="1307" max="1556" width="11.42578125" style="201"/>
    <col min="1557" max="1557" width="36.7109375" style="201" customWidth="1"/>
    <col min="1558" max="1558" width="12.7109375" style="201" customWidth="1"/>
    <col min="1559" max="1559" width="12.42578125" style="201" customWidth="1"/>
    <col min="1560" max="1560" width="10.7109375" style="201" customWidth="1"/>
    <col min="1561" max="1561" width="4.7109375" style="201" customWidth="1"/>
    <col min="1562" max="1562" width="36.7109375" style="201" customWidth="1"/>
    <col min="1563" max="1812" width="11.42578125" style="201"/>
    <col min="1813" max="1813" width="36.7109375" style="201" customWidth="1"/>
    <col min="1814" max="1814" width="12.7109375" style="201" customWidth="1"/>
    <col min="1815" max="1815" width="12.42578125" style="201" customWidth="1"/>
    <col min="1816" max="1816" width="10.7109375" style="201" customWidth="1"/>
    <col min="1817" max="1817" width="4.7109375" style="201" customWidth="1"/>
    <col min="1818" max="1818" width="36.7109375" style="201" customWidth="1"/>
    <col min="1819" max="2068" width="11.42578125" style="201"/>
    <col min="2069" max="2069" width="36.7109375" style="201" customWidth="1"/>
    <col min="2070" max="2070" width="12.7109375" style="201" customWidth="1"/>
    <col min="2071" max="2071" width="12.42578125" style="201" customWidth="1"/>
    <col min="2072" max="2072" width="10.7109375" style="201" customWidth="1"/>
    <col min="2073" max="2073" width="4.7109375" style="201" customWidth="1"/>
    <col min="2074" max="2074" width="36.7109375" style="201" customWidth="1"/>
    <col min="2075" max="2324" width="11.42578125" style="201"/>
    <col min="2325" max="2325" width="36.7109375" style="201" customWidth="1"/>
    <col min="2326" max="2326" width="12.7109375" style="201" customWidth="1"/>
    <col min="2327" max="2327" width="12.42578125" style="201" customWidth="1"/>
    <col min="2328" max="2328" width="10.7109375" style="201" customWidth="1"/>
    <col min="2329" max="2329" width="4.7109375" style="201" customWidth="1"/>
    <col min="2330" max="2330" width="36.7109375" style="201" customWidth="1"/>
    <col min="2331" max="2580" width="11.42578125" style="201"/>
    <col min="2581" max="2581" width="36.7109375" style="201" customWidth="1"/>
    <col min="2582" max="2582" width="12.7109375" style="201" customWidth="1"/>
    <col min="2583" max="2583" width="12.42578125" style="201" customWidth="1"/>
    <col min="2584" max="2584" width="10.7109375" style="201" customWidth="1"/>
    <col min="2585" max="2585" width="4.7109375" style="201" customWidth="1"/>
    <col min="2586" max="2586" width="36.7109375" style="201" customWidth="1"/>
    <col min="2587" max="2836" width="11.42578125" style="201"/>
    <col min="2837" max="2837" width="36.7109375" style="201" customWidth="1"/>
    <col min="2838" max="2838" width="12.7109375" style="201" customWidth="1"/>
    <col min="2839" max="2839" width="12.42578125" style="201" customWidth="1"/>
    <col min="2840" max="2840" width="10.7109375" style="201" customWidth="1"/>
    <col min="2841" max="2841" width="4.7109375" style="201" customWidth="1"/>
    <col min="2842" max="2842" width="36.7109375" style="201" customWidth="1"/>
    <col min="2843" max="3092" width="11.42578125" style="201"/>
    <col min="3093" max="3093" width="36.7109375" style="201" customWidth="1"/>
    <col min="3094" max="3094" width="12.7109375" style="201" customWidth="1"/>
    <col min="3095" max="3095" width="12.42578125" style="201" customWidth="1"/>
    <col min="3096" max="3096" width="10.7109375" style="201" customWidth="1"/>
    <col min="3097" max="3097" width="4.7109375" style="201" customWidth="1"/>
    <col min="3098" max="3098" width="36.7109375" style="201" customWidth="1"/>
    <col min="3099" max="3348" width="11.42578125" style="201"/>
    <col min="3349" max="3349" width="36.7109375" style="201" customWidth="1"/>
    <col min="3350" max="3350" width="12.7109375" style="201" customWidth="1"/>
    <col min="3351" max="3351" width="12.42578125" style="201" customWidth="1"/>
    <col min="3352" max="3352" width="10.7109375" style="201" customWidth="1"/>
    <col min="3353" max="3353" width="4.7109375" style="201" customWidth="1"/>
    <col min="3354" max="3354" width="36.7109375" style="201" customWidth="1"/>
    <col min="3355" max="3604" width="11.42578125" style="201"/>
    <col min="3605" max="3605" width="36.7109375" style="201" customWidth="1"/>
    <col min="3606" max="3606" width="12.7109375" style="201" customWidth="1"/>
    <col min="3607" max="3607" width="12.42578125" style="201" customWidth="1"/>
    <col min="3608" max="3608" width="10.7109375" style="201" customWidth="1"/>
    <col min="3609" max="3609" width="4.7109375" style="201" customWidth="1"/>
    <col min="3610" max="3610" width="36.7109375" style="201" customWidth="1"/>
    <col min="3611" max="3860" width="11.42578125" style="201"/>
    <col min="3861" max="3861" width="36.7109375" style="201" customWidth="1"/>
    <col min="3862" max="3862" width="12.7109375" style="201" customWidth="1"/>
    <col min="3863" max="3863" width="12.42578125" style="201" customWidth="1"/>
    <col min="3864" max="3864" width="10.7109375" style="201" customWidth="1"/>
    <col min="3865" max="3865" width="4.7109375" style="201" customWidth="1"/>
    <col min="3866" max="3866" width="36.7109375" style="201" customWidth="1"/>
    <col min="3867" max="4116" width="11.42578125" style="201"/>
    <col min="4117" max="4117" width="36.7109375" style="201" customWidth="1"/>
    <col min="4118" max="4118" width="12.7109375" style="201" customWidth="1"/>
    <col min="4119" max="4119" width="12.42578125" style="201" customWidth="1"/>
    <col min="4120" max="4120" width="10.7109375" style="201" customWidth="1"/>
    <col min="4121" max="4121" width="4.7109375" style="201" customWidth="1"/>
    <col min="4122" max="4122" width="36.7109375" style="201" customWidth="1"/>
    <col min="4123" max="4372" width="11.42578125" style="201"/>
    <col min="4373" max="4373" width="36.7109375" style="201" customWidth="1"/>
    <col min="4374" max="4374" width="12.7109375" style="201" customWidth="1"/>
    <col min="4375" max="4375" width="12.42578125" style="201" customWidth="1"/>
    <col min="4376" max="4376" width="10.7109375" style="201" customWidth="1"/>
    <col min="4377" max="4377" width="4.7109375" style="201" customWidth="1"/>
    <col min="4378" max="4378" width="36.7109375" style="201" customWidth="1"/>
    <col min="4379" max="4628" width="11.42578125" style="201"/>
    <col min="4629" max="4629" width="36.7109375" style="201" customWidth="1"/>
    <col min="4630" max="4630" width="12.7109375" style="201" customWidth="1"/>
    <col min="4631" max="4631" width="12.42578125" style="201" customWidth="1"/>
    <col min="4632" max="4632" width="10.7109375" style="201" customWidth="1"/>
    <col min="4633" max="4633" width="4.7109375" style="201" customWidth="1"/>
    <col min="4634" max="4634" width="36.7109375" style="201" customWidth="1"/>
    <col min="4635" max="4884" width="11.42578125" style="201"/>
    <col min="4885" max="4885" width="36.7109375" style="201" customWidth="1"/>
    <col min="4886" max="4886" width="12.7109375" style="201" customWidth="1"/>
    <col min="4887" max="4887" width="12.42578125" style="201" customWidth="1"/>
    <col min="4888" max="4888" width="10.7109375" style="201" customWidth="1"/>
    <col min="4889" max="4889" width="4.7109375" style="201" customWidth="1"/>
    <col min="4890" max="4890" width="36.7109375" style="201" customWidth="1"/>
    <col min="4891" max="5140" width="11.42578125" style="201"/>
    <col min="5141" max="5141" width="36.7109375" style="201" customWidth="1"/>
    <col min="5142" max="5142" width="12.7109375" style="201" customWidth="1"/>
    <col min="5143" max="5143" width="12.42578125" style="201" customWidth="1"/>
    <col min="5144" max="5144" width="10.7109375" style="201" customWidth="1"/>
    <col min="5145" max="5145" width="4.7109375" style="201" customWidth="1"/>
    <col min="5146" max="5146" width="36.7109375" style="201" customWidth="1"/>
    <col min="5147" max="5396" width="11.42578125" style="201"/>
    <col min="5397" max="5397" width="36.7109375" style="201" customWidth="1"/>
    <col min="5398" max="5398" width="12.7109375" style="201" customWidth="1"/>
    <col min="5399" max="5399" width="12.42578125" style="201" customWidth="1"/>
    <col min="5400" max="5400" width="10.7109375" style="201" customWidth="1"/>
    <col min="5401" max="5401" width="4.7109375" style="201" customWidth="1"/>
    <col min="5402" max="5402" width="36.7109375" style="201" customWidth="1"/>
    <col min="5403" max="5652" width="11.42578125" style="201"/>
    <col min="5653" max="5653" width="36.7109375" style="201" customWidth="1"/>
    <col min="5654" max="5654" width="12.7109375" style="201" customWidth="1"/>
    <col min="5655" max="5655" width="12.42578125" style="201" customWidth="1"/>
    <col min="5656" max="5656" width="10.7109375" style="201" customWidth="1"/>
    <col min="5657" max="5657" width="4.7109375" style="201" customWidth="1"/>
    <col min="5658" max="5658" width="36.7109375" style="201" customWidth="1"/>
    <col min="5659" max="5908" width="11.42578125" style="201"/>
    <col min="5909" max="5909" width="36.7109375" style="201" customWidth="1"/>
    <col min="5910" max="5910" width="12.7109375" style="201" customWidth="1"/>
    <col min="5911" max="5911" width="12.42578125" style="201" customWidth="1"/>
    <col min="5912" max="5912" width="10.7109375" style="201" customWidth="1"/>
    <col min="5913" max="5913" width="4.7109375" style="201" customWidth="1"/>
    <col min="5914" max="5914" width="36.7109375" style="201" customWidth="1"/>
    <col min="5915" max="6164" width="11.42578125" style="201"/>
    <col min="6165" max="6165" width="36.7109375" style="201" customWidth="1"/>
    <col min="6166" max="6166" width="12.7109375" style="201" customWidth="1"/>
    <col min="6167" max="6167" width="12.42578125" style="201" customWidth="1"/>
    <col min="6168" max="6168" width="10.7109375" style="201" customWidth="1"/>
    <col min="6169" max="6169" width="4.7109375" style="201" customWidth="1"/>
    <col min="6170" max="6170" width="36.7109375" style="201" customWidth="1"/>
    <col min="6171" max="6420" width="11.42578125" style="201"/>
    <col min="6421" max="6421" width="36.7109375" style="201" customWidth="1"/>
    <col min="6422" max="6422" width="12.7109375" style="201" customWidth="1"/>
    <col min="6423" max="6423" width="12.42578125" style="201" customWidth="1"/>
    <col min="6424" max="6424" width="10.7109375" style="201" customWidth="1"/>
    <col min="6425" max="6425" width="4.7109375" style="201" customWidth="1"/>
    <col min="6426" max="6426" width="36.7109375" style="201" customWidth="1"/>
    <col min="6427" max="6676" width="11.42578125" style="201"/>
    <col min="6677" max="6677" width="36.7109375" style="201" customWidth="1"/>
    <col min="6678" max="6678" width="12.7109375" style="201" customWidth="1"/>
    <col min="6679" max="6679" width="12.42578125" style="201" customWidth="1"/>
    <col min="6680" max="6680" width="10.7109375" style="201" customWidth="1"/>
    <col min="6681" max="6681" width="4.7109375" style="201" customWidth="1"/>
    <col min="6682" max="6682" width="36.7109375" style="201" customWidth="1"/>
    <col min="6683" max="6932" width="11.42578125" style="201"/>
    <col min="6933" max="6933" width="36.7109375" style="201" customWidth="1"/>
    <col min="6934" max="6934" width="12.7109375" style="201" customWidth="1"/>
    <col min="6935" max="6935" width="12.42578125" style="201" customWidth="1"/>
    <col min="6936" max="6936" width="10.7109375" style="201" customWidth="1"/>
    <col min="6937" max="6937" width="4.7109375" style="201" customWidth="1"/>
    <col min="6938" max="6938" width="36.7109375" style="201" customWidth="1"/>
    <col min="6939" max="7188" width="11.42578125" style="201"/>
    <col min="7189" max="7189" width="36.7109375" style="201" customWidth="1"/>
    <col min="7190" max="7190" width="12.7109375" style="201" customWidth="1"/>
    <col min="7191" max="7191" width="12.42578125" style="201" customWidth="1"/>
    <col min="7192" max="7192" width="10.7109375" style="201" customWidth="1"/>
    <col min="7193" max="7193" width="4.7109375" style="201" customWidth="1"/>
    <col min="7194" max="7194" width="36.7109375" style="201" customWidth="1"/>
    <col min="7195" max="7444" width="11.42578125" style="201"/>
    <col min="7445" max="7445" width="36.7109375" style="201" customWidth="1"/>
    <col min="7446" max="7446" width="12.7109375" style="201" customWidth="1"/>
    <col min="7447" max="7447" width="12.42578125" style="201" customWidth="1"/>
    <col min="7448" max="7448" width="10.7109375" style="201" customWidth="1"/>
    <col min="7449" max="7449" width="4.7109375" style="201" customWidth="1"/>
    <col min="7450" max="7450" width="36.7109375" style="201" customWidth="1"/>
    <col min="7451" max="7700" width="11.42578125" style="201"/>
    <col min="7701" max="7701" width="36.7109375" style="201" customWidth="1"/>
    <col min="7702" max="7702" width="12.7109375" style="201" customWidth="1"/>
    <col min="7703" max="7703" width="12.42578125" style="201" customWidth="1"/>
    <col min="7704" max="7704" width="10.7109375" style="201" customWidth="1"/>
    <col min="7705" max="7705" width="4.7109375" style="201" customWidth="1"/>
    <col min="7706" max="7706" width="36.7109375" style="201" customWidth="1"/>
    <col min="7707" max="7956" width="11.42578125" style="201"/>
    <col min="7957" max="7957" width="36.7109375" style="201" customWidth="1"/>
    <col min="7958" max="7958" width="12.7109375" style="201" customWidth="1"/>
    <col min="7959" max="7959" width="12.42578125" style="201" customWidth="1"/>
    <col min="7960" max="7960" width="10.7109375" style="201" customWidth="1"/>
    <col min="7961" max="7961" width="4.7109375" style="201" customWidth="1"/>
    <col min="7962" max="7962" width="36.7109375" style="201" customWidth="1"/>
    <col min="7963" max="8212" width="11.42578125" style="201"/>
    <col min="8213" max="8213" width="36.7109375" style="201" customWidth="1"/>
    <col min="8214" max="8214" width="12.7109375" style="201" customWidth="1"/>
    <col min="8215" max="8215" width="12.42578125" style="201" customWidth="1"/>
    <col min="8216" max="8216" width="10.7109375" style="201" customWidth="1"/>
    <col min="8217" max="8217" width="4.7109375" style="201" customWidth="1"/>
    <col min="8218" max="8218" width="36.7109375" style="201" customWidth="1"/>
    <col min="8219" max="8468" width="11.42578125" style="201"/>
    <col min="8469" max="8469" width="36.7109375" style="201" customWidth="1"/>
    <col min="8470" max="8470" width="12.7109375" style="201" customWidth="1"/>
    <col min="8471" max="8471" width="12.42578125" style="201" customWidth="1"/>
    <col min="8472" max="8472" width="10.7109375" style="201" customWidth="1"/>
    <col min="8473" max="8473" width="4.7109375" style="201" customWidth="1"/>
    <col min="8474" max="8474" width="36.7109375" style="201" customWidth="1"/>
    <col min="8475" max="8724" width="11.42578125" style="201"/>
    <col min="8725" max="8725" width="36.7109375" style="201" customWidth="1"/>
    <col min="8726" max="8726" width="12.7109375" style="201" customWidth="1"/>
    <col min="8727" max="8727" width="12.42578125" style="201" customWidth="1"/>
    <col min="8728" max="8728" width="10.7109375" style="201" customWidth="1"/>
    <col min="8729" max="8729" width="4.7109375" style="201" customWidth="1"/>
    <col min="8730" max="8730" width="36.7109375" style="201" customWidth="1"/>
    <col min="8731" max="8980" width="11.42578125" style="201"/>
    <col min="8981" max="8981" width="36.7109375" style="201" customWidth="1"/>
    <col min="8982" max="8982" width="12.7109375" style="201" customWidth="1"/>
    <col min="8983" max="8983" width="12.42578125" style="201" customWidth="1"/>
    <col min="8984" max="8984" width="10.7109375" style="201" customWidth="1"/>
    <col min="8985" max="8985" width="4.7109375" style="201" customWidth="1"/>
    <col min="8986" max="8986" width="36.7109375" style="201" customWidth="1"/>
    <col min="8987" max="9236" width="11.42578125" style="201"/>
    <col min="9237" max="9237" width="36.7109375" style="201" customWidth="1"/>
    <col min="9238" max="9238" width="12.7109375" style="201" customWidth="1"/>
    <col min="9239" max="9239" width="12.42578125" style="201" customWidth="1"/>
    <col min="9240" max="9240" width="10.7109375" style="201" customWidth="1"/>
    <col min="9241" max="9241" width="4.7109375" style="201" customWidth="1"/>
    <col min="9242" max="9242" width="36.7109375" style="201" customWidth="1"/>
    <col min="9243" max="9492" width="11.42578125" style="201"/>
    <col min="9493" max="9493" width="36.7109375" style="201" customWidth="1"/>
    <col min="9494" max="9494" width="12.7109375" style="201" customWidth="1"/>
    <col min="9495" max="9495" width="12.42578125" style="201" customWidth="1"/>
    <col min="9496" max="9496" width="10.7109375" style="201" customWidth="1"/>
    <col min="9497" max="9497" width="4.7109375" style="201" customWidth="1"/>
    <col min="9498" max="9498" width="36.7109375" style="201" customWidth="1"/>
    <col min="9499" max="9748" width="11.42578125" style="201"/>
    <col min="9749" max="9749" width="36.7109375" style="201" customWidth="1"/>
    <col min="9750" max="9750" width="12.7109375" style="201" customWidth="1"/>
    <col min="9751" max="9751" width="12.42578125" style="201" customWidth="1"/>
    <col min="9752" max="9752" width="10.7109375" style="201" customWidth="1"/>
    <col min="9753" max="9753" width="4.7109375" style="201" customWidth="1"/>
    <col min="9754" max="9754" width="36.7109375" style="201" customWidth="1"/>
    <col min="9755" max="10004" width="11.42578125" style="201"/>
    <col min="10005" max="10005" width="36.7109375" style="201" customWidth="1"/>
    <col min="10006" max="10006" width="12.7109375" style="201" customWidth="1"/>
    <col min="10007" max="10007" width="12.42578125" style="201" customWidth="1"/>
    <col min="10008" max="10008" width="10.7109375" style="201" customWidth="1"/>
    <col min="10009" max="10009" width="4.7109375" style="201" customWidth="1"/>
    <col min="10010" max="10010" width="36.7109375" style="201" customWidth="1"/>
    <col min="10011" max="10260" width="11.42578125" style="201"/>
    <col min="10261" max="10261" width="36.7109375" style="201" customWidth="1"/>
    <col min="10262" max="10262" width="12.7109375" style="201" customWidth="1"/>
    <col min="10263" max="10263" width="12.42578125" style="201" customWidth="1"/>
    <col min="10264" max="10264" width="10.7109375" style="201" customWidth="1"/>
    <col min="10265" max="10265" width="4.7109375" style="201" customWidth="1"/>
    <col min="10266" max="10266" width="36.7109375" style="201" customWidth="1"/>
    <col min="10267" max="10516" width="11.42578125" style="201"/>
    <col min="10517" max="10517" width="36.7109375" style="201" customWidth="1"/>
    <col min="10518" max="10518" width="12.7109375" style="201" customWidth="1"/>
    <col min="10519" max="10519" width="12.42578125" style="201" customWidth="1"/>
    <col min="10520" max="10520" width="10.7109375" style="201" customWidth="1"/>
    <col min="10521" max="10521" width="4.7109375" style="201" customWidth="1"/>
    <col min="10522" max="10522" width="36.7109375" style="201" customWidth="1"/>
    <col min="10523" max="10772" width="11.42578125" style="201"/>
    <col min="10773" max="10773" width="36.7109375" style="201" customWidth="1"/>
    <col min="10774" max="10774" width="12.7109375" style="201" customWidth="1"/>
    <col min="10775" max="10775" width="12.42578125" style="201" customWidth="1"/>
    <col min="10776" max="10776" width="10.7109375" style="201" customWidth="1"/>
    <col min="10777" max="10777" width="4.7109375" style="201" customWidth="1"/>
    <col min="10778" max="10778" width="36.7109375" style="201" customWidth="1"/>
    <col min="10779" max="11028" width="11.42578125" style="201"/>
    <col min="11029" max="11029" width="36.7109375" style="201" customWidth="1"/>
    <col min="11030" max="11030" width="12.7109375" style="201" customWidth="1"/>
    <col min="11031" max="11031" width="12.42578125" style="201" customWidth="1"/>
    <col min="11032" max="11032" width="10.7109375" style="201" customWidth="1"/>
    <col min="11033" max="11033" width="4.7109375" style="201" customWidth="1"/>
    <col min="11034" max="11034" width="36.7109375" style="201" customWidth="1"/>
    <col min="11035" max="11284" width="11.42578125" style="201"/>
    <col min="11285" max="11285" width="36.7109375" style="201" customWidth="1"/>
    <col min="11286" max="11286" width="12.7109375" style="201" customWidth="1"/>
    <col min="11287" max="11287" width="12.42578125" style="201" customWidth="1"/>
    <col min="11288" max="11288" width="10.7109375" style="201" customWidth="1"/>
    <col min="11289" max="11289" width="4.7109375" style="201" customWidth="1"/>
    <col min="11290" max="11290" width="36.7109375" style="201" customWidth="1"/>
    <col min="11291" max="11540" width="11.42578125" style="201"/>
    <col min="11541" max="11541" width="36.7109375" style="201" customWidth="1"/>
    <col min="11542" max="11542" width="12.7109375" style="201" customWidth="1"/>
    <col min="11543" max="11543" width="12.42578125" style="201" customWidth="1"/>
    <col min="11544" max="11544" width="10.7109375" style="201" customWidth="1"/>
    <col min="11545" max="11545" width="4.7109375" style="201" customWidth="1"/>
    <col min="11546" max="11546" width="36.7109375" style="201" customWidth="1"/>
    <col min="11547" max="11796" width="11.42578125" style="201"/>
    <col min="11797" max="11797" width="36.7109375" style="201" customWidth="1"/>
    <col min="11798" max="11798" width="12.7109375" style="201" customWidth="1"/>
    <col min="11799" max="11799" width="12.42578125" style="201" customWidth="1"/>
    <col min="11800" max="11800" width="10.7109375" style="201" customWidth="1"/>
    <col min="11801" max="11801" width="4.7109375" style="201" customWidth="1"/>
    <col min="11802" max="11802" width="36.7109375" style="201" customWidth="1"/>
    <col min="11803" max="12052" width="11.42578125" style="201"/>
    <col min="12053" max="12053" width="36.7109375" style="201" customWidth="1"/>
    <col min="12054" max="12054" width="12.7109375" style="201" customWidth="1"/>
    <col min="12055" max="12055" width="12.42578125" style="201" customWidth="1"/>
    <col min="12056" max="12056" width="10.7109375" style="201" customWidth="1"/>
    <col min="12057" max="12057" width="4.7109375" style="201" customWidth="1"/>
    <col min="12058" max="12058" width="36.7109375" style="201" customWidth="1"/>
    <col min="12059" max="12308" width="11.42578125" style="201"/>
    <col min="12309" max="12309" width="36.7109375" style="201" customWidth="1"/>
    <col min="12310" max="12310" width="12.7109375" style="201" customWidth="1"/>
    <col min="12311" max="12311" width="12.42578125" style="201" customWidth="1"/>
    <col min="12312" max="12312" width="10.7109375" style="201" customWidth="1"/>
    <col min="12313" max="12313" width="4.7109375" style="201" customWidth="1"/>
    <col min="12314" max="12314" width="36.7109375" style="201" customWidth="1"/>
    <col min="12315" max="12564" width="11.42578125" style="201"/>
    <col min="12565" max="12565" width="36.7109375" style="201" customWidth="1"/>
    <col min="12566" max="12566" width="12.7109375" style="201" customWidth="1"/>
    <col min="12567" max="12567" width="12.42578125" style="201" customWidth="1"/>
    <col min="12568" max="12568" width="10.7109375" style="201" customWidth="1"/>
    <col min="12569" max="12569" width="4.7109375" style="201" customWidth="1"/>
    <col min="12570" max="12570" width="36.7109375" style="201" customWidth="1"/>
    <col min="12571" max="12820" width="11.42578125" style="201"/>
    <col min="12821" max="12821" width="36.7109375" style="201" customWidth="1"/>
    <col min="12822" max="12822" width="12.7109375" style="201" customWidth="1"/>
    <col min="12823" max="12823" width="12.42578125" style="201" customWidth="1"/>
    <col min="12824" max="12824" width="10.7109375" style="201" customWidth="1"/>
    <col min="12825" max="12825" width="4.7109375" style="201" customWidth="1"/>
    <col min="12826" max="12826" width="36.7109375" style="201" customWidth="1"/>
    <col min="12827" max="13076" width="11.42578125" style="201"/>
    <col min="13077" max="13077" width="36.7109375" style="201" customWidth="1"/>
    <col min="13078" max="13078" width="12.7109375" style="201" customWidth="1"/>
    <col min="13079" max="13079" width="12.42578125" style="201" customWidth="1"/>
    <col min="13080" max="13080" width="10.7109375" style="201" customWidth="1"/>
    <col min="13081" max="13081" width="4.7109375" style="201" customWidth="1"/>
    <col min="13082" max="13082" width="36.7109375" style="201" customWidth="1"/>
    <col min="13083" max="13332" width="11.42578125" style="201"/>
    <col min="13333" max="13333" width="36.7109375" style="201" customWidth="1"/>
    <col min="13334" max="13334" width="12.7109375" style="201" customWidth="1"/>
    <col min="13335" max="13335" width="12.42578125" style="201" customWidth="1"/>
    <col min="13336" max="13336" width="10.7109375" style="201" customWidth="1"/>
    <col min="13337" max="13337" width="4.7109375" style="201" customWidth="1"/>
    <col min="13338" max="13338" width="36.7109375" style="201" customWidth="1"/>
    <col min="13339" max="13588" width="11.42578125" style="201"/>
    <col min="13589" max="13589" width="36.7109375" style="201" customWidth="1"/>
    <col min="13590" max="13590" width="12.7109375" style="201" customWidth="1"/>
    <col min="13591" max="13591" width="12.42578125" style="201" customWidth="1"/>
    <col min="13592" max="13592" width="10.7109375" style="201" customWidth="1"/>
    <col min="13593" max="13593" width="4.7109375" style="201" customWidth="1"/>
    <col min="13594" max="13594" width="36.7109375" style="201" customWidth="1"/>
    <col min="13595" max="13844" width="11.42578125" style="201"/>
    <col min="13845" max="13845" width="36.7109375" style="201" customWidth="1"/>
    <col min="13846" max="13846" width="12.7109375" style="201" customWidth="1"/>
    <col min="13847" max="13847" width="12.42578125" style="201" customWidth="1"/>
    <col min="13848" max="13848" width="10.7109375" style="201" customWidth="1"/>
    <col min="13849" max="13849" width="4.7109375" style="201" customWidth="1"/>
    <col min="13850" max="13850" width="36.7109375" style="201" customWidth="1"/>
    <col min="13851" max="14100" width="11.42578125" style="201"/>
    <col min="14101" max="14101" width="36.7109375" style="201" customWidth="1"/>
    <col min="14102" max="14102" width="12.7109375" style="201" customWidth="1"/>
    <col min="14103" max="14103" width="12.42578125" style="201" customWidth="1"/>
    <col min="14104" max="14104" width="10.7109375" style="201" customWidth="1"/>
    <col min="14105" max="14105" width="4.7109375" style="201" customWidth="1"/>
    <col min="14106" max="14106" width="36.7109375" style="201" customWidth="1"/>
    <col min="14107" max="14356" width="11.42578125" style="201"/>
    <col min="14357" max="14357" width="36.7109375" style="201" customWidth="1"/>
    <col min="14358" max="14358" width="12.7109375" style="201" customWidth="1"/>
    <col min="14359" max="14359" width="12.42578125" style="201" customWidth="1"/>
    <col min="14360" max="14360" width="10.7109375" style="201" customWidth="1"/>
    <col min="14361" max="14361" width="4.7109375" style="201" customWidth="1"/>
    <col min="14362" max="14362" width="36.7109375" style="201" customWidth="1"/>
    <col min="14363" max="14612" width="11.42578125" style="201"/>
    <col min="14613" max="14613" width="36.7109375" style="201" customWidth="1"/>
    <col min="14614" max="14614" width="12.7109375" style="201" customWidth="1"/>
    <col min="14615" max="14615" width="12.42578125" style="201" customWidth="1"/>
    <col min="14616" max="14616" width="10.7109375" style="201" customWidth="1"/>
    <col min="14617" max="14617" width="4.7109375" style="201" customWidth="1"/>
    <col min="14618" max="14618" width="36.7109375" style="201" customWidth="1"/>
    <col min="14619" max="14868" width="11.42578125" style="201"/>
    <col min="14869" max="14869" width="36.7109375" style="201" customWidth="1"/>
    <col min="14870" max="14870" width="12.7109375" style="201" customWidth="1"/>
    <col min="14871" max="14871" width="12.42578125" style="201" customWidth="1"/>
    <col min="14872" max="14872" width="10.7109375" style="201" customWidth="1"/>
    <col min="14873" max="14873" width="4.7109375" style="201" customWidth="1"/>
    <col min="14874" max="14874" width="36.7109375" style="201" customWidth="1"/>
    <col min="14875" max="15124" width="11.42578125" style="201"/>
    <col min="15125" max="15125" width="36.7109375" style="201" customWidth="1"/>
    <col min="15126" max="15126" width="12.7109375" style="201" customWidth="1"/>
    <col min="15127" max="15127" width="12.42578125" style="201" customWidth="1"/>
    <col min="15128" max="15128" width="10.7109375" style="201" customWidth="1"/>
    <col min="15129" max="15129" width="4.7109375" style="201" customWidth="1"/>
    <col min="15130" max="15130" width="36.7109375" style="201" customWidth="1"/>
    <col min="15131" max="15380" width="11.42578125" style="201"/>
    <col min="15381" max="15381" width="36.7109375" style="201" customWidth="1"/>
    <col min="15382" max="15382" width="12.7109375" style="201" customWidth="1"/>
    <col min="15383" max="15383" width="12.42578125" style="201" customWidth="1"/>
    <col min="15384" max="15384" width="10.7109375" style="201" customWidth="1"/>
    <col min="15385" max="15385" width="4.7109375" style="201" customWidth="1"/>
    <col min="15386" max="15386" width="36.7109375" style="201" customWidth="1"/>
    <col min="15387" max="15636" width="11.42578125" style="201"/>
    <col min="15637" max="15637" width="36.7109375" style="201" customWidth="1"/>
    <col min="15638" max="15638" width="12.7109375" style="201" customWidth="1"/>
    <col min="15639" max="15639" width="12.42578125" style="201" customWidth="1"/>
    <col min="15640" max="15640" width="10.7109375" style="201" customWidth="1"/>
    <col min="15641" max="15641" width="4.7109375" style="201" customWidth="1"/>
    <col min="15642" max="15642" width="36.7109375" style="201" customWidth="1"/>
    <col min="15643" max="15892" width="11.42578125" style="201"/>
    <col min="15893" max="15893" width="36.7109375" style="201" customWidth="1"/>
    <col min="15894" max="15894" width="12.7109375" style="201" customWidth="1"/>
    <col min="15895" max="15895" width="12.42578125" style="201" customWidth="1"/>
    <col min="15896" max="15896" width="10.7109375" style="201" customWidth="1"/>
    <col min="15897" max="15897" width="4.7109375" style="201" customWidth="1"/>
    <col min="15898" max="15898" width="36.7109375" style="201" customWidth="1"/>
    <col min="15899" max="16148" width="11.42578125" style="201"/>
    <col min="16149" max="16149" width="36.7109375" style="201" customWidth="1"/>
    <col min="16150" max="16150" width="12.7109375" style="201" customWidth="1"/>
    <col min="16151" max="16151" width="12.42578125" style="201" customWidth="1"/>
    <col min="16152" max="16152" width="10.7109375" style="201" customWidth="1"/>
    <col min="16153" max="16153" width="4.7109375" style="201" customWidth="1"/>
    <col min="16154" max="16154" width="36.7109375" style="201" customWidth="1"/>
    <col min="16155" max="16384" width="11.42578125" style="201"/>
  </cols>
  <sheetData>
    <row r="5" spans="2:49" ht="18" customHeight="1" x14ac:dyDescent="0.25">
      <c r="B5" s="199" t="s">
        <v>201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4" customFormat="1" ht="25.5" x14ac:dyDescent="0.25">
      <c r="B6" s="126" t="s">
        <v>202</v>
      </c>
      <c r="C6" s="126" t="s">
        <v>203</v>
      </c>
      <c r="D6" s="127" t="s">
        <v>204</v>
      </c>
      <c r="E6" s="126" t="s">
        <v>205</v>
      </c>
      <c r="F6" s="127" t="s">
        <v>204</v>
      </c>
      <c r="G6" s="126" t="s">
        <v>206</v>
      </c>
      <c r="H6" s="127" t="s">
        <v>204</v>
      </c>
      <c r="I6" s="126" t="s">
        <v>207</v>
      </c>
      <c r="J6" s="127" t="s">
        <v>204</v>
      </c>
      <c r="K6" s="202" t="s">
        <v>208</v>
      </c>
      <c r="L6" s="127" t="s">
        <v>204</v>
      </c>
      <c r="M6" s="202" t="s">
        <v>209</v>
      </c>
      <c r="N6" s="127" t="s">
        <v>204</v>
      </c>
      <c r="O6" s="202" t="s">
        <v>210</v>
      </c>
      <c r="P6" s="127" t="s">
        <v>204</v>
      </c>
      <c r="Q6" s="202" t="s">
        <v>211</v>
      </c>
      <c r="R6" s="127" t="s">
        <v>204</v>
      </c>
      <c r="S6" s="202" t="s">
        <v>212</v>
      </c>
      <c r="T6" s="127" t="s">
        <v>204</v>
      </c>
      <c r="U6" s="203" t="s">
        <v>213</v>
      </c>
      <c r="V6" s="127" t="s">
        <v>204</v>
      </c>
      <c r="W6" s="203" t="s">
        <v>214</v>
      </c>
      <c r="X6" s="127" t="s">
        <v>204</v>
      </c>
      <c r="Y6" s="203" t="s">
        <v>215</v>
      </c>
      <c r="Z6" s="127" t="s">
        <v>204</v>
      </c>
      <c r="AA6" s="203" t="s">
        <v>216</v>
      </c>
      <c r="AB6" s="127" t="s">
        <v>204</v>
      </c>
      <c r="AC6" s="126" t="s">
        <v>217</v>
      </c>
      <c r="AD6" s="127" t="s">
        <v>204</v>
      </c>
      <c r="AE6" s="126" t="s">
        <v>218</v>
      </c>
      <c r="AF6" s="127" t="s">
        <v>204</v>
      </c>
      <c r="AG6" s="126" t="s">
        <v>219</v>
      </c>
      <c r="AH6" s="127" t="s">
        <v>204</v>
      </c>
      <c r="AI6" s="126" t="s">
        <v>220</v>
      </c>
      <c r="AJ6" s="127" t="s">
        <v>204</v>
      </c>
      <c r="AK6" s="126" t="s">
        <v>221</v>
      </c>
      <c r="AL6" s="127" t="s">
        <v>204</v>
      </c>
      <c r="AM6" s="126" t="s">
        <v>222</v>
      </c>
      <c r="AN6" s="127" t="s">
        <v>204</v>
      </c>
      <c r="AO6" s="126" t="s">
        <v>223</v>
      </c>
      <c r="AP6" s="127" t="s">
        <v>204</v>
      </c>
      <c r="AQ6" s="126" t="s">
        <v>224</v>
      </c>
      <c r="AR6" s="127" t="s">
        <v>204</v>
      </c>
      <c r="AS6" s="126" t="s">
        <v>225</v>
      </c>
      <c r="AT6" s="127" t="s">
        <v>204</v>
      </c>
      <c r="AU6" s="126" t="s">
        <v>83</v>
      </c>
      <c r="AV6" s="127" t="s">
        <v>204</v>
      </c>
      <c r="AW6" s="85"/>
    </row>
    <row r="7" spans="2:49" x14ac:dyDescent="0.25">
      <c r="B7" s="88" t="s">
        <v>86</v>
      </c>
      <c r="C7" s="205">
        <v>14136</v>
      </c>
      <c r="D7" s="129">
        <v>2.7773738548785731E-2</v>
      </c>
      <c r="E7" s="205">
        <v>5580</v>
      </c>
      <c r="F7" s="129">
        <v>-4.370179948586117E-2</v>
      </c>
      <c r="G7" s="205">
        <v>6918</v>
      </c>
      <c r="H7" s="129">
        <v>5.7313159101329614E-2</v>
      </c>
      <c r="I7" s="205">
        <v>18239</v>
      </c>
      <c r="J7" s="129">
        <v>2.6566105701581577E-2</v>
      </c>
      <c r="K7" s="205">
        <v>3573</v>
      </c>
      <c r="L7" s="129">
        <v>-3.1444835998915677E-2</v>
      </c>
      <c r="M7" s="205">
        <v>48422</v>
      </c>
      <c r="N7" s="129">
        <v>2.8613913967073801E-2</v>
      </c>
      <c r="O7" s="205">
        <v>1669</v>
      </c>
      <c r="P7" s="129">
        <v>0.16468946266573625</v>
      </c>
      <c r="Q7" s="205">
        <v>3561</v>
      </c>
      <c r="R7" s="129">
        <v>5.6363097003856444E-2</v>
      </c>
      <c r="S7" s="205">
        <v>26375</v>
      </c>
      <c r="T7" s="129">
        <v>0.24733979664223216</v>
      </c>
      <c r="U7" s="205">
        <v>10466</v>
      </c>
      <c r="V7" s="129">
        <v>0.20437284234752595</v>
      </c>
      <c r="W7" s="205">
        <v>5711</v>
      </c>
      <c r="X7" s="129">
        <v>0.35976190476190473</v>
      </c>
      <c r="Y7" s="205">
        <v>4819</v>
      </c>
      <c r="Z7" s="129">
        <v>0.34948193783254</v>
      </c>
      <c r="AA7" s="205">
        <v>5379</v>
      </c>
      <c r="AB7" s="129">
        <v>0.14837745516652423</v>
      </c>
      <c r="AC7" s="205">
        <v>1781</v>
      </c>
      <c r="AD7" s="129">
        <v>0.11173533083645437</v>
      </c>
      <c r="AE7" s="205">
        <v>1365</v>
      </c>
      <c r="AF7" s="129">
        <v>2.3238380809595283E-2</v>
      </c>
      <c r="AG7" s="205">
        <v>6494</v>
      </c>
      <c r="AH7" s="129">
        <v>0.12625737079431154</v>
      </c>
      <c r="AI7" s="205">
        <v>4300</v>
      </c>
      <c r="AJ7" s="129">
        <v>-8.4522035341707435E-2</v>
      </c>
      <c r="AK7" s="205">
        <v>2953</v>
      </c>
      <c r="AL7" s="129">
        <v>0.20925470925470924</v>
      </c>
      <c r="AM7" s="205">
        <v>239</v>
      </c>
      <c r="AN7" s="129">
        <v>-0.18150684931506844</v>
      </c>
      <c r="AO7" s="205">
        <v>238</v>
      </c>
      <c r="AP7" s="129">
        <v>0.20202020202020199</v>
      </c>
      <c r="AQ7" s="205">
        <v>566</v>
      </c>
      <c r="AR7" s="129">
        <v>-0.44780487804878044</v>
      </c>
      <c r="AS7" s="206">
        <v>132273</v>
      </c>
      <c r="AT7" s="207">
        <v>6.4879965221311675E-2</v>
      </c>
      <c r="AU7" s="206">
        <v>146409</v>
      </c>
      <c r="AV7" s="207">
        <v>6.1180853531253687E-2</v>
      </c>
    </row>
    <row r="8" spans="2:49" x14ac:dyDescent="0.25">
      <c r="B8" s="88" t="s">
        <v>87</v>
      </c>
      <c r="C8" s="205">
        <v>13697</v>
      </c>
      <c r="D8" s="129">
        <v>0.30298706240487072</v>
      </c>
      <c r="E8" s="205">
        <v>4876</v>
      </c>
      <c r="F8" s="129">
        <v>-0.12049062049062054</v>
      </c>
      <c r="G8" s="205">
        <v>5849</v>
      </c>
      <c r="H8" s="129">
        <v>-3.5136918508743009E-2</v>
      </c>
      <c r="I8" s="205">
        <v>24109</v>
      </c>
      <c r="J8" s="129">
        <v>0.16059307755259233</v>
      </c>
      <c r="K8" s="205">
        <v>2868</v>
      </c>
      <c r="L8" s="129">
        <v>-0.24842767295597479</v>
      </c>
      <c r="M8" s="205">
        <v>49029</v>
      </c>
      <c r="N8" s="129">
        <v>-3.2977653300723886E-2</v>
      </c>
      <c r="O8" s="205">
        <v>1656</v>
      </c>
      <c r="P8" s="129">
        <v>0.13892709766162303</v>
      </c>
      <c r="Q8" s="205">
        <v>2429</v>
      </c>
      <c r="R8" s="129">
        <v>0.24372759856630832</v>
      </c>
      <c r="S8" s="205">
        <v>26289</v>
      </c>
      <c r="T8" s="129">
        <v>0.13943307905686542</v>
      </c>
      <c r="U8" s="205">
        <v>9976</v>
      </c>
      <c r="V8" s="129">
        <v>0.19073764621628064</v>
      </c>
      <c r="W8" s="205">
        <v>6973</v>
      </c>
      <c r="X8" s="129">
        <v>0.22354799087559218</v>
      </c>
      <c r="Y8" s="205">
        <v>4268</v>
      </c>
      <c r="Z8" s="129">
        <v>8.050632911392408E-2</v>
      </c>
      <c r="AA8" s="205">
        <v>5072</v>
      </c>
      <c r="AB8" s="129">
        <v>5.3518334985134253E-3</v>
      </c>
      <c r="AC8" s="205">
        <v>2853</v>
      </c>
      <c r="AD8" s="129">
        <v>0.40196560196560194</v>
      </c>
      <c r="AE8" s="205">
        <v>2001</v>
      </c>
      <c r="AF8" s="129">
        <v>0.3876560332871013</v>
      </c>
      <c r="AG8" s="205">
        <v>8913</v>
      </c>
      <c r="AH8" s="129">
        <v>0.19109982627288513</v>
      </c>
      <c r="AI8" s="205">
        <v>5022</v>
      </c>
      <c r="AJ8" s="129">
        <v>1.0462776659959649E-2</v>
      </c>
      <c r="AK8" s="205">
        <v>3466</v>
      </c>
      <c r="AL8" s="129">
        <v>0.3947686116700202</v>
      </c>
      <c r="AM8" s="205">
        <v>206</v>
      </c>
      <c r="AN8" s="129">
        <v>6.1855670103092786E-2</v>
      </c>
      <c r="AO8" s="205">
        <v>217</v>
      </c>
      <c r="AP8" s="129">
        <v>1.1485148514851486</v>
      </c>
      <c r="AQ8" s="205">
        <v>372</v>
      </c>
      <c r="AR8" s="129">
        <v>-0.39512195121951221</v>
      </c>
      <c r="AS8" s="206">
        <v>140155</v>
      </c>
      <c r="AT8" s="207">
        <v>5.6179351921627818E-2</v>
      </c>
      <c r="AU8" s="206">
        <v>153852</v>
      </c>
      <c r="AV8" s="207">
        <v>7.4295450101946825E-2</v>
      </c>
    </row>
    <row r="9" spans="2:49" x14ac:dyDescent="0.25">
      <c r="B9" s="88" t="s">
        <v>88</v>
      </c>
      <c r="C9" s="205">
        <v>15544</v>
      </c>
      <c r="D9" s="129">
        <v>-0.14920634920634923</v>
      </c>
      <c r="E9" s="205">
        <v>6294</v>
      </c>
      <c r="F9" s="129">
        <v>-7.318509792372252E-2</v>
      </c>
      <c r="G9" s="205">
        <v>5497</v>
      </c>
      <c r="H9" s="129">
        <v>-8.3986002332944509E-2</v>
      </c>
      <c r="I9" s="205">
        <v>21094</v>
      </c>
      <c r="J9" s="129">
        <v>1.9950598517954887E-3</v>
      </c>
      <c r="K9" s="205">
        <v>4831</v>
      </c>
      <c r="L9" s="129">
        <v>0.17886774036115183</v>
      </c>
      <c r="M9" s="205">
        <v>58409</v>
      </c>
      <c r="N9" s="129">
        <v>1.6639688092875859E-2</v>
      </c>
      <c r="O9" s="205">
        <v>1902</v>
      </c>
      <c r="P9" s="129">
        <v>9.0596330275229286E-2</v>
      </c>
      <c r="Q9" s="205">
        <v>2465</v>
      </c>
      <c r="R9" s="129">
        <v>-0.2061191626409018</v>
      </c>
      <c r="S9" s="205">
        <v>15995</v>
      </c>
      <c r="T9" s="129">
        <v>7.1332886805090423E-2</v>
      </c>
      <c r="U9" s="205">
        <v>6200</v>
      </c>
      <c r="V9" s="129">
        <v>0.29355309826830789</v>
      </c>
      <c r="W9" s="205">
        <v>3892</v>
      </c>
      <c r="X9" s="129">
        <v>0.16947115384615374</v>
      </c>
      <c r="Y9" s="205">
        <v>3371</v>
      </c>
      <c r="Z9" s="129">
        <v>4.5271317829457258E-2</v>
      </c>
      <c r="AA9" s="205">
        <v>2532</v>
      </c>
      <c r="AB9" s="129">
        <v>-0.2935267857142857</v>
      </c>
      <c r="AC9" s="205">
        <v>3833</v>
      </c>
      <c r="AD9" s="129">
        <v>0.26794574925570624</v>
      </c>
      <c r="AE9" s="205">
        <v>1220</v>
      </c>
      <c r="AF9" s="129">
        <v>-5.2059052059052036E-2</v>
      </c>
      <c r="AG9" s="205">
        <v>10062</v>
      </c>
      <c r="AH9" s="129">
        <v>0.40963855421686746</v>
      </c>
      <c r="AI9" s="205">
        <v>5215</v>
      </c>
      <c r="AJ9" s="129">
        <v>-9.461805555555558E-2</v>
      </c>
      <c r="AK9" s="205">
        <v>3930</v>
      </c>
      <c r="AL9" s="129">
        <v>0.20515179392824279</v>
      </c>
      <c r="AM9" s="205">
        <v>173</v>
      </c>
      <c r="AN9" s="129">
        <v>-0.35447761194029848</v>
      </c>
      <c r="AO9" s="205">
        <v>215</v>
      </c>
      <c r="AP9" s="129">
        <v>-1.8264840182648401E-2</v>
      </c>
      <c r="AQ9" s="205">
        <v>293</v>
      </c>
      <c r="AR9" s="129">
        <v>-0.50590219224283306</v>
      </c>
      <c r="AS9" s="206">
        <v>141428</v>
      </c>
      <c r="AT9" s="207">
        <v>3.4412644544078219E-2</v>
      </c>
      <c r="AU9" s="206">
        <v>156972</v>
      </c>
      <c r="AV9" s="207">
        <v>1.2768318569225778E-2</v>
      </c>
    </row>
    <row r="10" spans="2:49" x14ac:dyDescent="0.25">
      <c r="B10" s="88" t="s">
        <v>89</v>
      </c>
      <c r="C10" s="205">
        <v>23736</v>
      </c>
      <c r="D10" s="129">
        <v>-0.15817846503050081</v>
      </c>
      <c r="E10" s="205">
        <v>4366</v>
      </c>
      <c r="F10" s="129">
        <v>-2.2899015342336959E-4</v>
      </c>
      <c r="G10" s="205">
        <v>4774</v>
      </c>
      <c r="H10" s="129">
        <v>-7.8556263269639048E-2</v>
      </c>
      <c r="I10" s="205">
        <v>18509</v>
      </c>
      <c r="J10" s="129">
        <v>5.4824186470621816E-2</v>
      </c>
      <c r="K10" s="205">
        <v>3181</v>
      </c>
      <c r="L10" s="129">
        <v>0.16179693206720236</v>
      </c>
      <c r="M10" s="205">
        <v>49142</v>
      </c>
      <c r="N10" s="129">
        <v>-1.6845390524968029E-2</v>
      </c>
      <c r="O10" s="205">
        <v>1514</v>
      </c>
      <c r="P10" s="129">
        <v>-3.1349968010236706E-2</v>
      </c>
      <c r="Q10" s="205">
        <v>3449</v>
      </c>
      <c r="R10" s="129">
        <v>0.11186331399097349</v>
      </c>
      <c r="S10" s="205">
        <v>2724</v>
      </c>
      <c r="T10" s="129">
        <v>1.8698578908002972E-2</v>
      </c>
      <c r="U10" s="205">
        <v>849</v>
      </c>
      <c r="V10" s="129">
        <v>-0.10443037974683544</v>
      </c>
      <c r="W10" s="205">
        <v>850</v>
      </c>
      <c r="X10" s="129">
        <v>0.18384401114206139</v>
      </c>
      <c r="Y10" s="205">
        <v>838</v>
      </c>
      <c r="Z10" s="129">
        <v>-1.4117647058823568E-2</v>
      </c>
      <c r="AA10" s="205">
        <v>187</v>
      </c>
      <c r="AB10" s="129">
        <v>0.18354430379746844</v>
      </c>
      <c r="AC10" s="205">
        <v>2316</v>
      </c>
      <c r="AD10" s="129">
        <v>4.7963800904977427E-2</v>
      </c>
      <c r="AE10" s="205">
        <v>1157</v>
      </c>
      <c r="AF10" s="129">
        <v>0.21151832460732978</v>
      </c>
      <c r="AG10" s="205">
        <v>9809</v>
      </c>
      <c r="AH10" s="129">
        <v>0.44292438952633129</v>
      </c>
      <c r="AI10" s="205">
        <v>5131</v>
      </c>
      <c r="AJ10" s="129">
        <v>-0.24809495896834699</v>
      </c>
      <c r="AK10" s="205">
        <v>3867</v>
      </c>
      <c r="AL10" s="129">
        <v>0.14070796460176993</v>
      </c>
      <c r="AM10" s="205">
        <v>306</v>
      </c>
      <c r="AN10" s="129">
        <v>0.39090909090909087</v>
      </c>
      <c r="AO10" s="205">
        <v>263</v>
      </c>
      <c r="AP10" s="129">
        <v>0.24056603773584895</v>
      </c>
      <c r="AQ10" s="205">
        <v>558</v>
      </c>
      <c r="AR10" s="129">
        <v>-2.7874564459930307E-2</v>
      </c>
      <c r="AS10" s="206">
        <v>111066</v>
      </c>
      <c r="AT10" s="207">
        <v>2.517099105585241E-2</v>
      </c>
      <c r="AU10" s="206">
        <v>134802</v>
      </c>
      <c r="AV10" s="207">
        <v>-1.2692716153367312E-2</v>
      </c>
    </row>
    <row r="11" spans="2:49" x14ac:dyDescent="0.25">
      <c r="B11" s="88" t="s">
        <v>90</v>
      </c>
      <c r="C11" s="205">
        <v>38817</v>
      </c>
      <c r="D11" s="129">
        <v>-0.15304051842639266</v>
      </c>
      <c r="E11" s="205">
        <v>5883</v>
      </c>
      <c r="F11" s="129">
        <v>-0.11119504456866591</v>
      </c>
      <c r="G11" s="205">
        <v>4627</v>
      </c>
      <c r="H11" s="129">
        <v>-0.13627030054134781</v>
      </c>
      <c r="I11" s="205">
        <v>18205</v>
      </c>
      <c r="J11" s="129">
        <v>5.4323275612439881E-2</v>
      </c>
      <c r="K11" s="205">
        <v>5862</v>
      </c>
      <c r="L11" s="129">
        <v>5.9844512746338729E-2</v>
      </c>
      <c r="M11" s="205">
        <v>56031</v>
      </c>
      <c r="N11" s="129">
        <v>0.16619489655746578</v>
      </c>
      <c r="O11" s="205">
        <v>2098</v>
      </c>
      <c r="P11" s="129">
        <v>0.34919614147909961</v>
      </c>
      <c r="Q11" s="205">
        <v>4947</v>
      </c>
      <c r="R11" s="129">
        <v>-0.14603832211289491</v>
      </c>
      <c r="S11" s="205">
        <v>2596</v>
      </c>
      <c r="T11" s="129">
        <v>-2.5159594442358268E-2</v>
      </c>
      <c r="U11" s="205">
        <v>938</v>
      </c>
      <c r="V11" s="129">
        <v>-0.15419296663660953</v>
      </c>
      <c r="W11" s="205">
        <v>794</v>
      </c>
      <c r="X11" s="129">
        <v>0.30377668308702788</v>
      </c>
      <c r="Y11" s="205">
        <v>791</v>
      </c>
      <c r="Z11" s="129">
        <v>-2.1039603960396058E-2</v>
      </c>
      <c r="AA11" s="205">
        <v>73</v>
      </c>
      <c r="AB11" s="129">
        <v>-0.46715328467153283</v>
      </c>
      <c r="AC11" s="205">
        <v>1582</v>
      </c>
      <c r="AD11" s="129">
        <v>-2.5862068965517238E-2</v>
      </c>
      <c r="AE11" s="205">
        <v>1355</v>
      </c>
      <c r="AF11" s="129">
        <v>8.6607858861267095E-2</v>
      </c>
      <c r="AG11" s="205">
        <v>11681</v>
      </c>
      <c r="AH11" s="129">
        <v>0.20858768753233314</v>
      </c>
      <c r="AI11" s="205">
        <v>5929</v>
      </c>
      <c r="AJ11" s="129">
        <v>2.3653314917126966E-2</v>
      </c>
      <c r="AK11" s="205">
        <v>4818</v>
      </c>
      <c r="AL11" s="129">
        <v>-0.22177354223873369</v>
      </c>
      <c r="AM11" s="205">
        <v>271</v>
      </c>
      <c r="AN11" s="129">
        <v>-0.11726384364820852</v>
      </c>
      <c r="AO11" s="205">
        <v>265</v>
      </c>
      <c r="AP11" s="129">
        <v>-0.16139240506329111</v>
      </c>
      <c r="AQ11" s="205">
        <v>588</v>
      </c>
      <c r="AR11" s="129">
        <v>-0.37246531483457845</v>
      </c>
      <c r="AS11" s="206">
        <v>126738</v>
      </c>
      <c r="AT11" s="207">
        <v>6.5831300983937524E-2</v>
      </c>
      <c r="AU11" s="206">
        <v>165555</v>
      </c>
      <c r="AV11" s="207">
        <v>4.9410893463073258E-3</v>
      </c>
    </row>
    <row r="12" spans="2:49" x14ac:dyDescent="0.25">
      <c r="B12" s="88" t="s">
        <v>91</v>
      </c>
      <c r="C12" s="205">
        <v>29660</v>
      </c>
      <c r="D12" s="129">
        <v>-0.17130004749797434</v>
      </c>
      <c r="E12" s="205">
        <v>6177</v>
      </c>
      <c r="F12" s="129">
        <v>-0.30084889643463497</v>
      </c>
      <c r="G12" s="205">
        <v>4479</v>
      </c>
      <c r="H12" s="129">
        <v>-0.20879703232644409</v>
      </c>
      <c r="I12" s="205">
        <v>17567</v>
      </c>
      <c r="J12" s="129">
        <v>-1.4197530864197505E-2</v>
      </c>
      <c r="K12" s="205">
        <v>3825</v>
      </c>
      <c r="L12" s="129">
        <v>-0.14582402858418941</v>
      </c>
      <c r="M12" s="205">
        <v>48957</v>
      </c>
      <c r="N12" s="129">
        <v>-3.2948148148148171E-2</v>
      </c>
      <c r="O12" s="205">
        <v>2129</v>
      </c>
      <c r="P12" s="129">
        <v>2.7013989387361326E-2</v>
      </c>
      <c r="Q12" s="205">
        <v>1872</v>
      </c>
      <c r="R12" s="129">
        <v>-0.49144254278728605</v>
      </c>
      <c r="S12" s="205">
        <v>4544</v>
      </c>
      <c r="T12" s="129">
        <v>0.90684011749895088</v>
      </c>
      <c r="U12" s="205">
        <v>1268</v>
      </c>
      <c r="V12" s="129">
        <v>0.92705167173252279</v>
      </c>
      <c r="W12" s="205">
        <v>1689</v>
      </c>
      <c r="X12" s="129">
        <v>1.310533515731874</v>
      </c>
      <c r="Y12" s="205">
        <v>1525</v>
      </c>
      <c r="Z12" s="129">
        <v>0.56570841889117052</v>
      </c>
      <c r="AA12" s="205">
        <v>62</v>
      </c>
      <c r="AB12" s="129">
        <v>2.1</v>
      </c>
      <c r="AC12" s="205">
        <v>2913</v>
      </c>
      <c r="AD12" s="129">
        <v>0.24434002563007251</v>
      </c>
      <c r="AE12" s="205">
        <v>1417</v>
      </c>
      <c r="AF12" s="129">
        <v>0.13359999999999994</v>
      </c>
      <c r="AG12" s="205">
        <v>10929</v>
      </c>
      <c r="AH12" s="129">
        <v>0.40656370656370666</v>
      </c>
      <c r="AI12" s="205">
        <v>5798</v>
      </c>
      <c r="AJ12" s="129">
        <v>-6.7245817245817241E-2</v>
      </c>
      <c r="AK12" s="205">
        <v>4704</v>
      </c>
      <c r="AL12" s="129">
        <v>0.11021949492565497</v>
      </c>
      <c r="AM12" s="205">
        <v>395</v>
      </c>
      <c r="AN12" s="129">
        <v>0.32550335570469802</v>
      </c>
      <c r="AO12" s="205">
        <v>251</v>
      </c>
      <c r="AP12" s="129">
        <v>-0.22769230769230764</v>
      </c>
      <c r="AQ12" s="205">
        <v>551</v>
      </c>
      <c r="AR12" s="129">
        <v>-0.18611521418020682</v>
      </c>
      <c r="AS12" s="206">
        <v>116508</v>
      </c>
      <c r="AT12" s="207">
        <v>-1.8218589365467275E-2</v>
      </c>
      <c r="AU12" s="206">
        <v>146168</v>
      </c>
      <c r="AV12" s="207">
        <v>-5.3689928201940962E-2</v>
      </c>
    </row>
    <row r="13" spans="2:49" x14ac:dyDescent="0.25">
      <c r="B13" s="88" t="s">
        <v>92</v>
      </c>
      <c r="C13" s="205">
        <v>29762</v>
      </c>
      <c r="D13" s="129">
        <v>-5.8790044590620205E-2</v>
      </c>
      <c r="E13" s="205">
        <v>3689</v>
      </c>
      <c r="F13" s="129">
        <v>2.9009762900976233E-2</v>
      </c>
      <c r="G13" s="205">
        <v>5005</v>
      </c>
      <c r="H13" s="129">
        <v>9.518599562363228E-2</v>
      </c>
      <c r="I13" s="205">
        <v>16262</v>
      </c>
      <c r="J13" s="129">
        <v>-5.0227777128840079E-2</v>
      </c>
      <c r="K13" s="205">
        <v>3293</v>
      </c>
      <c r="L13" s="129">
        <v>0.20888399412628478</v>
      </c>
      <c r="M13" s="205">
        <v>50731</v>
      </c>
      <c r="N13" s="129">
        <v>-7.7454182721458098E-3</v>
      </c>
      <c r="O13" s="205">
        <v>2606</v>
      </c>
      <c r="P13" s="129">
        <v>0.32083122149011656</v>
      </c>
      <c r="Q13" s="205">
        <v>2377</v>
      </c>
      <c r="R13" s="129">
        <v>-4.9200000000000021E-2</v>
      </c>
      <c r="S13" s="205">
        <v>2417</v>
      </c>
      <c r="T13" s="129">
        <v>0.26544502617801058</v>
      </c>
      <c r="U13" s="205">
        <v>794</v>
      </c>
      <c r="V13" s="129">
        <v>0.41281138790035588</v>
      </c>
      <c r="W13" s="205">
        <v>736</v>
      </c>
      <c r="X13" s="129">
        <v>0.47199999999999998</v>
      </c>
      <c r="Y13" s="205">
        <v>690</v>
      </c>
      <c r="Z13" s="129">
        <v>-8.9709762532981574E-2</v>
      </c>
      <c r="AA13" s="205">
        <v>197</v>
      </c>
      <c r="AB13" s="129">
        <v>1.1888888888888891</v>
      </c>
      <c r="AC13" s="205">
        <v>1471</v>
      </c>
      <c r="AD13" s="129">
        <v>-6.7216233354470467E-2</v>
      </c>
      <c r="AE13" s="205">
        <v>1008</v>
      </c>
      <c r="AF13" s="129">
        <v>-0.18380566801619436</v>
      </c>
      <c r="AG13" s="205">
        <v>11089</v>
      </c>
      <c r="AH13" s="129">
        <v>0.16603575184016828</v>
      </c>
      <c r="AI13" s="205">
        <v>6175</v>
      </c>
      <c r="AJ13" s="129">
        <v>9.1375044185224352E-2</v>
      </c>
      <c r="AK13" s="205">
        <v>3734</v>
      </c>
      <c r="AL13" s="129">
        <v>2.3013698630137025E-2</v>
      </c>
      <c r="AM13" s="205">
        <v>234</v>
      </c>
      <c r="AN13" s="129">
        <v>-0.35359116022099446</v>
      </c>
      <c r="AO13" s="205">
        <v>282</v>
      </c>
      <c r="AP13" s="129">
        <v>-0.20338983050847459</v>
      </c>
      <c r="AQ13" s="205">
        <v>467</v>
      </c>
      <c r="AR13" s="129">
        <v>-0.2516025641025641</v>
      </c>
      <c r="AS13" s="206">
        <v>110840</v>
      </c>
      <c r="AT13" s="207">
        <v>2.1745743494252512E-2</v>
      </c>
      <c r="AU13" s="206">
        <v>140602</v>
      </c>
      <c r="AV13" s="207">
        <v>3.5688284250046109E-3</v>
      </c>
    </row>
    <row r="14" spans="2:49" x14ac:dyDescent="0.25">
      <c r="B14" s="88" t="s">
        <v>93</v>
      </c>
      <c r="C14" s="205">
        <v>23921</v>
      </c>
      <c r="D14" s="129">
        <v>-4.0280842527582794E-2</v>
      </c>
      <c r="E14" s="205">
        <v>4965</v>
      </c>
      <c r="F14" s="129">
        <v>0.25252270433905144</v>
      </c>
      <c r="G14" s="205">
        <v>4835</v>
      </c>
      <c r="H14" s="129">
        <v>0.15504061156235061</v>
      </c>
      <c r="I14" s="205">
        <v>16435</v>
      </c>
      <c r="J14" s="129">
        <v>-5.0439103304830146E-2</v>
      </c>
      <c r="K14" s="205">
        <v>4597</v>
      </c>
      <c r="L14" s="129">
        <v>0.1556058320764202</v>
      </c>
      <c r="M14" s="205">
        <v>53330</v>
      </c>
      <c r="N14" s="129">
        <v>0.15208468351695825</v>
      </c>
      <c r="O14" s="205">
        <v>1856</v>
      </c>
      <c r="P14" s="129">
        <v>0.12145015105740176</v>
      </c>
      <c r="Q14" s="205">
        <v>2082</v>
      </c>
      <c r="R14" s="129">
        <v>-0.16619943932719261</v>
      </c>
      <c r="S14" s="205">
        <v>1943</v>
      </c>
      <c r="T14" s="129">
        <v>-0.10046296296296298</v>
      </c>
      <c r="U14" s="205">
        <v>356</v>
      </c>
      <c r="V14" s="129">
        <v>-0.33082706766917291</v>
      </c>
      <c r="W14" s="205">
        <v>301</v>
      </c>
      <c r="X14" s="129">
        <v>-0.19518716577540107</v>
      </c>
      <c r="Y14" s="205">
        <v>826</v>
      </c>
      <c r="Z14" s="129">
        <v>-0.10702702702702704</v>
      </c>
      <c r="AA14" s="205">
        <v>460</v>
      </c>
      <c r="AB14" s="129">
        <v>0.39817629179331315</v>
      </c>
      <c r="AC14" s="205">
        <v>1264</v>
      </c>
      <c r="AD14" s="129">
        <v>-0.116701607267645</v>
      </c>
      <c r="AE14" s="205">
        <v>709</v>
      </c>
      <c r="AF14" s="129">
        <v>-7.1989528795811553E-2</v>
      </c>
      <c r="AG14" s="205">
        <v>10243</v>
      </c>
      <c r="AH14" s="129">
        <v>0.72586352148272959</v>
      </c>
      <c r="AI14" s="205">
        <v>5373</v>
      </c>
      <c r="AJ14" s="129">
        <v>-0.48593570608495984</v>
      </c>
      <c r="AK14" s="205">
        <v>3408</v>
      </c>
      <c r="AL14" s="129">
        <v>0.15643026806922289</v>
      </c>
      <c r="AM14" s="205">
        <v>302</v>
      </c>
      <c r="AN14" s="129">
        <v>0.2326530612244897</v>
      </c>
      <c r="AO14" s="205">
        <v>366</v>
      </c>
      <c r="AP14" s="129">
        <v>1.0220994475138121</v>
      </c>
      <c r="AQ14" s="205">
        <v>558</v>
      </c>
      <c r="AR14" s="129">
        <v>-0.66546762589928066</v>
      </c>
      <c r="AS14" s="206">
        <v>112266</v>
      </c>
      <c r="AT14" s="207">
        <v>6.2511238773057309E-2</v>
      </c>
      <c r="AU14" s="206">
        <v>136187</v>
      </c>
      <c r="AV14" s="207">
        <v>4.2891274715513239E-2</v>
      </c>
    </row>
    <row r="15" spans="2:49" x14ac:dyDescent="0.25">
      <c r="B15" s="88" t="s">
        <v>94</v>
      </c>
      <c r="C15" s="205">
        <v>17632</v>
      </c>
      <c r="D15" s="129">
        <v>-0.42925581847020355</v>
      </c>
      <c r="E15" s="205">
        <v>6929</v>
      </c>
      <c r="F15" s="129">
        <v>0.19733886296872294</v>
      </c>
      <c r="G15" s="205">
        <v>6464</v>
      </c>
      <c r="H15" s="129">
        <v>2.9463290332855552E-2</v>
      </c>
      <c r="I15" s="205">
        <v>16085</v>
      </c>
      <c r="J15" s="129">
        <v>-0.21031960331876876</v>
      </c>
      <c r="K15" s="205">
        <v>6114</v>
      </c>
      <c r="L15" s="129">
        <v>-0.26585014409221897</v>
      </c>
      <c r="M15" s="205">
        <v>51144</v>
      </c>
      <c r="N15" s="129">
        <v>4.7861006392394767E-2</v>
      </c>
      <c r="O15" s="205">
        <v>1716</v>
      </c>
      <c r="P15" s="129">
        <v>0.10000000000000009</v>
      </c>
      <c r="Q15" s="205">
        <v>2575</v>
      </c>
      <c r="R15" s="129">
        <v>-0.14904163912756119</v>
      </c>
      <c r="S15" s="205">
        <v>10311</v>
      </c>
      <c r="T15" s="129">
        <v>3.182227559291495E-2</v>
      </c>
      <c r="U15" s="205">
        <v>4291</v>
      </c>
      <c r="V15" s="129">
        <v>0.15753978958726744</v>
      </c>
      <c r="W15" s="205">
        <v>1896</v>
      </c>
      <c r="X15" s="129">
        <v>-0.22390503479328694</v>
      </c>
      <c r="Y15" s="205">
        <v>2032</v>
      </c>
      <c r="Z15" s="129">
        <v>-0.10445130013221682</v>
      </c>
      <c r="AA15" s="205">
        <v>2092</v>
      </c>
      <c r="AB15" s="129">
        <v>0.32909783989834818</v>
      </c>
      <c r="AC15" s="205">
        <v>2088</v>
      </c>
      <c r="AD15" s="129">
        <v>0.16323119777158768</v>
      </c>
      <c r="AE15" s="205">
        <v>942</v>
      </c>
      <c r="AF15" s="129">
        <v>-7.1921182266009853E-2</v>
      </c>
      <c r="AG15" s="205">
        <v>8391</v>
      </c>
      <c r="AH15" s="129">
        <v>0.28145998778252901</v>
      </c>
      <c r="AI15" s="205">
        <v>5315</v>
      </c>
      <c r="AJ15" s="129">
        <v>8.9139344262294973E-2</v>
      </c>
      <c r="AK15" s="205">
        <v>2801</v>
      </c>
      <c r="AL15" s="129">
        <v>1.4120202751629174E-2</v>
      </c>
      <c r="AM15" s="205">
        <v>307</v>
      </c>
      <c r="AN15" s="129">
        <v>-0.48918469217970051</v>
      </c>
      <c r="AO15" s="205">
        <v>220</v>
      </c>
      <c r="AP15" s="129">
        <v>-0.24137931034482762</v>
      </c>
      <c r="AQ15" s="205">
        <v>394</v>
      </c>
      <c r="AR15" s="129">
        <v>-0.59043659043659047</v>
      </c>
      <c r="AS15" s="206">
        <v>121796</v>
      </c>
      <c r="AT15" s="207">
        <v>-9.8127687942570763E-3</v>
      </c>
      <c r="AU15" s="206">
        <v>139428</v>
      </c>
      <c r="AV15" s="207">
        <v>-9.4011540260955484E-2</v>
      </c>
    </row>
    <row r="16" spans="2:49" x14ac:dyDescent="0.25">
      <c r="B16" s="88" t="s">
        <v>95</v>
      </c>
      <c r="C16" s="205">
        <v>25517</v>
      </c>
      <c r="D16" s="129">
        <v>0.46894249035749236</v>
      </c>
      <c r="E16" s="205">
        <v>6784</v>
      </c>
      <c r="F16" s="129">
        <v>0.21511732043704113</v>
      </c>
      <c r="G16" s="205">
        <v>6495</v>
      </c>
      <c r="H16" s="129">
        <v>2.251259445843834E-2</v>
      </c>
      <c r="I16" s="205">
        <v>21548</v>
      </c>
      <c r="J16" s="129">
        <v>-2.3563530904477048E-2</v>
      </c>
      <c r="K16" s="205">
        <v>5995</v>
      </c>
      <c r="L16" s="129">
        <v>-1.3168724279835398E-2</v>
      </c>
      <c r="M16" s="205">
        <v>51561</v>
      </c>
      <c r="N16" s="129">
        <v>-3.3841137781775221E-2</v>
      </c>
      <c r="O16" s="205">
        <v>1985</v>
      </c>
      <c r="P16" s="129">
        <v>0.18295589988081051</v>
      </c>
      <c r="Q16" s="205">
        <v>2660</v>
      </c>
      <c r="R16" s="129">
        <v>-3.6231884057971064E-2</v>
      </c>
      <c r="S16" s="205">
        <v>25999</v>
      </c>
      <c r="T16" s="129">
        <v>7.6607727028034311E-2</v>
      </c>
      <c r="U16" s="205">
        <v>10404</v>
      </c>
      <c r="V16" s="129">
        <v>0.22112676056338021</v>
      </c>
      <c r="W16" s="205">
        <v>5467</v>
      </c>
      <c r="X16" s="129">
        <v>0.22140303842716702</v>
      </c>
      <c r="Y16" s="205">
        <v>5045</v>
      </c>
      <c r="Z16" s="129">
        <v>-0.11116983791402391</v>
      </c>
      <c r="AA16" s="205">
        <v>5083</v>
      </c>
      <c r="AB16" s="129">
        <v>-7.1937191893372332E-2</v>
      </c>
      <c r="AC16" s="205">
        <v>1675</v>
      </c>
      <c r="AD16" s="129">
        <v>0.42918088737201354</v>
      </c>
      <c r="AE16" s="205">
        <v>1468</v>
      </c>
      <c r="AF16" s="129">
        <v>1.0323468685478288E-2</v>
      </c>
      <c r="AG16" s="205">
        <v>6973</v>
      </c>
      <c r="AH16" s="129">
        <v>0.27128532360984514</v>
      </c>
      <c r="AI16" s="205">
        <v>5226</v>
      </c>
      <c r="AJ16" s="129">
        <v>0.20637119113573399</v>
      </c>
      <c r="AK16" s="205">
        <v>3530</v>
      </c>
      <c r="AL16" s="129">
        <v>7.2948328267477214E-2</v>
      </c>
      <c r="AM16" s="205">
        <v>391</v>
      </c>
      <c r="AN16" s="129">
        <v>0.40143369175627241</v>
      </c>
      <c r="AO16" s="205">
        <v>196</v>
      </c>
      <c r="AP16" s="129">
        <v>-0.31468531468531469</v>
      </c>
      <c r="AQ16" s="205">
        <v>530</v>
      </c>
      <c r="AR16" s="129">
        <v>-6.0283687943262443E-2</v>
      </c>
      <c r="AS16" s="206">
        <v>143016</v>
      </c>
      <c r="AT16" s="207">
        <v>2.9684721332248643E-2</v>
      </c>
      <c r="AU16" s="206">
        <v>168533</v>
      </c>
      <c r="AV16" s="207">
        <v>7.8514565094967459E-2</v>
      </c>
    </row>
    <row r="17" spans="2:48" x14ac:dyDescent="0.25">
      <c r="B17" s="88" t="s">
        <v>96</v>
      </c>
      <c r="C17" s="205">
        <v>12362</v>
      </c>
      <c r="D17" s="129">
        <v>-0.14414289670451397</v>
      </c>
      <c r="E17" s="205">
        <v>7253</v>
      </c>
      <c r="F17" s="129">
        <v>0.13736866865297159</v>
      </c>
      <c r="G17" s="205">
        <v>5756</v>
      </c>
      <c r="H17" s="129">
        <v>-0.21994850250711484</v>
      </c>
      <c r="I17" s="205">
        <v>17629</v>
      </c>
      <c r="J17" s="129">
        <v>-0.11607501002807863</v>
      </c>
      <c r="K17" s="205">
        <v>4538</v>
      </c>
      <c r="L17" s="129">
        <v>-0.25103152335368872</v>
      </c>
      <c r="M17" s="205">
        <v>42775</v>
      </c>
      <c r="N17" s="129">
        <v>-7.3211422628591261E-2</v>
      </c>
      <c r="O17" s="205">
        <v>1685</v>
      </c>
      <c r="P17" s="129">
        <v>5.4443053817271547E-2</v>
      </c>
      <c r="Q17" s="205">
        <v>2864</v>
      </c>
      <c r="R17" s="129">
        <v>-0.1466030989272944</v>
      </c>
      <c r="S17" s="205">
        <v>24145</v>
      </c>
      <c r="T17" s="129">
        <v>0.10437725838174083</v>
      </c>
      <c r="U17" s="205">
        <v>8929</v>
      </c>
      <c r="V17" s="129">
        <v>0.36278998778998783</v>
      </c>
      <c r="W17" s="205">
        <v>5119</v>
      </c>
      <c r="X17" s="129">
        <v>0.16103424812882738</v>
      </c>
      <c r="Y17" s="205">
        <v>4887</v>
      </c>
      <c r="Z17" s="129">
        <v>-0.17351598173515981</v>
      </c>
      <c r="AA17" s="205">
        <v>5210</v>
      </c>
      <c r="AB17" s="129">
        <v>4.4297454399679248E-2</v>
      </c>
      <c r="AC17" s="205">
        <v>1775</v>
      </c>
      <c r="AD17" s="129">
        <v>0.38455538221528851</v>
      </c>
      <c r="AE17" s="205">
        <v>1562</v>
      </c>
      <c r="AF17" s="129">
        <v>8.7743732590529255E-2</v>
      </c>
      <c r="AG17" s="205">
        <v>3910</v>
      </c>
      <c r="AH17" s="129">
        <v>0.24641377111890339</v>
      </c>
      <c r="AI17" s="205">
        <v>3046</v>
      </c>
      <c r="AJ17" s="129">
        <v>-8.9931281744846103E-2</v>
      </c>
      <c r="AK17" s="205">
        <v>2388</v>
      </c>
      <c r="AL17" s="129">
        <v>-0.10795666791184166</v>
      </c>
      <c r="AM17" s="205">
        <v>269</v>
      </c>
      <c r="AN17" s="129">
        <v>5.078125E-2</v>
      </c>
      <c r="AO17" s="205">
        <v>211</v>
      </c>
      <c r="AP17" s="129">
        <v>4.4554455445544594E-2</v>
      </c>
      <c r="AQ17" s="205">
        <v>464</v>
      </c>
      <c r="AR17" s="129">
        <v>-0.36698499317871758</v>
      </c>
      <c r="AS17" s="206">
        <v>120270</v>
      </c>
      <c r="AT17" s="207">
        <v>-4.3958664546899895E-2</v>
      </c>
      <c r="AU17" s="206">
        <v>132632</v>
      </c>
      <c r="AV17" s="207">
        <v>-5.4276831807421377E-2</v>
      </c>
    </row>
    <row r="18" spans="2:48" x14ac:dyDescent="0.25">
      <c r="B18" s="88" t="s">
        <v>97</v>
      </c>
      <c r="C18" s="205">
        <v>12056</v>
      </c>
      <c r="D18" s="129">
        <v>-0.29282027217268891</v>
      </c>
      <c r="E18" s="205">
        <v>6261</v>
      </c>
      <c r="F18" s="129">
        <v>0.26077325815545715</v>
      </c>
      <c r="G18" s="205">
        <v>6136</v>
      </c>
      <c r="H18" s="129">
        <v>-6.6342057212416261E-2</v>
      </c>
      <c r="I18" s="205">
        <v>17099</v>
      </c>
      <c r="J18" s="129">
        <v>-0.18638180433955087</v>
      </c>
      <c r="K18" s="205">
        <v>5012</v>
      </c>
      <c r="L18" s="129">
        <v>0.20019157088122608</v>
      </c>
      <c r="M18" s="205">
        <v>43743</v>
      </c>
      <c r="N18" s="129">
        <v>-1.2863042448040041E-2</v>
      </c>
      <c r="O18" s="205">
        <v>1438</v>
      </c>
      <c r="P18" s="129">
        <v>-0.33364226135310471</v>
      </c>
      <c r="Q18" s="205">
        <v>4463</v>
      </c>
      <c r="R18" s="129">
        <v>-7.1175858480749254E-2</v>
      </c>
      <c r="S18" s="205">
        <v>22092</v>
      </c>
      <c r="T18" s="129">
        <v>-3.7259772519283585E-2</v>
      </c>
      <c r="U18" s="205">
        <v>8867</v>
      </c>
      <c r="V18" s="129">
        <v>-2.0762009939260029E-2</v>
      </c>
      <c r="W18" s="205">
        <v>4519</v>
      </c>
      <c r="X18" s="129">
        <v>5.8809746954076925E-2</v>
      </c>
      <c r="Y18" s="205">
        <v>4357</v>
      </c>
      <c r="Z18" s="129">
        <v>-0.17885412740294004</v>
      </c>
      <c r="AA18" s="205">
        <v>4349</v>
      </c>
      <c r="AB18" s="129">
        <v>7.1792496526168481E-3</v>
      </c>
      <c r="AC18" s="205">
        <v>1507</v>
      </c>
      <c r="AD18" s="129">
        <v>0.28364565587734236</v>
      </c>
      <c r="AE18" s="205">
        <v>1293</v>
      </c>
      <c r="AF18" s="129">
        <v>-3.7230081906180157E-2</v>
      </c>
      <c r="AG18" s="205">
        <v>6455</v>
      </c>
      <c r="AH18" s="129">
        <v>9.7229304776474512E-2</v>
      </c>
      <c r="AI18" s="205">
        <v>3802</v>
      </c>
      <c r="AJ18" s="129">
        <v>-0.26545595054095827</v>
      </c>
      <c r="AK18" s="205">
        <v>2422</v>
      </c>
      <c r="AL18" s="129">
        <v>-0.10857563489142441</v>
      </c>
      <c r="AM18" s="205">
        <v>243</v>
      </c>
      <c r="AN18" s="129">
        <v>-2.8000000000000025E-2</v>
      </c>
      <c r="AO18" s="205">
        <v>196</v>
      </c>
      <c r="AP18" s="129">
        <v>-0.33333333333333337</v>
      </c>
      <c r="AQ18" s="205">
        <v>702</v>
      </c>
      <c r="AR18" s="129">
        <v>-0.12468827930174564</v>
      </c>
      <c r="AS18" s="206">
        <v>122864</v>
      </c>
      <c r="AT18" s="207">
        <v>-4.4543984073659337E-2</v>
      </c>
      <c r="AU18" s="206">
        <v>134920</v>
      </c>
      <c r="AV18" s="207">
        <v>-7.3606152156001081E-2</v>
      </c>
    </row>
    <row r="19" spans="2:48" x14ac:dyDescent="0.25">
      <c r="B19" s="208" t="s">
        <v>328</v>
      </c>
      <c r="C19" s="209">
        <v>256840</v>
      </c>
      <c r="D19" s="133">
        <v>-0.11022116290671247</v>
      </c>
      <c r="E19" s="209">
        <v>69057</v>
      </c>
      <c r="F19" s="133">
        <v>1.1779701991121216E-2</v>
      </c>
      <c r="G19" s="209">
        <v>66835</v>
      </c>
      <c r="H19" s="133">
        <v>-4.7160800079836918E-2</v>
      </c>
      <c r="I19" s="209">
        <v>222781</v>
      </c>
      <c r="J19" s="133">
        <v>-3.1610107236158647E-2</v>
      </c>
      <c r="K19" s="209">
        <v>53689</v>
      </c>
      <c r="L19" s="133">
        <v>-3.5931046866582883E-2</v>
      </c>
      <c r="M19" s="209">
        <v>603274</v>
      </c>
      <c r="N19" s="133">
        <v>1.5710261759124933E-2</v>
      </c>
      <c r="O19" s="209">
        <v>22254</v>
      </c>
      <c r="P19" s="133">
        <v>8.8534533359420964E-2</v>
      </c>
      <c r="Q19" s="209">
        <v>35744</v>
      </c>
      <c r="R19" s="133">
        <v>-0.10525920548699597</v>
      </c>
      <c r="S19" s="209">
        <v>165430</v>
      </c>
      <c r="T19" s="133">
        <v>0.10368339237702573</v>
      </c>
      <c r="U19" s="209">
        <v>63338</v>
      </c>
      <c r="V19" s="133">
        <v>0.18379934210526305</v>
      </c>
      <c r="W19" s="209">
        <v>37947</v>
      </c>
      <c r="X19" s="133">
        <v>0.19499291450165335</v>
      </c>
      <c r="Y19" s="209">
        <v>33449</v>
      </c>
      <c r="Z19" s="133">
        <v>-2.2673484295105961E-2</v>
      </c>
      <c r="AA19" s="209">
        <v>30696</v>
      </c>
      <c r="AB19" s="133">
        <v>9.5707942772569332E-3</v>
      </c>
      <c r="AC19" s="209">
        <v>25058</v>
      </c>
      <c r="AD19" s="133">
        <v>0.17831279977428749</v>
      </c>
      <c r="AE19" s="209">
        <v>15497</v>
      </c>
      <c r="AF19" s="133">
        <v>4.9861120520289903E-2</v>
      </c>
      <c r="AG19" s="209">
        <v>104949</v>
      </c>
      <c r="AH19" s="133">
        <v>0.29378189797578846</v>
      </c>
      <c r="AI19" s="209">
        <v>60332</v>
      </c>
      <c r="AJ19" s="133">
        <v>-0.11411958181604609</v>
      </c>
      <c r="AK19" s="209">
        <v>42021</v>
      </c>
      <c r="AL19" s="133">
        <v>4.9239681390296886E-2</v>
      </c>
      <c r="AM19" s="209">
        <v>3336</v>
      </c>
      <c r="AN19" s="133">
        <v>-6.6069428891377346E-2</v>
      </c>
      <c r="AO19" s="209">
        <v>2920</v>
      </c>
      <c r="AP19" s="133">
        <v>-1.9476158495634666E-2</v>
      </c>
      <c r="AQ19" s="209">
        <v>6043</v>
      </c>
      <c r="AR19" s="133">
        <v>-0.38172703089830162</v>
      </c>
      <c r="AS19" s="209">
        <v>1499220</v>
      </c>
      <c r="AT19" s="133">
        <v>1.9887264232448576E-2</v>
      </c>
      <c r="AU19" s="209">
        <v>1756060</v>
      </c>
      <c r="AV19" s="133">
        <v>-1.4681782875650695E-3</v>
      </c>
    </row>
    <row r="20" spans="2:48" outlineLevel="1" x14ac:dyDescent="0.25">
      <c r="B20" s="88" t="s">
        <v>86</v>
      </c>
      <c r="C20" s="205">
        <v>13754</v>
      </c>
      <c r="D20" s="129">
        <v>-0.39109261554807861</v>
      </c>
      <c r="E20" s="205">
        <v>5835</v>
      </c>
      <c r="F20" s="129">
        <v>0.20932642487046627</v>
      </c>
      <c r="G20" s="205">
        <v>6543</v>
      </c>
      <c r="H20" s="129">
        <v>7.8457227624855852E-2</v>
      </c>
      <c r="I20" s="205">
        <v>17767</v>
      </c>
      <c r="J20" s="129">
        <v>-3.1718349773829591E-2</v>
      </c>
      <c r="K20" s="205">
        <v>3689</v>
      </c>
      <c r="L20" s="129">
        <v>-0.20904802744425388</v>
      </c>
      <c r="M20" s="205">
        <v>47075</v>
      </c>
      <c r="N20" s="129">
        <v>-0.10182782568877358</v>
      </c>
      <c r="O20" s="205">
        <v>1433</v>
      </c>
      <c r="P20" s="129">
        <v>-9.5328282828282873E-2</v>
      </c>
      <c r="Q20" s="205">
        <v>3371</v>
      </c>
      <c r="R20" s="129">
        <v>-1.5478971962616828E-2</v>
      </c>
      <c r="S20" s="205">
        <v>21145</v>
      </c>
      <c r="T20" s="129">
        <v>9.8156323032978499E-2</v>
      </c>
      <c r="U20" s="205">
        <v>8690</v>
      </c>
      <c r="V20" s="129">
        <v>0.22809496890898817</v>
      </c>
      <c r="W20" s="205">
        <v>4200</v>
      </c>
      <c r="X20" s="129">
        <v>0.33715377268385871</v>
      </c>
      <c r="Y20" s="205">
        <v>3571</v>
      </c>
      <c r="Z20" s="129">
        <v>-0.13472255875938943</v>
      </c>
      <c r="AA20" s="205">
        <v>4684</v>
      </c>
      <c r="AB20" s="129">
        <v>-4.6222765220932605E-2</v>
      </c>
      <c r="AC20" s="205">
        <v>1602</v>
      </c>
      <c r="AD20" s="129">
        <v>0.31960461285008246</v>
      </c>
      <c r="AE20" s="205">
        <v>1334</v>
      </c>
      <c r="AF20" s="129">
        <v>0.15999999999999992</v>
      </c>
      <c r="AG20" s="205">
        <v>5766</v>
      </c>
      <c r="AH20" s="129">
        <v>-8.9818468823993691E-2</v>
      </c>
      <c r="AI20" s="205">
        <v>4697</v>
      </c>
      <c r="AJ20" s="129">
        <v>-6.5831344470962616E-2</v>
      </c>
      <c r="AK20" s="205">
        <v>2442</v>
      </c>
      <c r="AL20" s="129">
        <v>-0.25548780487804879</v>
      </c>
      <c r="AM20" s="205">
        <v>292</v>
      </c>
      <c r="AN20" s="129">
        <v>-7.0063694267515908E-2</v>
      </c>
      <c r="AO20" s="205">
        <v>198</v>
      </c>
      <c r="AP20" s="129">
        <v>-0.49230769230769234</v>
      </c>
      <c r="AQ20" s="205">
        <v>1025</v>
      </c>
      <c r="AR20" s="129">
        <v>-3.8461538461538436E-2</v>
      </c>
      <c r="AS20" s="206">
        <v>124214</v>
      </c>
      <c r="AT20" s="207">
        <v>-3.9758188578894016E-2</v>
      </c>
      <c r="AU20" s="206">
        <v>137968</v>
      </c>
      <c r="AV20" s="207">
        <v>-9.1987232222185633E-2</v>
      </c>
    </row>
    <row r="21" spans="2:48" outlineLevel="1" x14ac:dyDescent="0.25">
      <c r="B21" s="88" t="s">
        <v>87</v>
      </c>
      <c r="C21" s="205">
        <v>10512</v>
      </c>
      <c r="D21" s="129">
        <v>-0.35346577280275537</v>
      </c>
      <c r="E21" s="205">
        <v>5544</v>
      </c>
      <c r="F21" s="129">
        <v>5.439330543933063E-2</v>
      </c>
      <c r="G21" s="205">
        <v>6062</v>
      </c>
      <c r="H21" s="129">
        <v>1.3712374581939857E-2</v>
      </c>
      <c r="I21" s="205">
        <v>20773</v>
      </c>
      <c r="J21" s="129">
        <v>-9.3317620357033726E-2</v>
      </c>
      <c r="K21" s="205">
        <v>3816</v>
      </c>
      <c r="L21" s="129">
        <v>0.16768665850673203</v>
      </c>
      <c r="M21" s="205">
        <v>50701</v>
      </c>
      <c r="N21" s="129">
        <v>4.626591551620951E-2</v>
      </c>
      <c r="O21" s="205">
        <v>1454</v>
      </c>
      <c r="P21" s="129">
        <v>-0.15268065268065267</v>
      </c>
      <c r="Q21" s="205">
        <v>1953</v>
      </c>
      <c r="R21" s="129">
        <v>-0.15013054830287209</v>
      </c>
      <c r="S21" s="205">
        <v>23072</v>
      </c>
      <c r="T21" s="129">
        <v>0.10450476327253577</v>
      </c>
      <c r="U21" s="205">
        <v>8378</v>
      </c>
      <c r="V21" s="129">
        <v>9.7458737228189651E-2</v>
      </c>
      <c r="W21" s="205">
        <v>5699</v>
      </c>
      <c r="X21" s="129">
        <v>0.33247603460369413</v>
      </c>
      <c r="Y21" s="205">
        <v>3950</v>
      </c>
      <c r="Z21" s="129">
        <v>-1.6679113766492448E-2</v>
      </c>
      <c r="AA21" s="205">
        <v>5045</v>
      </c>
      <c r="AB21" s="129">
        <v>1.6932070147147815E-2</v>
      </c>
      <c r="AC21" s="205">
        <v>2035</v>
      </c>
      <c r="AD21" s="129">
        <v>0.20699881376037954</v>
      </c>
      <c r="AE21" s="205">
        <v>1442</v>
      </c>
      <c r="AF21" s="129">
        <v>-9.9875156054931358E-2</v>
      </c>
      <c r="AG21" s="205">
        <v>7483</v>
      </c>
      <c r="AH21" s="129">
        <v>0.51692681937968787</v>
      </c>
      <c r="AI21" s="205">
        <v>4970</v>
      </c>
      <c r="AJ21" s="129">
        <v>9.5679012345678993E-2</v>
      </c>
      <c r="AK21" s="205">
        <v>2485</v>
      </c>
      <c r="AL21" s="129">
        <v>-0.2597557342865654</v>
      </c>
      <c r="AM21" s="205">
        <v>194</v>
      </c>
      <c r="AN21" s="129">
        <v>-0.18487394957983194</v>
      </c>
      <c r="AO21" s="205">
        <v>101</v>
      </c>
      <c r="AP21" s="129">
        <v>-0.47395833333333337</v>
      </c>
      <c r="AQ21" s="205">
        <v>615</v>
      </c>
      <c r="AR21" s="129">
        <v>-0.22835633626097862</v>
      </c>
      <c r="AS21" s="206">
        <v>132700</v>
      </c>
      <c r="AT21" s="207">
        <v>3.5747736497033999E-2</v>
      </c>
      <c r="AU21" s="206">
        <v>143212</v>
      </c>
      <c r="AV21" s="207">
        <v>-8.0828929414942241E-3</v>
      </c>
    </row>
    <row r="22" spans="2:48" outlineLevel="1" x14ac:dyDescent="0.25">
      <c r="B22" s="88" t="s">
        <v>88</v>
      </c>
      <c r="C22" s="205">
        <v>18270</v>
      </c>
      <c r="D22" s="129">
        <v>-0.22515797955808137</v>
      </c>
      <c r="E22" s="205">
        <v>6791</v>
      </c>
      <c r="F22" s="129">
        <v>-5.33872316699191E-2</v>
      </c>
      <c r="G22" s="205">
        <v>6001</v>
      </c>
      <c r="H22" s="129">
        <v>2.668947818648415E-2</v>
      </c>
      <c r="I22" s="205">
        <v>21052</v>
      </c>
      <c r="J22" s="129">
        <v>-0.17720628468693822</v>
      </c>
      <c r="K22" s="205">
        <v>4098</v>
      </c>
      <c r="L22" s="129">
        <v>-8.9737894269213636E-2</v>
      </c>
      <c r="M22" s="205">
        <v>57453</v>
      </c>
      <c r="N22" s="129">
        <v>-7.4711718095728963E-2</v>
      </c>
      <c r="O22" s="205">
        <v>1744</v>
      </c>
      <c r="P22" s="129">
        <v>-0.23809523809523814</v>
      </c>
      <c r="Q22" s="205">
        <v>3105</v>
      </c>
      <c r="R22" s="129">
        <v>8.9856089856089838E-2</v>
      </c>
      <c r="S22" s="205">
        <v>14930</v>
      </c>
      <c r="T22" s="129">
        <v>2.2812906761663365E-2</v>
      </c>
      <c r="U22" s="205">
        <v>4793</v>
      </c>
      <c r="V22" s="129">
        <v>0.12090739008419082</v>
      </c>
      <c r="W22" s="205">
        <v>3328</v>
      </c>
      <c r="X22" s="129">
        <v>-0.11111111111111116</v>
      </c>
      <c r="Y22" s="205">
        <v>3225</v>
      </c>
      <c r="Z22" s="129">
        <v>0.23138602520045826</v>
      </c>
      <c r="AA22" s="205">
        <v>3584</v>
      </c>
      <c r="AB22" s="129">
        <v>-9.4492167761495716E-2</v>
      </c>
      <c r="AC22" s="205">
        <v>3023</v>
      </c>
      <c r="AD22" s="129">
        <v>-6.4086687306501577E-2</v>
      </c>
      <c r="AE22" s="205">
        <v>1287</v>
      </c>
      <c r="AF22" s="129">
        <v>8.9754445385266779E-2</v>
      </c>
      <c r="AG22" s="205">
        <v>7138</v>
      </c>
      <c r="AH22" s="129">
        <v>0.31503316138540893</v>
      </c>
      <c r="AI22" s="205">
        <v>5760</v>
      </c>
      <c r="AJ22" s="129">
        <v>-7.3209975864843124E-2</v>
      </c>
      <c r="AK22" s="205">
        <v>3261</v>
      </c>
      <c r="AL22" s="129">
        <v>-0.1294714361986119</v>
      </c>
      <c r="AM22" s="205">
        <v>268</v>
      </c>
      <c r="AN22" s="129">
        <v>1.9011406844106515E-2</v>
      </c>
      <c r="AO22" s="205">
        <v>219</v>
      </c>
      <c r="AP22" s="129">
        <v>-0.1097560975609756</v>
      </c>
      <c r="AQ22" s="205">
        <v>593</v>
      </c>
      <c r="AR22" s="129">
        <v>-0.45894160583941601</v>
      </c>
      <c r="AS22" s="206">
        <v>136723</v>
      </c>
      <c r="AT22" s="207">
        <v>-6.5710439459064185E-2</v>
      </c>
      <c r="AU22" s="206">
        <v>154993</v>
      </c>
      <c r="AV22" s="207">
        <v>-8.7836485834343669E-2</v>
      </c>
    </row>
    <row r="23" spans="2:48" outlineLevel="1" x14ac:dyDescent="0.25">
      <c r="B23" s="88" t="s">
        <v>89</v>
      </c>
      <c r="C23" s="205">
        <v>28196</v>
      </c>
      <c r="D23" s="129">
        <v>-0.14836293342998674</v>
      </c>
      <c r="E23" s="205">
        <v>4367</v>
      </c>
      <c r="F23" s="129">
        <v>-6.3879957127545572E-2</v>
      </c>
      <c r="G23" s="205">
        <v>5181</v>
      </c>
      <c r="H23" s="129">
        <v>-4.5504789977892424E-2</v>
      </c>
      <c r="I23" s="205">
        <v>17547</v>
      </c>
      <c r="J23" s="129">
        <v>-0.12965626705024558</v>
      </c>
      <c r="K23" s="205">
        <v>2738</v>
      </c>
      <c r="L23" s="129">
        <v>-1.5107913669064721E-2</v>
      </c>
      <c r="M23" s="205">
        <v>49984</v>
      </c>
      <c r="N23" s="129">
        <v>-0.11942638690696405</v>
      </c>
      <c r="O23" s="205">
        <v>1563</v>
      </c>
      <c r="P23" s="129">
        <v>-0.15422077922077926</v>
      </c>
      <c r="Q23" s="205">
        <v>3102</v>
      </c>
      <c r="R23" s="129">
        <v>-0.2142857142857143</v>
      </c>
      <c r="S23" s="205">
        <v>2674</v>
      </c>
      <c r="T23" s="129">
        <v>0.14961306964746335</v>
      </c>
      <c r="U23" s="205">
        <v>948</v>
      </c>
      <c r="V23" s="129">
        <v>0.86247544204322191</v>
      </c>
      <c r="W23" s="205">
        <v>718</v>
      </c>
      <c r="X23" s="129">
        <v>2.7932960893854997E-3</v>
      </c>
      <c r="Y23" s="205">
        <v>850</v>
      </c>
      <c r="Z23" s="129">
        <v>-4.8152295632698738E-2</v>
      </c>
      <c r="AA23" s="205">
        <v>158</v>
      </c>
      <c r="AB23" s="129">
        <v>-0.24038461538461542</v>
      </c>
      <c r="AC23" s="205">
        <v>2210</v>
      </c>
      <c r="AD23" s="129">
        <v>0.43599740090968164</v>
      </c>
      <c r="AE23" s="205">
        <v>955</v>
      </c>
      <c r="AF23" s="129">
        <v>6.1111111111111116E-2</v>
      </c>
      <c r="AG23" s="205">
        <v>6798</v>
      </c>
      <c r="AH23" s="129">
        <v>0.22134387351778662</v>
      </c>
      <c r="AI23" s="205">
        <v>6824</v>
      </c>
      <c r="AJ23" s="129">
        <v>0.2532598714416896</v>
      </c>
      <c r="AK23" s="205">
        <v>3390</v>
      </c>
      <c r="AL23" s="129">
        <v>-0.22567382366377342</v>
      </c>
      <c r="AM23" s="205">
        <v>220</v>
      </c>
      <c r="AN23" s="129">
        <v>9.4527363184079505E-2</v>
      </c>
      <c r="AO23" s="205">
        <v>212</v>
      </c>
      <c r="AP23" s="129">
        <v>-0.23741007194244601</v>
      </c>
      <c r="AQ23" s="205">
        <v>574</v>
      </c>
      <c r="AR23" s="129">
        <v>-0.64871481028151767</v>
      </c>
      <c r="AS23" s="206">
        <v>108339</v>
      </c>
      <c r="AT23" s="207">
        <v>-8.078228406584087E-2</v>
      </c>
      <c r="AU23" s="206">
        <v>136535</v>
      </c>
      <c r="AV23" s="207">
        <v>-9.5603041704202196E-2</v>
      </c>
    </row>
    <row r="24" spans="2:48" outlineLevel="1" x14ac:dyDescent="0.25">
      <c r="B24" s="88" t="s">
        <v>90</v>
      </c>
      <c r="C24" s="205">
        <v>45831</v>
      </c>
      <c r="D24" s="129">
        <v>-7.7067139232349313E-2</v>
      </c>
      <c r="E24" s="205">
        <v>6619</v>
      </c>
      <c r="F24" s="129">
        <v>0.19433417538794662</v>
      </c>
      <c r="G24" s="205">
        <v>5357</v>
      </c>
      <c r="H24" s="129">
        <v>-1.706422018348619E-2</v>
      </c>
      <c r="I24" s="205">
        <v>17267</v>
      </c>
      <c r="J24" s="129">
        <v>-0.14043209876543206</v>
      </c>
      <c r="K24" s="205">
        <v>5531</v>
      </c>
      <c r="L24" s="129">
        <v>0.36298669295219321</v>
      </c>
      <c r="M24" s="205">
        <v>48046</v>
      </c>
      <c r="N24" s="129">
        <v>-0.13525674483900574</v>
      </c>
      <c r="O24" s="205">
        <v>1555</v>
      </c>
      <c r="P24" s="129">
        <v>-0.2658168083097262</v>
      </c>
      <c r="Q24" s="205">
        <v>5793</v>
      </c>
      <c r="R24" s="129">
        <v>-2.2938100860178778E-2</v>
      </c>
      <c r="S24" s="205">
        <v>2663</v>
      </c>
      <c r="T24" s="129">
        <v>0.25258701787394178</v>
      </c>
      <c r="U24" s="205">
        <v>1109</v>
      </c>
      <c r="V24" s="129">
        <v>1.1873767258382641</v>
      </c>
      <c r="W24" s="205">
        <v>609</v>
      </c>
      <c r="X24" s="129">
        <v>-0.10964912280701755</v>
      </c>
      <c r="Y24" s="205">
        <v>808</v>
      </c>
      <c r="Z24" s="129">
        <v>-0.13024757804090414</v>
      </c>
      <c r="AA24" s="205">
        <v>137</v>
      </c>
      <c r="AB24" s="129">
        <v>21.833333333333332</v>
      </c>
      <c r="AC24" s="205">
        <v>1624</v>
      </c>
      <c r="AD24" s="129">
        <v>7.8353253652058363E-2</v>
      </c>
      <c r="AE24" s="205">
        <v>1247</v>
      </c>
      <c r="AF24" s="129">
        <v>0.28028747433264889</v>
      </c>
      <c r="AG24" s="205">
        <v>9665</v>
      </c>
      <c r="AH24" s="129">
        <v>0.81775437276659768</v>
      </c>
      <c r="AI24" s="205">
        <v>5792</v>
      </c>
      <c r="AJ24" s="129">
        <v>0.46781550937658389</v>
      </c>
      <c r="AK24" s="205">
        <v>6191</v>
      </c>
      <c r="AL24" s="129">
        <v>0.32654810370687803</v>
      </c>
      <c r="AM24" s="205">
        <v>307</v>
      </c>
      <c r="AN24" s="129">
        <v>0.27916666666666656</v>
      </c>
      <c r="AO24" s="205">
        <v>316</v>
      </c>
      <c r="AP24" s="129">
        <v>-3.3639143730886834E-2</v>
      </c>
      <c r="AQ24" s="205">
        <v>937</v>
      </c>
      <c r="AR24" s="129">
        <v>-0.35645604395604391</v>
      </c>
      <c r="AS24" s="206">
        <v>118910</v>
      </c>
      <c r="AT24" s="207">
        <v>-3.3108419596831196E-3</v>
      </c>
      <c r="AU24" s="206">
        <v>164741</v>
      </c>
      <c r="AV24" s="207">
        <v>-2.4987719204796366E-2</v>
      </c>
    </row>
    <row r="25" spans="2:48" outlineLevel="1" x14ac:dyDescent="0.25">
      <c r="B25" s="88" t="s">
        <v>91</v>
      </c>
      <c r="C25" s="205">
        <v>35791</v>
      </c>
      <c r="D25" s="129">
        <v>-0.25635271873506615</v>
      </c>
      <c r="E25" s="205">
        <v>8835</v>
      </c>
      <c r="F25" s="129">
        <v>0.26684829366217389</v>
      </c>
      <c r="G25" s="205">
        <v>5661</v>
      </c>
      <c r="H25" s="129">
        <v>-0.21309424520433695</v>
      </c>
      <c r="I25" s="205">
        <v>17820</v>
      </c>
      <c r="J25" s="129">
        <v>-0.11615911119928579</v>
      </c>
      <c r="K25" s="205">
        <v>4478</v>
      </c>
      <c r="L25" s="129">
        <v>2.8479559026182821E-2</v>
      </c>
      <c r="M25" s="205">
        <v>50625</v>
      </c>
      <c r="N25" s="129">
        <v>-0.14548308689487544</v>
      </c>
      <c r="O25" s="205">
        <v>2073</v>
      </c>
      <c r="P25" s="129">
        <v>-0.18417945690672965</v>
      </c>
      <c r="Q25" s="205">
        <v>3681</v>
      </c>
      <c r="R25" s="129">
        <v>-0.14712696941612602</v>
      </c>
      <c r="S25" s="205">
        <v>2383</v>
      </c>
      <c r="T25" s="129">
        <v>9.3119266055045946E-2</v>
      </c>
      <c r="U25" s="205">
        <v>658</v>
      </c>
      <c r="V25" s="129">
        <v>0.35670103092783512</v>
      </c>
      <c r="W25" s="205">
        <v>731</v>
      </c>
      <c r="X25" s="129">
        <v>0.23063973063973053</v>
      </c>
      <c r="Y25" s="205">
        <v>974</v>
      </c>
      <c r="Z25" s="129">
        <v>-0.10560146923783287</v>
      </c>
      <c r="AA25" s="205">
        <v>20</v>
      </c>
      <c r="AB25" s="129">
        <v>0.66666666666666674</v>
      </c>
      <c r="AC25" s="205">
        <v>2341</v>
      </c>
      <c r="AD25" s="129">
        <v>-4.2698548249364698E-4</v>
      </c>
      <c r="AE25" s="205">
        <v>1250</v>
      </c>
      <c r="AF25" s="129">
        <v>-0.15824915824915819</v>
      </c>
      <c r="AG25" s="205">
        <v>7770</v>
      </c>
      <c r="AH25" s="129">
        <v>0.13034623217922614</v>
      </c>
      <c r="AI25" s="205">
        <v>6216</v>
      </c>
      <c r="AJ25" s="129">
        <v>0.14432989690721643</v>
      </c>
      <c r="AK25" s="205">
        <v>4237</v>
      </c>
      <c r="AL25" s="129">
        <v>-0.11433946488294311</v>
      </c>
      <c r="AM25" s="205">
        <v>298</v>
      </c>
      <c r="AN25" s="129">
        <v>-8.8685015290519864E-2</v>
      </c>
      <c r="AO25" s="205">
        <v>325</v>
      </c>
      <c r="AP25" s="129">
        <v>-0.10220994475138123</v>
      </c>
      <c r="AQ25" s="205">
        <v>677</v>
      </c>
      <c r="AR25" s="129">
        <v>-0.61643059490084984</v>
      </c>
      <c r="AS25" s="206">
        <v>118670</v>
      </c>
      <c r="AT25" s="207">
        <v>-8.9507120058924583E-2</v>
      </c>
      <c r="AU25" s="206">
        <v>154461</v>
      </c>
      <c r="AV25" s="207">
        <v>-0.13450256352786261</v>
      </c>
    </row>
    <row r="26" spans="2:48" outlineLevel="1" x14ac:dyDescent="0.25">
      <c r="B26" s="88" t="s">
        <v>92</v>
      </c>
      <c r="C26" s="205">
        <v>31621</v>
      </c>
      <c r="D26" s="129">
        <v>-2.1869586735956403E-2</v>
      </c>
      <c r="E26" s="205">
        <v>3585</v>
      </c>
      <c r="F26" s="129">
        <v>7.5284943011397765E-2</v>
      </c>
      <c r="G26" s="205">
        <v>4570</v>
      </c>
      <c r="H26" s="129">
        <v>4.0765201548622176E-2</v>
      </c>
      <c r="I26" s="205">
        <v>17122</v>
      </c>
      <c r="J26" s="129">
        <v>-0.15225033420805067</v>
      </c>
      <c r="K26" s="205">
        <v>2724</v>
      </c>
      <c r="L26" s="129">
        <v>0.124226165910029</v>
      </c>
      <c r="M26" s="205">
        <v>51127</v>
      </c>
      <c r="N26" s="129">
        <v>-4.4533732012707938E-2</v>
      </c>
      <c r="O26" s="205">
        <v>1973</v>
      </c>
      <c r="P26" s="129">
        <v>-0.15249140893470792</v>
      </c>
      <c r="Q26" s="205">
        <v>2500</v>
      </c>
      <c r="R26" s="129">
        <v>-0.18220477592410855</v>
      </c>
      <c r="S26" s="205">
        <v>1910</v>
      </c>
      <c r="T26" s="129">
        <v>0.69026548672566368</v>
      </c>
      <c r="U26" s="205">
        <v>562</v>
      </c>
      <c r="V26" s="129">
        <v>2.7972972972972974</v>
      </c>
      <c r="W26" s="205">
        <v>500</v>
      </c>
      <c r="X26" s="129">
        <v>9.6491228070175517E-2</v>
      </c>
      <c r="Y26" s="205">
        <v>758</v>
      </c>
      <c r="Z26" s="129">
        <v>0.54378818737270884</v>
      </c>
      <c r="AA26" s="205">
        <v>90</v>
      </c>
      <c r="AB26" s="129">
        <v>1.5714285714285716</v>
      </c>
      <c r="AC26" s="205">
        <v>1577</v>
      </c>
      <c r="AD26" s="129">
        <v>0.2883986928104576</v>
      </c>
      <c r="AE26" s="205">
        <v>1235</v>
      </c>
      <c r="AF26" s="129">
        <v>0.6401062416998673</v>
      </c>
      <c r="AG26" s="205">
        <v>9510</v>
      </c>
      <c r="AH26" s="129">
        <v>0.72563962983124664</v>
      </c>
      <c r="AI26" s="205">
        <v>5658</v>
      </c>
      <c r="AJ26" s="129">
        <v>0.29740885118092186</v>
      </c>
      <c r="AK26" s="205">
        <v>3650</v>
      </c>
      <c r="AL26" s="129">
        <v>-4.9231570721542051E-2</v>
      </c>
      <c r="AM26" s="205">
        <v>362</v>
      </c>
      <c r="AN26" s="129">
        <v>0.23129251700680276</v>
      </c>
      <c r="AO26" s="205">
        <v>354</v>
      </c>
      <c r="AP26" s="129">
        <v>0.24210526315789482</v>
      </c>
      <c r="AQ26" s="205">
        <v>624</v>
      </c>
      <c r="AR26" s="129">
        <v>-0.45311130587204207</v>
      </c>
      <c r="AS26" s="206">
        <v>108481</v>
      </c>
      <c r="AT26" s="207">
        <v>6.522666963573176E-3</v>
      </c>
      <c r="AU26" s="206">
        <v>140102</v>
      </c>
      <c r="AV26" s="207">
        <v>-2.8549812284950349E-5</v>
      </c>
    </row>
    <row r="27" spans="2:48" outlineLevel="1" x14ac:dyDescent="0.25">
      <c r="B27" s="88" t="s">
        <v>93</v>
      </c>
      <c r="C27" s="205">
        <v>24925</v>
      </c>
      <c r="D27" s="129">
        <v>-0.15099802438858234</v>
      </c>
      <c r="E27" s="205">
        <v>3964</v>
      </c>
      <c r="F27" s="129">
        <v>-0.13675958188153314</v>
      </c>
      <c r="G27" s="205">
        <v>4186</v>
      </c>
      <c r="H27" s="129">
        <v>6.5682281059063152E-2</v>
      </c>
      <c r="I27" s="205">
        <v>17308</v>
      </c>
      <c r="J27" s="129">
        <v>2.3173327027666168E-2</v>
      </c>
      <c r="K27" s="205">
        <v>3978</v>
      </c>
      <c r="L27" s="129">
        <v>3.3783783783783772E-2</v>
      </c>
      <c r="M27" s="205">
        <v>46290</v>
      </c>
      <c r="N27" s="129">
        <v>-5.5807122751193261E-2</v>
      </c>
      <c r="O27" s="205">
        <v>1655</v>
      </c>
      <c r="P27" s="129">
        <v>-0.21860245514636445</v>
      </c>
      <c r="Q27" s="205">
        <v>2497</v>
      </c>
      <c r="R27" s="129">
        <v>-0.29383484162895923</v>
      </c>
      <c r="S27" s="205">
        <v>2160</v>
      </c>
      <c r="T27" s="129">
        <v>0.35084427767354587</v>
      </c>
      <c r="U27" s="205">
        <v>532</v>
      </c>
      <c r="V27" s="129">
        <v>1.3436123348017621</v>
      </c>
      <c r="W27" s="205">
        <v>374</v>
      </c>
      <c r="X27" s="129">
        <v>-0.17256637168141598</v>
      </c>
      <c r="Y27" s="205">
        <v>925</v>
      </c>
      <c r="Z27" s="129">
        <v>0.17534942820838628</v>
      </c>
      <c r="AA27" s="205">
        <v>329</v>
      </c>
      <c r="AB27" s="129">
        <v>1.4736842105263159</v>
      </c>
      <c r="AC27" s="205">
        <v>1431</v>
      </c>
      <c r="AD27" s="129">
        <v>-0.13743218806509949</v>
      </c>
      <c r="AE27" s="205">
        <v>764</v>
      </c>
      <c r="AF27" s="129">
        <v>-0.19999999999999996</v>
      </c>
      <c r="AG27" s="205">
        <v>5935</v>
      </c>
      <c r="AH27" s="129">
        <v>0.26088803909071601</v>
      </c>
      <c r="AI27" s="205">
        <v>10452</v>
      </c>
      <c r="AJ27" s="129">
        <v>1.993127147766323</v>
      </c>
      <c r="AK27" s="205">
        <v>2947</v>
      </c>
      <c r="AL27" s="129">
        <v>0.34259681093394079</v>
      </c>
      <c r="AM27" s="205">
        <v>245</v>
      </c>
      <c r="AN27" s="129">
        <v>-0.16382252559726962</v>
      </c>
      <c r="AO27" s="205">
        <v>181</v>
      </c>
      <c r="AP27" s="129">
        <v>-0.15420560747663548</v>
      </c>
      <c r="AQ27" s="205">
        <v>1668</v>
      </c>
      <c r="AR27" s="129">
        <v>0.60538979788257929</v>
      </c>
      <c r="AS27" s="206">
        <v>105661</v>
      </c>
      <c r="AT27" s="207">
        <v>5.5375211003126257E-2</v>
      </c>
      <c r="AU27" s="206">
        <v>130586</v>
      </c>
      <c r="AV27" s="207">
        <v>8.5808071056188151E-3</v>
      </c>
    </row>
    <row r="28" spans="2:48" outlineLevel="1" x14ac:dyDescent="0.25">
      <c r="B28" s="88" t="s">
        <v>94</v>
      </c>
      <c r="C28" s="205">
        <v>30893</v>
      </c>
      <c r="D28" s="129">
        <v>2.3455358621832012E-2</v>
      </c>
      <c r="E28" s="205">
        <v>5787</v>
      </c>
      <c r="F28" s="129">
        <v>-0.12145134355548803</v>
      </c>
      <c r="G28" s="205">
        <v>6279</v>
      </c>
      <c r="H28" s="129">
        <v>-0.12585270778226365</v>
      </c>
      <c r="I28" s="205">
        <v>20369</v>
      </c>
      <c r="J28" s="129">
        <v>-9.5876425939899645E-2</v>
      </c>
      <c r="K28" s="205">
        <v>8328</v>
      </c>
      <c r="L28" s="129">
        <v>-3.5999536983447156E-2</v>
      </c>
      <c r="M28" s="205">
        <v>48808</v>
      </c>
      <c r="N28" s="129">
        <v>-0.14044696476057972</v>
      </c>
      <c r="O28" s="205">
        <v>1560</v>
      </c>
      <c r="P28" s="129">
        <v>-0.11914172783737997</v>
      </c>
      <c r="Q28" s="205">
        <v>3026</v>
      </c>
      <c r="R28" s="129">
        <v>-0.3928571428571429</v>
      </c>
      <c r="S28" s="205">
        <v>9993</v>
      </c>
      <c r="T28" s="129">
        <v>-0.25430937989702262</v>
      </c>
      <c r="U28" s="205">
        <v>3707</v>
      </c>
      <c r="V28" s="129">
        <v>-0.24083555191480643</v>
      </c>
      <c r="W28" s="205">
        <v>2443</v>
      </c>
      <c r="X28" s="129">
        <v>1.0757136946627943E-2</v>
      </c>
      <c r="Y28" s="205">
        <v>2269</v>
      </c>
      <c r="Z28" s="129">
        <v>-0.40555410007859571</v>
      </c>
      <c r="AA28" s="205">
        <v>1574</v>
      </c>
      <c r="AB28" s="129">
        <v>-0.31085814360770581</v>
      </c>
      <c r="AC28" s="205">
        <v>1795</v>
      </c>
      <c r="AD28" s="129">
        <v>-7.7390823659480024E-3</v>
      </c>
      <c r="AE28" s="205">
        <v>1015</v>
      </c>
      <c r="AF28" s="129">
        <v>-0.29317548746518107</v>
      </c>
      <c r="AG28" s="205">
        <v>6548</v>
      </c>
      <c r="AH28" s="129">
        <v>0.24795121021536115</v>
      </c>
      <c r="AI28" s="205">
        <v>4880</v>
      </c>
      <c r="AJ28" s="129">
        <v>-0.27488855869242201</v>
      </c>
      <c r="AK28" s="205">
        <v>2762</v>
      </c>
      <c r="AL28" s="129">
        <v>-0.24823081110506262</v>
      </c>
      <c r="AM28" s="205">
        <v>601</v>
      </c>
      <c r="AN28" s="129">
        <v>0.10073260073260082</v>
      </c>
      <c r="AO28" s="205">
        <v>290</v>
      </c>
      <c r="AP28" s="129">
        <v>0.10687022900763354</v>
      </c>
      <c r="AQ28" s="205">
        <v>962</v>
      </c>
      <c r="AR28" s="129">
        <v>0.13309776207302715</v>
      </c>
      <c r="AS28" s="206">
        <v>123003</v>
      </c>
      <c r="AT28" s="207">
        <v>-0.13639682651126872</v>
      </c>
      <c r="AU28" s="206">
        <v>153896</v>
      </c>
      <c r="AV28" s="207">
        <v>-0.10844364626480896</v>
      </c>
    </row>
    <row r="29" spans="2:48" outlineLevel="1" x14ac:dyDescent="0.25">
      <c r="B29" s="88" t="s">
        <v>95</v>
      </c>
      <c r="C29" s="205">
        <v>17371</v>
      </c>
      <c r="D29" s="129">
        <v>2.6351550960118209E-2</v>
      </c>
      <c r="E29" s="205">
        <v>5583</v>
      </c>
      <c r="F29" s="129">
        <v>-0.29382747280546417</v>
      </c>
      <c r="G29" s="205">
        <v>6352</v>
      </c>
      <c r="H29" s="129">
        <v>-6.4230995875073638E-2</v>
      </c>
      <c r="I29" s="205">
        <v>22068</v>
      </c>
      <c r="J29" s="129">
        <v>4.2812588602211488E-2</v>
      </c>
      <c r="K29" s="205">
        <v>6075</v>
      </c>
      <c r="L29" s="129">
        <v>-7.8568178370999497E-2</v>
      </c>
      <c r="M29" s="205">
        <v>53367</v>
      </c>
      <c r="N29" s="129">
        <v>4.0638934356831413E-3</v>
      </c>
      <c r="O29" s="205">
        <v>1678</v>
      </c>
      <c r="P29" s="129">
        <v>-6.7777777777777826E-2</v>
      </c>
      <c r="Q29" s="205">
        <v>2760</v>
      </c>
      <c r="R29" s="129">
        <v>-0.42404006677796324</v>
      </c>
      <c r="S29" s="205">
        <v>24149</v>
      </c>
      <c r="T29" s="129">
        <v>-2.8951706944388644E-2</v>
      </c>
      <c r="U29" s="205">
        <v>8520</v>
      </c>
      <c r="V29" s="129">
        <v>-5.9810196424630369E-2</v>
      </c>
      <c r="W29" s="205">
        <v>4476</v>
      </c>
      <c r="X29" s="129">
        <v>4.0204508482454049E-2</v>
      </c>
      <c r="Y29" s="205">
        <v>5676</v>
      </c>
      <c r="Z29" s="129">
        <v>3.2939035486806212E-2</v>
      </c>
      <c r="AA29" s="205">
        <v>5477</v>
      </c>
      <c r="AB29" s="129">
        <v>-8.8533865867864825E-2</v>
      </c>
      <c r="AC29" s="205">
        <v>1172</v>
      </c>
      <c r="AD29" s="129">
        <v>-0.11813393528969152</v>
      </c>
      <c r="AE29" s="205">
        <v>1453</v>
      </c>
      <c r="AF29" s="129">
        <v>0.32694063926940631</v>
      </c>
      <c r="AG29" s="205">
        <v>5485</v>
      </c>
      <c r="AH29" s="129">
        <v>0.27885287945908144</v>
      </c>
      <c r="AI29" s="205">
        <v>4332</v>
      </c>
      <c r="AJ29" s="129">
        <v>5.8133854421104081E-2</v>
      </c>
      <c r="AK29" s="205">
        <v>3290</v>
      </c>
      <c r="AL29" s="129">
        <v>-0.19144753010567706</v>
      </c>
      <c r="AM29" s="205">
        <v>279</v>
      </c>
      <c r="AN29" s="129">
        <v>-0.4</v>
      </c>
      <c r="AO29" s="205">
        <v>286</v>
      </c>
      <c r="AP29" s="129">
        <v>5.5350553505534972E-2</v>
      </c>
      <c r="AQ29" s="205">
        <v>564</v>
      </c>
      <c r="AR29" s="129">
        <v>-0.13893129770992363</v>
      </c>
      <c r="AS29" s="206">
        <v>138893</v>
      </c>
      <c r="AT29" s="207">
        <v>-3.0943011832998413E-2</v>
      </c>
      <c r="AU29" s="206">
        <v>156264</v>
      </c>
      <c r="AV29" s="207">
        <v>-2.4891889699412806E-2</v>
      </c>
    </row>
    <row r="30" spans="2:48" outlineLevel="1" x14ac:dyDescent="0.25">
      <c r="B30" s="88" t="s">
        <v>96</v>
      </c>
      <c r="C30" s="205">
        <v>14444</v>
      </c>
      <c r="D30" s="129">
        <v>-3.9307633956279231E-3</v>
      </c>
      <c r="E30" s="205">
        <v>6377</v>
      </c>
      <c r="F30" s="129">
        <v>-0.13602492887142659</v>
      </c>
      <c r="G30" s="205">
        <v>7379</v>
      </c>
      <c r="H30" s="129">
        <v>0.19208400646203549</v>
      </c>
      <c r="I30" s="205">
        <v>19944</v>
      </c>
      <c r="J30" s="129">
        <v>4.1842971321109479E-2</v>
      </c>
      <c r="K30" s="205">
        <v>6059</v>
      </c>
      <c r="L30" s="129">
        <v>-0.19331646917853818</v>
      </c>
      <c r="M30" s="205">
        <v>46154</v>
      </c>
      <c r="N30" s="129">
        <v>-3.8518425931712619E-2</v>
      </c>
      <c r="O30" s="205">
        <v>1598</v>
      </c>
      <c r="P30" s="129">
        <v>-0.18135245901639341</v>
      </c>
      <c r="Q30" s="205">
        <v>3356</v>
      </c>
      <c r="R30" s="129">
        <v>-0.43358649789029535</v>
      </c>
      <c r="S30" s="205">
        <v>21863</v>
      </c>
      <c r="T30" s="129">
        <v>-2.8440652357463403E-2</v>
      </c>
      <c r="U30" s="205">
        <v>6552</v>
      </c>
      <c r="V30" s="129">
        <v>-0.12429831595829988</v>
      </c>
      <c r="W30" s="205">
        <v>4409</v>
      </c>
      <c r="X30" s="129">
        <v>0.11875158589190571</v>
      </c>
      <c r="Y30" s="205">
        <v>5913</v>
      </c>
      <c r="Z30" s="129">
        <v>0.1589572716581733</v>
      </c>
      <c r="AA30" s="205">
        <v>4989</v>
      </c>
      <c r="AB30" s="129">
        <v>-0.1654399464703914</v>
      </c>
      <c r="AC30" s="205">
        <v>1282</v>
      </c>
      <c r="AD30" s="129">
        <v>0.16228467815049874</v>
      </c>
      <c r="AE30" s="205">
        <v>1436</v>
      </c>
      <c r="AF30" s="129">
        <v>-1.0337698139214369E-2</v>
      </c>
      <c r="AG30" s="205">
        <v>3137</v>
      </c>
      <c r="AH30" s="129">
        <v>0.37406920718353054</v>
      </c>
      <c r="AI30" s="205">
        <v>3347</v>
      </c>
      <c r="AJ30" s="129">
        <v>0.19237620235126474</v>
      </c>
      <c r="AK30" s="205">
        <v>2677</v>
      </c>
      <c r="AL30" s="129">
        <v>-0.27921378567582122</v>
      </c>
      <c r="AM30" s="205">
        <v>256</v>
      </c>
      <c r="AN30" s="129">
        <v>-0.20743034055727549</v>
      </c>
      <c r="AO30" s="205">
        <v>202</v>
      </c>
      <c r="AP30" s="129">
        <v>0.22424242424242413</v>
      </c>
      <c r="AQ30" s="205">
        <v>733</v>
      </c>
      <c r="AR30" s="129">
        <v>0.24448217317487275</v>
      </c>
      <c r="AS30" s="206">
        <v>125800</v>
      </c>
      <c r="AT30" s="207">
        <v>-4.0009767786146511E-2</v>
      </c>
      <c r="AU30" s="206">
        <v>140244</v>
      </c>
      <c r="AV30" s="207">
        <v>-3.6415104710602941E-2</v>
      </c>
    </row>
    <row r="31" spans="2:48" outlineLevel="1" x14ac:dyDescent="0.25">
      <c r="B31" s="88" t="s">
        <v>97</v>
      </c>
      <c r="C31" s="205">
        <v>17048</v>
      </c>
      <c r="D31" s="129">
        <v>0.1098958333333333</v>
      </c>
      <c r="E31" s="205">
        <v>4966</v>
      </c>
      <c r="F31" s="129">
        <v>6.179174684626898E-2</v>
      </c>
      <c r="G31" s="205">
        <v>6572</v>
      </c>
      <c r="H31" s="129">
        <v>-3.2533490357721129E-2</v>
      </c>
      <c r="I31" s="205">
        <v>21016</v>
      </c>
      <c r="J31" s="129">
        <v>9.3170684852559305E-3</v>
      </c>
      <c r="K31" s="205">
        <v>4176</v>
      </c>
      <c r="L31" s="129">
        <v>-0.13144758735440931</v>
      </c>
      <c r="M31" s="205">
        <v>44313</v>
      </c>
      <c r="N31" s="129">
        <v>0.13260063897763574</v>
      </c>
      <c r="O31" s="205">
        <v>2158</v>
      </c>
      <c r="P31" s="129">
        <v>0.14604354753053639</v>
      </c>
      <c r="Q31" s="205">
        <v>4805</v>
      </c>
      <c r="R31" s="129">
        <v>-0.21806346623270956</v>
      </c>
      <c r="S31" s="205">
        <v>22947</v>
      </c>
      <c r="T31" s="129">
        <v>7.3393207970811059E-2</v>
      </c>
      <c r="U31" s="205">
        <v>9055</v>
      </c>
      <c r="V31" s="129">
        <v>0.12708488922081163</v>
      </c>
      <c r="W31" s="205">
        <v>4268</v>
      </c>
      <c r="X31" s="129">
        <v>0.23316960416064725</v>
      </c>
      <c r="Y31" s="205">
        <v>5306</v>
      </c>
      <c r="Z31" s="129">
        <v>0.24058919803600665</v>
      </c>
      <c r="AA31" s="205">
        <v>4318</v>
      </c>
      <c r="AB31" s="129">
        <v>-0.22975383517659653</v>
      </c>
      <c r="AC31" s="205">
        <v>1174</v>
      </c>
      <c r="AD31" s="129">
        <v>9.9250936329587924E-2</v>
      </c>
      <c r="AE31" s="205">
        <v>1343</v>
      </c>
      <c r="AF31" s="129">
        <v>-9.1954022988505746E-2</v>
      </c>
      <c r="AG31" s="205">
        <v>5883</v>
      </c>
      <c r="AH31" s="129">
        <v>0.29382010116560364</v>
      </c>
      <c r="AI31" s="205">
        <v>5176</v>
      </c>
      <c r="AJ31" s="129">
        <v>0.42158747596814061</v>
      </c>
      <c r="AK31" s="205">
        <v>2717</v>
      </c>
      <c r="AL31" s="129">
        <v>0.2355616189176899</v>
      </c>
      <c r="AM31" s="205">
        <v>250</v>
      </c>
      <c r="AN31" s="129">
        <v>-0.11971830985915488</v>
      </c>
      <c r="AO31" s="205">
        <v>294</v>
      </c>
      <c r="AP31" s="129">
        <v>0.7192982456140351</v>
      </c>
      <c r="AQ31" s="205">
        <v>802</v>
      </c>
      <c r="AR31" s="129">
        <v>0.46350364963503643</v>
      </c>
      <c r="AS31" s="206">
        <v>128592</v>
      </c>
      <c r="AT31" s="207">
        <v>7.547169811320753E-2</v>
      </c>
      <c r="AU31" s="206">
        <v>145640</v>
      </c>
      <c r="AV31" s="207">
        <v>7.9390489742677595E-2</v>
      </c>
    </row>
    <row r="32" spans="2:48" x14ac:dyDescent="0.25">
      <c r="B32" s="210">
        <v>2012</v>
      </c>
      <c r="C32" s="211">
        <v>288656</v>
      </c>
      <c r="D32" s="137">
        <v>-0.13049659917223433</v>
      </c>
      <c r="E32" s="211">
        <v>68253</v>
      </c>
      <c r="F32" s="137">
        <v>-9.6060364216788985E-3</v>
      </c>
      <c r="G32" s="211">
        <v>70143</v>
      </c>
      <c r="H32" s="137">
        <v>-1.5357187978157438E-2</v>
      </c>
      <c r="I32" s="211">
        <v>230053</v>
      </c>
      <c r="J32" s="137">
        <v>-7.2464177142718911E-2</v>
      </c>
      <c r="K32" s="211">
        <v>55690</v>
      </c>
      <c r="L32" s="137">
        <v>-3.0601587522629203E-2</v>
      </c>
      <c r="M32" s="211">
        <v>593943</v>
      </c>
      <c r="N32" s="137">
        <v>-6.3371963748701021E-2</v>
      </c>
      <c r="O32" s="211">
        <v>20444</v>
      </c>
      <c r="P32" s="137">
        <v>-0.14631702021045601</v>
      </c>
      <c r="Q32" s="211">
        <v>39949</v>
      </c>
      <c r="R32" s="137">
        <v>-0.21979180907368712</v>
      </c>
      <c r="S32" s="211">
        <v>149889</v>
      </c>
      <c r="T32" s="137">
        <v>2.4861028491723225E-2</v>
      </c>
      <c r="U32" s="211">
        <v>53504</v>
      </c>
      <c r="V32" s="137">
        <v>6.3211652723406786E-2</v>
      </c>
      <c r="W32" s="211">
        <v>31755</v>
      </c>
      <c r="X32" s="137">
        <v>0.12662314624281557</v>
      </c>
      <c r="Y32" s="211">
        <v>34225</v>
      </c>
      <c r="Z32" s="137">
        <v>1.7299289599619572E-2</v>
      </c>
      <c r="AA32" s="211">
        <v>30405</v>
      </c>
      <c r="AB32" s="137">
        <v>-0.10838391836016537</v>
      </c>
      <c r="AC32" s="211">
        <v>21266</v>
      </c>
      <c r="AD32" s="137">
        <v>7.899944187934449E-2</v>
      </c>
      <c r="AE32" s="211">
        <v>14761</v>
      </c>
      <c r="AF32" s="137">
        <v>2.0745453288154359E-2</v>
      </c>
      <c r="AG32" s="211">
        <v>81118</v>
      </c>
      <c r="AH32" s="137">
        <v>0.32899716565361992</v>
      </c>
      <c r="AI32" s="211">
        <v>68104</v>
      </c>
      <c r="AJ32" s="137">
        <v>0.22210059755594247</v>
      </c>
      <c r="AK32" s="211">
        <v>40049</v>
      </c>
      <c r="AL32" s="137">
        <v>-8.7763655414331954E-2</v>
      </c>
      <c r="AM32" s="211">
        <v>3572</v>
      </c>
      <c r="AN32" s="137">
        <v>-5.7022175290390664E-2</v>
      </c>
      <c r="AO32" s="211">
        <v>2978</v>
      </c>
      <c r="AP32" s="137">
        <v>-5.8488776478027193E-2</v>
      </c>
      <c r="AQ32" s="211">
        <v>9774</v>
      </c>
      <c r="AR32" s="137">
        <v>-0.22643450732093395</v>
      </c>
      <c r="AS32" s="212">
        <v>1469986</v>
      </c>
      <c r="AT32" s="213">
        <v>-3.0084172340508308E-2</v>
      </c>
      <c r="AU32" s="212">
        <v>1758642</v>
      </c>
      <c r="AV32" s="213">
        <v>-4.8126744531568399E-2</v>
      </c>
    </row>
    <row r="33" spans="2:48" hidden="1" outlineLevel="1" x14ac:dyDescent="0.25">
      <c r="B33" s="88" t="s">
        <v>86</v>
      </c>
      <c r="C33" s="205">
        <v>22588</v>
      </c>
      <c r="D33" s="129">
        <v>-1.2546448087431661E-2</v>
      </c>
      <c r="E33" s="205">
        <v>4825</v>
      </c>
      <c r="F33" s="129">
        <v>-7.567049808429116E-2</v>
      </c>
      <c r="G33" s="205">
        <v>6067</v>
      </c>
      <c r="H33" s="129">
        <v>0.10570439219974492</v>
      </c>
      <c r="I33" s="205">
        <v>18349</v>
      </c>
      <c r="J33" s="129">
        <v>-8.6478143980882161E-2</v>
      </c>
      <c r="K33" s="205">
        <v>4664</v>
      </c>
      <c r="L33" s="129">
        <v>0.20672703751617072</v>
      </c>
      <c r="M33" s="205">
        <v>52412</v>
      </c>
      <c r="N33" s="129">
        <v>4.7611433140115844E-2</v>
      </c>
      <c r="O33" s="205">
        <v>1584</v>
      </c>
      <c r="P33" s="129">
        <v>3.8007863695937116E-2</v>
      </c>
      <c r="Q33" s="205">
        <v>3424</v>
      </c>
      <c r="R33" s="129">
        <v>-4.4376221043817998E-2</v>
      </c>
      <c r="S33" s="205">
        <v>19255</v>
      </c>
      <c r="T33" s="129">
        <v>0.24975660414097489</v>
      </c>
      <c r="U33" s="205">
        <v>7076</v>
      </c>
      <c r="V33" s="129">
        <v>0.2532766560396742</v>
      </c>
      <c r="W33" s="205">
        <v>3141</v>
      </c>
      <c r="X33" s="129">
        <v>0.16247224278312355</v>
      </c>
      <c r="Y33" s="205">
        <v>4127</v>
      </c>
      <c r="Z33" s="129">
        <v>0.43948378095570284</v>
      </c>
      <c r="AA33" s="205">
        <v>4911</v>
      </c>
      <c r="AB33" s="129">
        <v>0.17151717557251911</v>
      </c>
      <c r="AC33" s="205">
        <v>1214</v>
      </c>
      <c r="AD33" s="129">
        <v>0.53670886075949364</v>
      </c>
      <c r="AE33" s="205">
        <v>1150</v>
      </c>
      <c r="AF33" s="129">
        <v>0.15577889447236171</v>
      </c>
      <c r="AG33" s="205">
        <v>6335</v>
      </c>
      <c r="AH33" s="129">
        <v>0.56962338949454905</v>
      </c>
      <c r="AI33" s="205">
        <v>5028</v>
      </c>
      <c r="AJ33" s="129">
        <v>0.67321131447587357</v>
      </c>
      <c r="AK33" s="205">
        <v>3280</v>
      </c>
      <c r="AL33" s="129">
        <v>-5.8553386911595839E-2</v>
      </c>
      <c r="AM33" s="205">
        <v>314</v>
      </c>
      <c r="AN33" s="129">
        <v>0.28688524590163933</v>
      </c>
      <c r="AO33" s="205">
        <v>390</v>
      </c>
      <c r="AP33" s="129">
        <v>1.2033898305084745</v>
      </c>
      <c r="AQ33" s="205">
        <v>1066</v>
      </c>
      <c r="AR33" s="129">
        <v>-7.4487895716945918E-3</v>
      </c>
      <c r="AS33" s="206">
        <v>129357</v>
      </c>
      <c r="AT33" s="207">
        <v>8.6951407036442552E-2</v>
      </c>
      <c r="AU33" s="206">
        <v>151945</v>
      </c>
      <c r="AV33" s="207">
        <v>7.0910039186941498E-2</v>
      </c>
    </row>
    <row r="34" spans="2:48" hidden="1" outlineLevel="1" x14ac:dyDescent="0.25">
      <c r="B34" s="88" t="s">
        <v>87</v>
      </c>
      <c r="C34" s="205">
        <v>16259</v>
      </c>
      <c r="D34" s="129">
        <v>0.22386149792999621</v>
      </c>
      <c r="E34" s="205">
        <v>5258</v>
      </c>
      <c r="F34" s="129">
        <v>7.0439739413680869E-2</v>
      </c>
      <c r="G34" s="205">
        <v>5980</v>
      </c>
      <c r="H34" s="129">
        <v>7.0730885820140532E-3</v>
      </c>
      <c r="I34" s="205">
        <v>22911</v>
      </c>
      <c r="J34" s="129">
        <v>-6.5044880967868313E-3</v>
      </c>
      <c r="K34" s="205">
        <v>3268</v>
      </c>
      <c r="L34" s="129">
        <v>3.5159961989230215E-2</v>
      </c>
      <c r="M34" s="205">
        <v>48459</v>
      </c>
      <c r="N34" s="129">
        <v>1.2515670706226389E-2</v>
      </c>
      <c r="O34" s="205">
        <v>1716</v>
      </c>
      <c r="P34" s="129">
        <v>-0.10531803962460895</v>
      </c>
      <c r="Q34" s="205">
        <v>2298</v>
      </c>
      <c r="R34" s="129">
        <v>-7.1890145395799632E-2</v>
      </c>
      <c r="S34" s="205">
        <v>20889</v>
      </c>
      <c r="T34" s="129">
        <v>6.4570380185505982E-2</v>
      </c>
      <c r="U34" s="205">
        <v>7634</v>
      </c>
      <c r="V34" s="129">
        <v>2.497314715359833E-2</v>
      </c>
      <c r="W34" s="205">
        <v>4277</v>
      </c>
      <c r="X34" s="129">
        <v>7.327478042659985E-2</v>
      </c>
      <c r="Y34" s="205">
        <v>4017</v>
      </c>
      <c r="Z34" s="129">
        <v>0.18042903320599479</v>
      </c>
      <c r="AA34" s="205">
        <v>4961</v>
      </c>
      <c r="AB34" s="129">
        <v>3.6564981195152502E-2</v>
      </c>
      <c r="AC34" s="205">
        <v>1686</v>
      </c>
      <c r="AD34" s="129">
        <v>0.13230355943586303</v>
      </c>
      <c r="AE34" s="205">
        <v>1602</v>
      </c>
      <c r="AF34" s="129">
        <v>-1.6574585635359074E-2</v>
      </c>
      <c r="AG34" s="205">
        <v>4933</v>
      </c>
      <c r="AH34" s="129">
        <v>7.1226927252985961E-2</v>
      </c>
      <c r="AI34" s="205">
        <v>4536</v>
      </c>
      <c r="AJ34" s="129">
        <v>0.25234676974047487</v>
      </c>
      <c r="AK34" s="205">
        <v>3357</v>
      </c>
      <c r="AL34" s="129">
        <v>-3.2564841498559094E-2</v>
      </c>
      <c r="AM34" s="205">
        <v>238</v>
      </c>
      <c r="AN34" s="129">
        <v>2.5862068965517349E-2</v>
      </c>
      <c r="AO34" s="205">
        <v>192</v>
      </c>
      <c r="AP34" s="129">
        <v>0.34265734265734271</v>
      </c>
      <c r="AQ34" s="205">
        <v>797</v>
      </c>
      <c r="AR34" s="129">
        <v>0.52975047984644918</v>
      </c>
      <c r="AS34" s="206">
        <v>128120</v>
      </c>
      <c r="AT34" s="207">
        <v>2.7796718944286258E-2</v>
      </c>
      <c r="AU34" s="206">
        <v>144379</v>
      </c>
      <c r="AV34" s="207">
        <v>4.6679715818471745E-2</v>
      </c>
    </row>
    <row r="35" spans="2:48" hidden="1" outlineLevel="1" x14ac:dyDescent="0.25">
      <c r="B35" s="88" t="s">
        <v>88</v>
      </c>
      <c r="C35" s="205">
        <v>23579</v>
      </c>
      <c r="D35" s="129">
        <v>-0.14180163785259325</v>
      </c>
      <c r="E35" s="205">
        <v>7174</v>
      </c>
      <c r="F35" s="129">
        <v>0.26816333745801657</v>
      </c>
      <c r="G35" s="205">
        <v>5845</v>
      </c>
      <c r="H35" s="129">
        <v>0.20565181518151809</v>
      </c>
      <c r="I35" s="205">
        <v>25586</v>
      </c>
      <c r="J35" s="129">
        <v>0.19343252950230894</v>
      </c>
      <c r="K35" s="205">
        <v>4502</v>
      </c>
      <c r="L35" s="129">
        <v>9.6711327649208201E-2</v>
      </c>
      <c r="M35" s="205">
        <v>62092</v>
      </c>
      <c r="N35" s="129">
        <v>6.4988079515633901E-2</v>
      </c>
      <c r="O35" s="205">
        <v>2289</v>
      </c>
      <c r="P35" s="129">
        <v>0.13092885375494068</v>
      </c>
      <c r="Q35" s="205">
        <v>2849</v>
      </c>
      <c r="R35" s="129">
        <v>0.53089736700698542</v>
      </c>
      <c r="S35" s="205">
        <v>14597</v>
      </c>
      <c r="T35" s="129">
        <v>0.1229325332717901</v>
      </c>
      <c r="U35" s="205">
        <v>4276</v>
      </c>
      <c r="V35" s="129">
        <v>-3.4980816971338258E-2</v>
      </c>
      <c r="W35" s="205">
        <v>3744</v>
      </c>
      <c r="X35" s="129">
        <v>0.59726962457337884</v>
      </c>
      <c r="Y35" s="205">
        <v>2619</v>
      </c>
      <c r="Z35" s="129">
        <v>-9.7207859358841797E-2</v>
      </c>
      <c r="AA35" s="205">
        <v>3958</v>
      </c>
      <c r="AB35" s="129">
        <v>0.19109238639783332</v>
      </c>
      <c r="AC35" s="205">
        <v>3230</v>
      </c>
      <c r="AD35" s="129">
        <v>0.9306634787806336</v>
      </c>
      <c r="AE35" s="205">
        <v>1181</v>
      </c>
      <c r="AF35" s="129">
        <v>0.17512437810945269</v>
      </c>
      <c r="AG35" s="205">
        <v>5428</v>
      </c>
      <c r="AH35" s="129">
        <v>3.5680213699675667E-2</v>
      </c>
      <c r="AI35" s="205">
        <v>6215</v>
      </c>
      <c r="AJ35" s="129">
        <v>0.7757142857142858</v>
      </c>
      <c r="AK35" s="205">
        <v>3746</v>
      </c>
      <c r="AL35" s="129">
        <v>9.8533724340176043E-2</v>
      </c>
      <c r="AM35" s="205">
        <v>263</v>
      </c>
      <c r="AN35" s="129">
        <v>6.4777327935222617E-2</v>
      </c>
      <c r="AO35" s="205">
        <v>246</v>
      </c>
      <c r="AP35" s="129">
        <v>0.15492957746478875</v>
      </c>
      <c r="AQ35" s="205">
        <v>1096</v>
      </c>
      <c r="AR35" s="129">
        <v>-0.1678056188306758</v>
      </c>
      <c r="AS35" s="206">
        <v>146339</v>
      </c>
      <c r="AT35" s="207">
        <v>0.14468640978708103</v>
      </c>
      <c r="AU35" s="206">
        <v>169918</v>
      </c>
      <c r="AV35" s="207">
        <v>9.4007739011183533E-2</v>
      </c>
    </row>
    <row r="36" spans="2:48" hidden="1" outlineLevel="1" x14ac:dyDescent="0.25">
      <c r="B36" s="88" t="s">
        <v>89</v>
      </c>
      <c r="C36" s="205">
        <v>33108</v>
      </c>
      <c r="D36" s="129">
        <v>-7.7000278784499554E-2</v>
      </c>
      <c r="E36" s="205">
        <v>4665</v>
      </c>
      <c r="F36" s="129">
        <v>0.25403225806451624</v>
      </c>
      <c r="G36" s="205">
        <v>5428</v>
      </c>
      <c r="H36" s="129">
        <v>0.14394099051633291</v>
      </c>
      <c r="I36" s="205">
        <v>20161</v>
      </c>
      <c r="J36" s="129">
        <v>4.0782613184657368E-2</v>
      </c>
      <c r="K36" s="205">
        <v>2780</v>
      </c>
      <c r="L36" s="129">
        <v>0.33782483156881615</v>
      </c>
      <c r="M36" s="205">
        <v>56763</v>
      </c>
      <c r="N36" s="129">
        <v>0.34851400470386995</v>
      </c>
      <c r="O36" s="205">
        <v>1848</v>
      </c>
      <c r="P36" s="129">
        <v>0.10000000000000009</v>
      </c>
      <c r="Q36" s="205">
        <v>3948</v>
      </c>
      <c r="R36" s="129">
        <v>0.35670103092783512</v>
      </c>
      <c r="S36" s="205">
        <v>2326</v>
      </c>
      <c r="T36" s="129">
        <v>-1.3152312261349164E-2</v>
      </c>
      <c r="U36" s="205">
        <v>509</v>
      </c>
      <c r="V36" s="129">
        <v>-0.60419906687402802</v>
      </c>
      <c r="W36" s="205">
        <v>716</v>
      </c>
      <c r="X36" s="129">
        <v>0.45824847250509171</v>
      </c>
      <c r="Y36" s="205">
        <v>893</v>
      </c>
      <c r="Z36" s="129">
        <v>0.76831683168316833</v>
      </c>
      <c r="AA36" s="205">
        <v>208</v>
      </c>
      <c r="AB36" s="129">
        <v>1.7733333333333334</v>
      </c>
      <c r="AC36" s="205">
        <v>1539</v>
      </c>
      <c r="AD36" s="129">
        <v>0.35118525021949076</v>
      </c>
      <c r="AE36" s="205">
        <v>900</v>
      </c>
      <c r="AF36" s="129">
        <v>-0.14691943127962082</v>
      </c>
      <c r="AG36" s="205">
        <v>5566</v>
      </c>
      <c r="AH36" s="129">
        <v>0.18149012948418597</v>
      </c>
      <c r="AI36" s="205">
        <v>5445</v>
      </c>
      <c r="AJ36" s="129">
        <v>0.15019011406844096</v>
      </c>
      <c r="AK36" s="205">
        <v>4378</v>
      </c>
      <c r="AL36" s="129">
        <v>8.0987654320987756E-2</v>
      </c>
      <c r="AM36" s="205">
        <v>201</v>
      </c>
      <c r="AN36" s="129">
        <v>0</v>
      </c>
      <c r="AO36" s="205">
        <v>278</v>
      </c>
      <c r="AP36" s="129">
        <v>0.13008130081300817</v>
      </c>
      <c r="AQ36" s="205">
        <v>1634</v>
      </c>
      <c r="AR36" s="129">
        <v>0.15477031802120145</v>
      </c>
      <c r="AS36" s="206">
        <v>117860</v>
      </c>
      <c r="AT36" s="207">
        <v>0.22128387130200511</v>
      </c>
      <c r="AU36" s="206">
        <v>150968</v>
      </c>
      <c r="AV36" s="207">
        <v>0.14045703493862138</v>
      </c>
    </row>
    <row r="37" spans="2:48" hidden="1" outlineLevel="1" x14ac:dyDescent="0.25">
      <c r="B37" s="88" t="s">
        <v>90</v>
      </c>
      <c r="C37" s="205">
        <v>49658</v>
      </c>
      <c r="D37" s="129">
        <v>-0.14508048549539465</v>
      </c>
      <c r="E37" s="205">
        <v>5542</v>
      </c>
      <c r="F37" s="129">
        <v>-1.8767705382436217E-2</v>
      </c>
      <c r="G37" s="205">
        <v>5450</v>
      </c>
      <c r="H37" s="129">
        <v>2.3858726282171672E-2</v>
      </c>
      <c r="I37" s="205">
        <v>20088</v>
      </c>
      <c r="J37" s="129">
        <v>0.16804279567391567</v>
      </c>
      <c r="K37" s="205">
        <v>4058</v>
      </c>
      <c r="L37" s="129">
        <v>0.10241782124422705</v>
      </c>
      <c r="M37" s="205">
        <v>55561</v>
      </c>
      <c r="N37" s="129">
        <v>0.22187280084447569</v>
      </c>
      <c r="O37" s="205">
        <v>2118</v>
      </c>
      <c r="P37" s="129">
        <v>0.12301166489925763</v>
      </c>
      <c r="Q37" s="205">
        <v>5929</v>
      </c>
      <c r="R37" s="129">
        <v>7.6478585995920501E-3</v>
      </c>
      <c r="S37" s="205">
        <v>2126</v>
      </c>
      <c r="T37" s="129">
        <v>-0.19500189322226424</v>
      </c>
      <c r="U37" s="205">
        <v>507</v>
      </c>
      <c r="V37" s="129">
        <v>-0.53992740471869327</v>
      </c>
      <c r="W37" s="205">
        <v>684</v>
      </c>
      <c r="X37" s="129">
        <v>-9.9999999999999978E-2</v>
      </c>
      <c r="Y37" s="205">
        <v>929</v>
      </c>
      <c r="Z37" s="129">
        <v>0.74624060150375948</v>
      </c>
      <c r="AA37" s="205">
        <v>6</v>
      </c>
      <c r="AB37" s="129">
        <v>-0.97570850202429149</v>
      </c>
      <c r="AC37" s="205">
        <v>1506</v>
      </c>
      <c r="AD37" s="129">
        <v>0.86848635235732008</v>
      </c>
      <c r="AE37" s="205">
        <v>974</v>
      </c>
      <c r="AF37" s="129">
        <v>0.12471131639722866</v>
      </c>
      <c r="AG37" s="205">
        <v>5317</v>
      </c>
      <c r="AH37" s="129">
        <v>-2.0449521002210758E-2</v>
      </c>
      <c r="AI37" s="205">
        <v>3946</v>
      </c>
      <c r="AJ37" s="129">
        <v>1.5962924819773461E-2</v>
      </c>
      <c r="AK37" s="205">
        <v>4667</v>
      </c>
      <c r="AL37" s="129">
        <v>-0.33820192853091324</v>
      </c>
      <c r="AM37" s="205">
        <v>240</v>
      </c>
      <c r="AN37" s="129">
        <v>0.17647058823529416</v>
      </c>
      <c r="AO37" s="205">
        <v>327</v>
      </c>
      <c r="AP37" s="129">
        <v>-4.1055718475073277E-2</v>
      </c>
      <c r="AQ37" s="205">
        <v>1456</v>
      </c>
      <c r="AR37" s="129">
        <v>0.72307692307692317</v>
      </c>
      <c r="AS37" s="206">
        <v>119305</v>
      </c>
      <c r="AT37" s="207">
        <v>0.11334558926455074</v>
      </c>
      <c r="AU37" s="206">
        <v>168963</v>
      </c>
      <c r="AV37" s="207">
        <v>2.250611217351306E-2</v>
      </c>
    </row>
    <row r="38" spans="2:48" hidden="1" outlineLevel="1" x14ac:dyDescent="0.25">
      <c r="B38" s="88" t="s">
        <v>91</v>
      </c>
      <c r="C38" s="205">
        <v>48129</v>
      </c>
      <c r="D38" s="129">
        <v>1.5937011863047301E-2</v>
      </c>
      <c r="E38" s="205">
        <v>6974</v>
      </c>
      <c r="F38" s="129">
        <v>0.21371388792203261</v>
      </c>
      <c r="G38" s="205">
        <v>7194</v>
      </c>
      <c r="H38" s="129">
        <v>0.15269988783848731</v>
      </c>
      <c r="I38" s="205">
        <v>20162</v>
      </c>
      <c r="J38" s="129">
        <v>8.86609071274298E-2</v>
      </c>
      <c r="K38" s="205">
        <v>4354</v>
      </c>
      <c r="L38" s="129">
        <v>8.9044522261130465E-2</v>
      </c>
      <c r="M38" s="205">
        <v>59244</v>
      </c>
      <c r="N38" s="129">
        <v>0.18782580800384951</v>
      </c>
      <c r="O38" s="205">
        <v>2541</v>
      </c>
      <c r="P38" s="129">
        <v>0.1840633737185462</v>
      </c>
      <c r="Q38" s="205">
        <v>4316</v>
      </c>
      <c r="R38" s="129">
        <v>0.13668685804582559</v>
      </c>
      <c r="S38" s="205">
        <v>2180</v>
      </c>
      <c r="T38" s="129">
        <v>-0.28758169934640521</v>
      </c>
      <c r="U38" s="205">
        <v>485</v>
      </c>
      <c r="V38" s="129">
        <v>-0.61477362986497219</v>
      </c>
      <c r="W38" s="205">
        <v>594</v>
      </c>
      <c r="X38" s="129">
        <v>-0.38124999999999998</v>
      </c>
      <c r="Y38" s="205">
        <v>1089</v>
      </c>
      <c r="Z38" s="129">
        <v>0.51249999999999996</v>
      </c>
      <c r="AA38" s="205">
        <v>12</v>
      </c>
      <c r="AB38" s="129">
        <v>-0.90082644628099173</v>
      </c>
      <c r="AC38" s="205">
        <v>2342</v>
      </c>
      <c r="AD38" s="129">
        <v>0.65162200282087457</v>
      </c>
      <c r="AE38" s="205">
        <v>1485</v>
      </c>
      <c r="AF38" s="129">
        <v>0.10903659447348768</v>
      </c>
      <c r="AG38" s="205">
        <v>6874</v>
      </c>
      <c r="AH38" s="129">
        <v>7.4734208880550268E-2</v>
      </c>
      <c r="AI38" s="205">
        <v>5432</v>
      </c>
      <c r="AJ38" s="129">
        <v>-5.084745762711862E-2</v>
      </c>
      <c r="AK38" s="205">
        <v>4784</v>
      </c>
      <c r="AL38" s="129">
        <v>-0.13817330210772838</v>
      </c>
      <c r="AM38" s="205">
        <v>327</v>
      </c>
      <c r="AN38" s="129">
        <v>1.2383900928792491E-2</v>
      </c>
      <c r="AO38" s="205">
        <v>362</v>
      </c>
      <c r="AP38" s="129">
        <v>0.23129251700680276</v>
      </c>
      <c r="AQ38" s="205">
        <v>1765</v>
      </c>
      <c r="AR38" s="129">
        <v>0.12492033142128744</v>
      </c>
      <c r="AS38" s="206">
        <v>130336</v>
      </c>
      <c r="AT38" s="207">
        <v>0.12361526591204952</v>
      </c>
      <c r="AU38" s="206">
        <v>178465</v>
      </c>
      <c r="AV38" s="207">
        <v>9.2390938416242685E-2</v>
      </c>
    </row>
    <row r="39" spans="2:48" hidden="1" outlineLevel="1" x14ac:dyDescent="0.25">
      <c r="B39" s="88" t="s">
        <v>92</v>
      </c>
      <c r="C39" s="205">
        <v>32328</v>
      </c>
      <c r="D39" s="129">
        <v>-2.6030368763557465E-2</v>
      </c>
      <c r="E39" s="205">
        <v>3334</v>
      </c>
      <c r="F39" s="129">
        <v>0.31674565560821488</v>
      </c>
      <c r="G39" s="205">
        <v>4391</v>
      </c>
      <c r="H39" s="129">
        <v>5.5021624219125487E-2</v>
      </c>
      <c r="I39" s="205">
        <v>20197</v>
      </c>
      <c r="J39" s="129">
        <v>0.1491238051888939</v>
      </c>
      <c r="K39" s="205">
        <v>2423</v>
      </c>
      <c r="L39" s="129">
        <v>0.26792255363683926</v>
      </c>
      <c r="M39" s="205">
        <v>53510</v>
      </c>
      <c r="N39" s="129">
        <v>0.16696471409255453</v>
      </c>
      <c r="O39" s="205">
        <v>2328</v>
      </c>
      <c r="P39" s="129">
        <v>0.18473282442748085</v>
      </c>
      <c r="Q39" s="205">
        <v>3057</v>
      </c>
      <c r="R39" s="129">
        <v>0.12101210121012107</v>
      </c>
      <c r="S39" s="205">
        <v>1130</v>
      </c>
      <c r="T39" s="129">
        <v>-0.56671779141104295</v>
      </c>
      <c r="U39" s="205">
        <v>148</v>
      </c>
      <c r="V39" s="129">
        <v>-0.867026055705301</v>
      </c>
      <c r="W39" s="205">
        <v>456</v>
      </c>
      <c r="X39" s="129">
        <v>-0.34104046242774566</v>
      </c>
      <c r="Y39" s="205">
        <v>491</v>
      </c>
      <c r="Z39" s="129">
        <v>-0.2985714285714286</v>
      </c>
      <c r="AA39" s="205">
        <v>35</v>
      </c>
      <c r="AB39" s="129">
        <v>-0.66019417475728148</v>
      </c>
      <c r="AC39" s="205">
        <v>1224</v>
      </c>
      <c r="AD39" s="129">
        <v>0.51861042183622819</v>
      </c>
      <c r="AE39" s="205">
        <v>753</v>
      </c>
      <c r="AF39" s="129">
        <v>-0.11929824561403513</v>
      </c>
      <c r="AG39" s="205">
        <v>5511</v>
      </c>
      <c r="AH39" s="129">
        <v>0.32539682539682535</v>
      </c>
      <c r="AI39" s="205">
        <v>4361</v>
      </c>
      <c r="AJ39" s="129">
        <v>-9.7288346098116318E-2</v>
      </c>
      <c r="AK39" s="205">
        <v>3839</v>
      </c>
      <c r="AL39" s="129">
        <v>-3.4942182001005517E-2</v>
      </c>
      <c r="AM39" s="205">
        <v>294</v>
      </c>
      <c r="AN39" s="129">
        <v>9.2936802973977661E-2</v>
      </c>
      <c r="AO39" s="205">
        <v>285</v>
      </c>
      <c r="AP39" s="129">
        <v>0.45408163265306123</v>
      </c>
      <c r="AQ39" s="205">
        <v>1141</v>
      </c>
      <c r="AR39" s="129">
        <v>-0.10649960845732187</v>
      </c>
      <c r="AS39" s="206">
        <v>107778</v>
      </c>
      <c r="AT39" s="207">
        <v>0.12614805914006588</v>
      </c>
      <c r="AU39" s="206">
        <v>140106</v>
      </c>
      <c r="AV39" s="207">
        <v>8.6960906770522151E-2</v>
      </c>
    </row>
    <row r="40" spans="2:48" hidden="1" outlineLevel="1" x14ac:dyDescent="0.25">
      <c r="B40" s="88" t="s">
        <v>93</v>
      </c>
      <c r="C40" s="205">
        <v>29358</v>
      </c>
      <c r="D40" s="129">
        <v>-0.27711021372993205</v>
      </c>
      <c r="E40" s="205">
        <v>4592</v>
      </c>
      <c r="F40" s="129">
        <v>-0.20936639118457301</v>
      </c>
      <c r="G40" s="205">
        <v>3928</v>
      </c>
      <c r="H40" s="129">
        <v>-5.9386973180076574E-2</v>
      </c>
      <c r="I40" s="205">
        <v>16916</v>
      </c>
      <c r="J40" s="129">
        <v>-5.1421521897605516E-2</v>
      </c>
      <c r="K40" s="205">
        <v>3848</v>
      </c>
      <c r="L40" s="129">
        <v>0.64655541292255037</v>
      </c>
      <c r="M40" s="205">
        <v>49026</v>
      </c>
      <c r="N40" s="129">
        <v>0.14019256709614392</v>
      </c>
      <c r="O40" s="205">
        <v>2118</v>
      </c>
      <c r="P40" s="129">
        <v>2.2694350555287235E-2</v>
      </c>
      <c r="Q40" s="205">
        <v>3536</v>
      </c>
      <c r="R40" s="129">
        <v>0.5441048034934497</v>
      </c>
      <c r="S40" s="205">
        <v>1599</v>
      </c>
      <c r="T40" s="129">
        <v>-0.1710730948678072</v>
      </c>
      <c r="U40" s="205">
        <v>227</v>
      </c>
      <c r="V40" s="129">
        <v>-0.70131578947368423</v>
      </c>
      <c r="W40" s="205">
        <v>452</v>
      </c>
      <c r="X40" s="129">
        <v>-0.17818181818181822</v>
      </c>
      <c r="Y40" s="205">
        <v>787</v>
      </c>
      <c r="Z40" s="129">
        <v>0.42314647377938508</v>
      </c>
      <c r="AA40" s="205">
        <v>133</v>
      </c>
      <c r="AB40" s="129">
        <v>1.0151515151515151</v>
      </c>
      <c r="AC40" s="205">
        <v>1659</v>
      </c>
      <c r="AD40" s="129">
        <v>0.78387096774193554</v>
      </c>
      <c r="AE40" s="205">
        <v>955</v>
      </c>
      <c r="AF40" s="129">
        <v>0.4491654021244309</v>
      </c>
      <c r="AG40" s="205">
        <v>4707</v>
      </c>
      <c r="AH40" s="129">
        <v>0.32741116751269028</v>
      </c>
      <c r="AI40" s="205">
        <v>3492</v>
      </c>
      <c r="AJ40" s="129">
        <v>0.32072617246596069</v>
      </c>
      <c r="AK40" s="205">
        <v>2195</v>
      </c>
      <c r="AL40" s="129">
        <v>-0.25238419618528607</v>
      </c>
      <c r="AM40" s="205">
        <v>293</v>
      </c>
      <c r="AN40" s="129">
        <v>0.26293103448275867</v>
      </c>
      <c r="AO40" s="205">
        <v>214</v>
      </c>
      <c r="AP40" s="129">
        <v>-0.13709677419354838</v>
      </c>
      <c r="AQ40" s="205">
        <v>1039</v>
      </c>
      <c r="AR40" s="129">
        <v>-0.18188976377952759</v>
      </c>
      <c r="AS40" s="206">
        <v>100117</v>
      </c>
      <c r="AT40" s="207">
        <v>8.9329430837694623E-2</v>
      </c>
      <c r="AU40" s="206">
        <v>129475</v>
      </c>
      <c r="AV40" s="207">
        <v>-2.2970291052603731E-2</v>
      </c>
    </row>
    <row r="41" spans="2:48" hidden="1" outlineLevel="1" x14ac:dyDescent="0.25">
      <c r="B41" s="88" t="s">
        <v>94</v>
      </c>
      <c r="C41" s="205">
        <v>30185</v>
      </c>
      <c r="D41" s="129">
        <v>-0.1562071953708104</v>
      </c>
      <c r="E41" s="205">
        <v>6587</v>
      </c>
      <c r="F41" s="129">
        <v>0.26648721399730824</v>
      </c>
      <c r="G41" s="205">
        <v>7183</v>
      </c>
      <c r="H41" s="129">
        <v>-3.6097691894793393E-2</v>
      </c>
      <c r="I41" s="205">
        <v>22529</v>
      </c>
      <c r="J41" s="129">
        <v>0.15332241220436171</v>
      </c>
      <c r="K41" s="205">
        <v>8639</v>
      </c>
      <c r="L41" s="129">
        <v>0.67682453416149069</v>
      </c>
      <c r="M41" s="205">
        <v>56783</v>
      </c>
      <c r="N41" s="129">
        <v>1.0535495008097362E-2</v>
      </c>
      <c r="O41" s="205">
        <v>1771</v>
      </c>
      <c r="P41" s="129">
        <v>-0.23729543496985361</v>
      </c>
      <c r="Q41" s="205">
        <v>4984</v>
      </c>
      <c r="R41" s="129">
        <v>0.96375098502758072</v>
      </c>
      <c r="S41" s="205">
        <v>13401</v>
      </c>
      <c r="T41" s="129">
        <v>0.89386659129451673</v>
      </c>
      <c r="U41" s="205">
        <v>4883</v>
      </c>
      <c r="V41" s="129">
        <v>0.67226027397260268</v>
      </c>
      <c r="W41" s="205">
        <v>2417</v>
      </c>
      <c r="X41" s="129">
        <v>2.0364321608040199</v>
      </c>
      <c r="Y41" s="205">
        <v>3817</v>
      </c>
      <c r="Z41" s="129">
        <v>0.87844488188976388</v>
      </c>
      <c r="AA41" s="205">
        <v>2284</v>
      </c>
      <c r="AB41" s="129">
        <v>0.71987951807228923</v>
      </c>
      <c r="AC41" s="205">
        <v>1809</v>
      </c>
      <c r="AD41" s="129">
        <v>0.55145797598627788</v>
      </c>
      <c r="AE41" s="205">
        <v>1436</v>
      </c>
      <c r="AF41" s="129">
        <v>0.13787638668779723</v>
      </c>
      <c r="AG41" s="205">
        <v>5247</v>
      </c>
      <c r="AH41" s="129">
        <v>0.14040425994349048</v>
      </c>
      <c r="AI41" s="205">
        <v>6730</v>
      </c>
      <c r="AJ41" s="129">
        <v>0.93057946069994268</v>
      </c>
      <c r="AK41" s="205">
        <v>3674</v>
      </c>
      <c r="AL41" s="129">
        <v>0.10996978851963757</v>
      </c>
      <c r="AM41" s="205">
        <v>546</v>
      </c>
      <c r="AN41" s="129">
        <v>0.4255874673629243</v>
      </c>
      <c r="AO41" s="205">
        <v>262</v>
      </c>
      <c r="AP41" s="129">
        <v>-0.20121951219512191</v>
      </c>
      <c r="AQ41" s="205">
        <v>849</v>
      </c>
      <c r="AR41" s="129">
        <v>1.5550239234449759E-2</v>
      </c>
      <c r="AS41" s="206">
        <v>142430</v>
      </c>
      <c r="AT41" s="207">
        <v>0.17868551283536638</v>
      </c>
      <c r="AU41" s="206">
        <v>172615</v>
      </c>
      <c r="AV41" s="207">
        <v>0.10218950137602079</v>
      </c>
    </row>
    <row r="42" spans="2:48" hidden="1" outlineLevel="1" x14ac:dyDescent="0.25">
      <c r="B42" s="88" t="s">
        <v>95</v>
      </c>
      <c r="C42" s="205">
        <v>16925</v>
      </c>
      <c r="D42" s="129">
        <v>-0.3251863960767114</v>
      </c>
      <c r="E42" s="205">
        <v>7906</v>
      </c>
      <c r="F42" s="129">
        <v>0.58309971966359631</v>
      </c>
      <c r="G42" s="205">
        <v>6788</v>
      </c>
      <c r="H42" s="129">
        <v>0.44456267290912965</v>
      </c>
      <c r="I42" s="205">
        <v>21162</v>
      </c>
      <c r="J42" s="129">
        <v>9.4447624499141014E-3</v>
      </c>
      <c r="K42" s="205">
        <v>6593</v>
      </c>
      <c r="L42" s="129">
        <v>1.0481515998757378</v>
      </c>
      <c r="M42" s="205">
        <v>53151</v>
      </c>
      <c r="N42" s="129">
        <v>0.14819295327385462</v>
      </c>
      <c r="O42" s="205">
        <v>1800</v>
      </c>
      <c r="P42" s="129">
        <v>-0.26888708367181158</v>
      </c>
      <c r="Q42" s="205">
        <v>4792</v>
      </c>
      <c r="R42" s="129">
        <v>0.46723821187997561</v>
      </c>
      <c r="S42" s="205">
        <v>24869</v>
      </c>
      <c r="T42" s="129">
        <v>0.5262673376703082</v>
      </c>
      <c r="U42" s="205">
        <v>9062</v>
      </c>
      <c r="V42" s="129">
        <v>0.8105894105894107</v>
      </c>
      <c r="W42" s="205">
        <v>4303</v>
      </c>
      <c r="X42" s="129">
        <v>0.47363013698630141</v>
      </c>
      <c r="Y42" s="205">
        <v>5495</v>
      </c>
      <c r="Z42" s="129">
        <v>0.21436464088397789</v>
      </c>
      <c r="AA42" s="205">
        <v>6009</v>
      </c>
      <c r="AB42" s="129">
        <v>0.56321540062434972</v>
      </c>
      <c r="AC42" s="205">
        <v>1329</v>
      </c>
      <c r="AD42" s="129">
        <v>0.18872987477638636</v>
      </c>
      <c r="AE42" s="205">
        <v>1095</v>
      </c>
      <c r="AF42" s="129">
        <v>-7.3604060913705638E-2</v>
      </c>
      <c r="AG42" s="205">
        <v>4289</v>
      </c>
      <c r="AH42" s="129">
        <v>0.42161087172688094</v>
      </c>
      <c r="AI42" s="205">
        <v>4094</v>
      </c>
      <c r="AJ42" s="129">
        <v>0.16604955853033321</v>
      </c>
      <c r="AK42" s="205">
        <v>4069</v>
      </c>
      <c r="AL42" s="129">
        <v>0.34735099337748343</v>
      </c>
      <c r="AM42" s="205">
        <v>465</v>
      </c>
      <c r="AN42" s="129">
        <v>0.35568513119533529</v>
      </c>
      <c r="AO42" s="205">
        <v>271</v>
      </c>
      <c r="AP42" s="129">
        <v>0.25462962962962954</v>
      </c>
      <c r="AQ42" s="205">
        <v>655</v>
      </c>
      <c r="AR42" s="129">
        <v>4.6012269938651151E-3</v>
      </c>
      <c r="AS42" s="206">
        <v>143328</v>
      </c>
      <c r="AT42" s="207">
        <v>0.24364847980008331</v>
      </c>
      <c r="AU42" s="206">
        <v>160253</v>
      </c>
      <c r="AV42" s="207">
        <v>0.14198063123089311</v>
      </c>
    </row>
    <row r="43" spans="2:48" hidden="1" outlineLevel="1" x14ac:dyDescent="0.25">
      <c r="B43" s="88" t="s">
        <v>96</v>
      </c>
      <c r="C43" s="205">
        <v>14501</v>
      </c>
      <c r="D43" s="129">
        <v>-0.17311968979871128</v>
      </c>
      <c r="E43" s="205">
        <v>7381</v>
      </c>
      <c r="F43" s="129">
        <v>0.35804967801287946</v>
      </c>
      <c r="G43" s="205">
        <v>6190</v>
      </c>
      <c r="H43" s="129">
        <v>0.17725370863446188</v>
      </c>
      <c r="I43" s="205">
        <v>19143</v>
      </c>
      <c r="J43" s="129">
        <v>6.6462395543175568E-2</v>
      </c>
      <c r="K43" s="205">
        <v>7511</v>
      </c>
      <c r="L43" s="129">
        <v>0.72270642201834856</v>
      </c>
      <c r="M43" s="205">
        <v>48003</v>
      </c>
      <c r="N43" s="129">
        <v>0.13859108159392797</v>
      </c>
      <c r="O43" s="205">
        <v>1952</v>
      </c>
      <c r="P43" s="129">
        <v>-0.11393554244212434</v>
      </c>
      <c r="Q43" s="205">
        <v>5925</v>
      </c>
      <c r="R43" s="129">
        <v>0.52040030792917635</v>
      </c>
      <c r="S43" s="205">
        <v>22503</v>
      </c>
      <c r="T43" s="129">
        <v>0.46494368856194268</v>
      </c>
      <c r="U43" s="205">
        <v>7482</v>
      </c>
      <c r="V43" s="129">
        <v>0.6382745784979198</v>
      </c>
      <c r="W43" s="205">
        <v>3941</v>
      </c>
      <c r="X43" s="129">
        <v>0.34919548099965758</v>
      </c>
      <c r="Y43" s="205">
        <v>5102</v>
      </c>
      <c r="Z43" s="129">
        <v>0.10600476913071755</v>
      </c>
      <c r="AA43" s="205">
        <v>5978</v>
      </c>
      <c r="AB43" s="129">
        <v>0.83374233128834363</v>
      </c>
      <c r="AC43" s="205">
        <v>1103</v>
      </c>
      <c r="AD43" s="129">
        <v>0.15497382198952869</v>
      </c>
      <c r="AE43" s="205">
        <v>1451</v>
      </c>
      <c r="AF43" s="129">
        <v>0.21219715956558072</v>
      </c>
      <c r="AG43" s="205">
        <v>2283</v>
      </c>
      <c r="AH43" s="129">
        <v>-3.0567685589519833E-3</v>
      </c>
      <c r="AI43" s="205">
        <v>2807</v>
      </c>
      <c r="AJ43" s="129">
        <v>-0.13816395455941055</v>
      </c>
      <c r="AK43" s="205">
        <v>3714</v>
      </c>
      <c r="AL43" s="129">
        <v>0.47556615017878423</v>
      </c>
      <c r="AM43" s="205">
        <v>323</v>
      </c>
      <c r="AN43" s="129">
        <v>0.73655913978494625</v>
      </c>
      <c r="AO43" s="205">
        <v>165</v>
      </c>
      <c r="AP43" s="129">
        <v>-2.3668639053254448E-2</v>
      </c>
      <c r="AQ43" s="205">
        <v>589</v>
      </c>
      <c r="AR43" s="129">
        <v>-0.14264919941775833</v>
      </c>
      <c r="AS43" s="206">
        <v>131043</v>
      </c>
      <c r="AT43" s="207">
        <v>0.21468827051778794</v>
      </c>
      <c r="AU43" s="206">
        <v>145544</v>
      </c>
      <c r="AV43" s="207">
        <v>0.16046213093709882</v>
      </c>
    </row>
    <row r="44" spans="2:48" hidden="1" outlineLevel="1" x14ac:dyDescent="0.25">
      <c r="B44" s="88" t="s">
        <v>97</v>
      </c>
      <c r="C44" s="205">
        <v>15360</v>
      </c>
      <c r="D44" s="129">
        <v>-0.14424201905398626</v>
      </c>
      <c r="E44" s="205">
        <v>4677</v>
      </c>
      <c r="F44" s="129">
        <v>0.11970313622216899</v>
      </c>
      <c r="G44" s="205">
        <v>6793</v>
      </c>
      <c r="H44" s="129">
        <v>9.972478549457664E-2</v>
      </c>
      <c r="I44" s="205">
        <v>20822</v>
      </c>
      <c r="J44" s="129">
        <v>3.8659150995161262E-2</v>
      </c>
      <c r="K44" s="205">
        <v>4808</v>
      </c>
      <c r="L44" s="129">
        <v>0.27838340866790756</v>
      </c>
      <c r="M44" s="205">
        <v>39125</v>
      </c>
      <c r="N44" s="129">
        <v>-6.4241467556384713E-2</v>
      </c>
      <c r="O44" s="205">
        <v>1883</v>
      </c>
      <c r="P44" s="129">
        <v>-0.24498797113071369</v>
      </c>
      <c r="Q44" s="205">
        <v>6145</v>
      </c>
      <c r="R44" s="129">
        <v>0.20372184133202742</v>
      </c>
      <c r="S44" s="205">
        <v>21378</v>
      </c>
      <c r="T44" s="129">
        <v>0.23923250826039077</v>
      </c>
      <c r="U44" s="205">
        <v>8034</v>
      </c>
      <c r="V44" s="129">
        <v>0.33899999999999997</v>
      </c>
      <c r="W44" s="205">
        <v>3461</v>
      </c>
      <c r="X44" s="129">
        <v>0.14036243822075778</v>
      </c>
      <c r="Y44" s="205">
        <v>4277</v>
      </c>
      <c r="Z44" s="129">
        <v>-8.2188841201716767E-2</v>
      </c>
      <c r="AA44" s="205">
        <v>5606</v>
      </c>
      <c r="AB44" s="129">
        <v>0.57649043869516303</v>
      </c>
      <c r="AC44" s="205">
        <v>1068</v>
      </c>
      <c r="AD44" s="129">
        <v>0.13015873015873014</v>
      </c>
      <c r="AE44" s="205">
        <v>1479</v>
      </c>
      <c r="AF44" s="129">
        <v>-3.7735849056603765E-2</v>
      </c>
      <c r="AG44" s="205">
        <v>4547</v>
      </c>
      <c r="AH44" s="129">
        <v>0.25503726193762066</v>
      </c>
      <c r="AI44" s="205">
        <v>3641</v>
      </c>
      <c r="AJ44" s="129">
        <v>9.9335748792270584E-2</v>
      </c>
      <c r="AK44" s="205">
        <v>2199</v>
      </c>
      <c r="AL44" s="129">
        <v>-9.8770491803278682E-2</v>
      </c>
      <c r="AM44" s="205">
        <v>284</v>
      </c>
      <c r="AN44" s="129">
        <v>0.54347826086956519</v>
      </c>
      <c r="AO44" s="205">
        <v>171</v>
      </c>
      <c r="AP44" s="129">
        <v>-0.25974025974025972</v>
      </c>
      <c r="AQ44" s="205">
        <v>548</v>
      </c>
      <c r="AR44" s="129">
        <v>0.11156186612576069</v>
      </c>
      <c r="AS44" s="206">
        <v>119568</v>
      </c>
      <c r="AT44" s="207">
        <v>5.2646406310525862E-2</v>
      </c>
      <c r="AU44" s="206">
        <v>134928</v>
      </c>
      <c r="AV44" s="207">
        <v>2.5779818606171734E-2</v>
      </c>
    </row>
    <row r="45" spans="2:48" collapsed="1" x14ac:dyDescent="0.25">
      <c r="B45" s="214">
        <v>2011</v>
      </c>
      <c r="C45" s="215">
        <v>331978</v>
      </c>
      <c r="D45" s="139">
        <v>-0.11498021903025257</v>
      </c>
      <c r="E45" s="215">
        <v>68915</v>
      </c>
      <c r="F45" s="139">
        <v>0.16706181202370862</v>
      </c>
      <c r="G45" s="215">
        <v>71237</v>
      </c>
      <c r="H45" s="139">
        <v>0.10434688246054624</v>
      </c>
      <c r="I45" s="215">
        <v>248026</v>
      </c>
      <c r="J45" s="139">
        <v>6.185059444556229E-2</v>
      </c>
      <c r="K45" s="215">
        <v>57448</v>
      </c>
      <c r="L45" s="139">
        <v>0.38016528925619841</v>
      </c>
      <c r="M45" s="215">
        <v>634129</v>
      </c>
      <c r="N45" s="139">
        <v>0.1145817038381971</v>
      </c>
      <c r="O45" s="215">
        <v>23948</v>
      </c>
      <c r="P45" s="139">
        <v>-3.0327570150220695E-2</v>
      </c>
      <c r="Q45" s="215">
        <v>51203</v>
      </c>
      <c r="R45" s="139">
        <v>0.26947488471264935</v>
      </c>
      <c r="S45" s="215">
        <v>146253</v>
      </c>
      <c r="T45" s="139">
        <v>0.25426010891471207</v>
      </c>
      <c r="U45" s="215">
        <v>50323</v>
      </c>
      <c r="V45" s="139">
        <v>0.21152225726460738</v>
      </c>
      <c r="W45" s="215">
        <v>28186</v>
      </c>
      <c r="X45" s="139">
        <v>0.27216103989889873</v>
      </c>
      <c r="Y45" s="215">
        <v>33643</v>
      </c>
      <c r="Z45" s="139">
        <v>0.20106386776623464</v>
      </c>
      <c r="AA45" s="215">
        <v>34101</v>
      </c>
      <c r="AB45" s="139">
        <v>0.36946307377213761</v>
      </c>
      <c r="AC45" s="215">
        <v>19709</v>
      </c>
      <c r="AD45" s="139">
        <v>0.48915753683415186</v>
      </c>
      <c r="AE45" s="215">
        <v>14461</v>
      </c>
      <c r="AF45" s="139">
        <v>6.4796406744716872E-2</v>
      </c>
      <c r="AG45" s="215">
        <v>61037</v>
      </c>
      <c r="AH45" s="139">
        <v>0.18169673971966227</v>
      </c>
      <c r="AI45" s="215">
        <v>55727</v>
      </c>
      <c r="AJ45" s="139">
        <v>0.22452701663407248</v>
      </c>
      <c r="AK45" s="215">
        <v>43902</v>
      </c>
      <c r="AL45" s="139">
        <v>-2.9103454376575688E-2</v>
      </c>
      <c r="AM45" s="215">
        <v>3788</v>
      </c>
      <c r="AN45" s="139">
        <v>0.24278215223097122</v>
      </c>
      <c r="AO45" s="215">
        <v>3163</v>
      </c>
      <c r="AP45" s="139">
        <v>0.12883654532476796</v>
      </c>
      <c r="AQ45" s="215">
        <v>12635</v>
      </c>
      <c r="AR45" s="139">
        <v>5.679156908665095E-2</v>
      </c>
      <c r="AS45" s="206">
        <v>1515581</v>
      </c>
      <c r="AT45" s="216">
        <v>0.13413253413253412</v>
      </c>
      <c r="AU45" s="206">
        <v>1847559</v>
      </c>
      <c r="AV45" s="216">
        <v>7.9532885407226583E-2</v>
      </c>
    </row>
    <row r="46" spans="2:48" hidden="1" outlineLevel="1" x14ac:dyDescent="0.25">
      <c r="B46" s="88" t="s">
        <v>86</v>
      </c>
      <c r="C46" s="205">
        <v>22875</v>
      </c>
      <c r="D46" s="129">
        <v>-4.8381728929195456E-2</v>
      </c>
      <c r="E46" s="205">
        <v>5220</v>
      </c>
      <c r="F46" s="129">
        <v>0.30174563591022441</v>
      </c>
      <c r="G46" s="205">
        <v>5487</v>
      </c>
      <c r="H46" s="129">
        <v>-8.7628865979381465E-2</v>
      </c>
      <c r="I46" s="205">
        <v>20086</v>
      </c>
      <c r="J46" s="129">
        <v>0.10563108933781029</v>
      </c>
      <c r="K46" s="205">
        <v>3865</v>
      </c>
      <c r="L46" s="129">
        <v>0.33968804159445409</v>
      </c>
      <c r="M46" s="205">
        <v>50030</v>
      </c>
      <c r="N46" s="129">
        <v>9.2262684481704715E-2</v>
      </c>
      <c r="O46" s="205">
        <v>1526</v>
      </c>
      <c r="P46" s="129">
        <v>-0.19002123142250527</v>
      </c>
      <c r="Q46" s="205">
        <v>3583</v>
      </c>
      <c r="R46" s="129">
        <v>0.18172823218997358</v>
      </c>
      <c r="S46" s="205">
        <v>15407</v>
      </c>
      <c r="T46" s="129">
        <v>5.4046658000957759E-2</v>
      </c>
      <c r="U46" s="205">
        <v>5646</v>
      </c>
      <c r="V46" s="129">
        <v>5.7303370786516927E-2</v>
      </c>
      <c r="W46" s="205">
        <v>2702</v>
      </c>
      <c r="X46" s="129">
        <v>5.7120500782472661E-2</v>
      </c>
      <c r="Y46" s="205">
        <v>2867</v>
      </c>
      <c r="Z46" s="129">
        <v>-0.10462211118051223</v>
      </c>
      <c r="AA46" s="205">
        <v>4192</v>
      </c>
      <c r="AB46" s="129">
        <v>0.19124751349815283</v>
      </c>
      <c r="AC46" s="205">
        <v>790</v>
      </c>
      <c r="AD46" s="129">
        <v>-9.9201824401368266E-2</v>
      </c>
      <c r="AE46" s="205">
        <v>995</v>
      </c>
      <c r="AF46" s="129">
        <v>-0.14298018949181734</v>
      </c>
      <c r="AG46" s="205">
        <v>4036</v>
      </c>
      <c r="AH46" s="129">
        <v>0.49647756766777906</v>
      </c>
      <c r="AI46" s="205">
        <v>3005</v>
      </c>
      <c r="AJ46" s="129">
        <v>-0.14093767867352769</v>
      </c>
      <c r="AK46" s="205">
        <v>3484</v>
      </c>
      <c r="AL46" s="129">
        <v>0.41856677524429964</v>
      </c>
      <c r="AM46" s="205">
        <v>244</v>
      </c>
      <c r="AN46" s="129">
        <v>-4.6875E-2</v>
      </c>
      <c r="AO46" s="205">
        <v>177</v>
      </c>
      <c r="AP46" s="129">
        <v>-0.14903846153846156</v>
      </c>
      <c r="AQ46" s="205">
        <v>1074</v>
      </c>
      <c r="AR46" s="129">
        <v>1.2899786780383797</v>
      </c>
      <c r="AS46" s="206">
        <v>119009</v>
      </c>
      <c r="AT46" s="207">
        <v>0.10157819225251075</v>
      </c>
      <c r="AU46" s="206">
        <v>141884</v>
      </c>
      <c r="AV46" s="207">
        <v>7.4284675898934616E-2</v>
      </c>
    </row>
    <row r="47" spans="2:48" hidden="1" outlineLevel="1" x14ac:dyDescent="0.25">
      <c r="B47" s="88" t="s">
        <v>87</v>
      </c>
      <c r="C47" s="205">
        <v>13285</v>
      </c>
      <c r="D47" s="129">
        <v>-0.27669189306909125</v>
      </c>
      <c r="E47" s="205">
        <v>4912</v>
      </c>
      <c r="F47" s="129">
        <v>0.24448948568533058</v>
      </c>
      <c r="G47" s="205">
        <v>5938</v>
      </c>
      <c r="H47" s="129">
        <v>-1.7700578990901605E-2</v>
      </c>
      <c r="I47" s="205">
        <v>23061</v>
      </c>
      <c r="J47" s="129">
        <v>7.2654542071724171E-2</v>
      </c>
      <c r="K47" s="205">
        <v>3157</v>
      </c>
      <c r="L47" s="129">
        <v>0.12951699463327371</v>
      </c>
      <c r="M47" s="205">
        <v>47860</v>
      </c>
      <c r="N47" s="129">
        <v>6.9903650548811758E-2</v>
      </c>
      <c r="O47" s="205">
        <v>1918</v>
      </c>
      <c r="P47" s="129">
        <v>-0.18763235916984333</v>
      </c>
      <c r="Q47" s="205">
        <v>2476</v>
      </c>
      <c r="R47" s="129">
        <v>0.14259344716197497</v>
      </c>
      <c r="S47" s="205">
        <v>19622</v>
      </c>
      <c r="T47" s="129">
        <v>0.13836514474676576</v>
      </c>
      <c r="U47" s="205">
        <v>7448</v>
      </c>
      <c r="V47" s="129">
        <v>0.37594679475337145</v>
      </c>
      <c r="W47" s="205">
        <v>3985</v>
      </c>
      <c r="X47" s="129">
        <v>-1.4589515331355107E-2</v>
      </c>
      <c r="Y47" s="205">
        <v>3403</v>
      </c>
      <c r="Z47" s="129">
        <v>-6.3823933975240665E-2</v>
      </c>
      <c r="AA47" s="205">
        <v>4786</v>
      </c>
      <c r="AB47" s="129">
        <v>0.15464414957780459</v>
      </c>
      <c r="AC47" s="205">
        <v>1489</v>
      </c>
      <c r="AD47" s="129">
        <v>0.23159636062861866</v>
      </c>
      <c r="AE47" s="205">
        <v>1629</v>
      </c>
      <c r="AF47" s="129">
        <v>0.17702312138728327</v>
      </c>
      <c r="AG47" s="205">
        <v>4605</v>
      </c>
      <c r="AH47" s="129">
        <v>0.65886167146974062</v>
      </c>
      <c r="AI47" s="205">
        <v>3622</v>
      </c>
      <c r="AJ47" s="129">
        <v>0.26422338568935433</v>
      </c>
      <c r="AK47" s="205">
        <v>3470</v>
      </c>
      <c r="AL47" s="129">
        <v>0.21498599439775901</v>
      </c>
      <c r="AM47" s="205">
        <v>232</v>
      </c>
      <c r="AN47" s="129">
        <v>0.78461538461538471</v>
      </c>
      <c r="AO47" s="205">
        <v>143</v>
      </c>
      <c r="AP47" s="129">
        <v>-0.13855421686746983</v>
      </c>
      <c r="AQ47" s="205">
        <v>521</v>
      </c>
      <c r="AR47" s="129">
        <v>0.40810810810810816</v>
      </c>
      <c r="AS47" s="206">
        <v>124655</v>
      </c>
      <c r="AT47" s="207">
        <v>0.10765061311533675</v>
      </c>
      <c r="AU47" s="206">
        <v>137940</v>
      </c>
      <c r="AV47" s="207">
        <v>5.3725163665808484E-2</v>
      </c>
    </row>
    <row r="48" spans="2:48" hidden="1" outlineLevel="1" x14ac:dyDescent="0.25">
      <c r="B48" s="88" t="s">
        <v>88</v>
      </c>
      <c r="C48" s="205">
        <v>27475</v>
      </c>
      <c r="D48" s="129">
        <v>-1.8609801400200077E-2</v>
      </c>
      <c r="E48" s="205">
        <v>5657</v>
      </c>
      <c r="F48" s="129">
        <v>-3.3474277660323626E-3</v>
      </c>
      <c r="G48" s="205">
        <v>4848</v>
      </c>
      <c r="H48" s="129">
        <v>6.949040370615478E-2</v>
      </c>
      <c r="I48" s="205">
        <v>21439</v>
      </c>
      <c r="J48" s="129">
        <v>6.5291925465838618E-2</v>
      </c>
      <c r="K48" s="205">
        <v>4105</v>
      </c>
      <c r="L48" s="129">
        <v>0.20806356680400229</v>
      </c>
      <c r="M48" s="205">
        <v>58303</v>
      </c>
      <c r="N48" s="129">
        <v>7.0781832540542489E-2</v>
      </c>
      <c r="O48" s="205">
        <v>2024</v>
      </c>
      <c r="P48" s="129">
        <v>1.7596782302664593E-2</v>
      </c>
      <c r="Q48" s="205">
        <v>1861</v>
      </c>
      <c r="R48" s="129">
        <v>-0.2309917355371901</v>
      </c>
      <c r="S48" s="205">
        <v>12999</v>
      </c>
      <c r="T48" s="129">
        <v>0.20160843039378817</v>
      </c>
      <c r="U48" s="205">
        <v>4431</v>
      </c>
      <c r="V48" s="129">
        <v>-1.9907100199071048E-2</v>
      </c>
      <c r="W48" s="205">
        <v>2344</v>
      </c>
      <c r="X48" s="129">
        <v>0.46043613707165099</v>
      </c>
      <c r="Y48" s="205">
        <v>2901</v>
      </c>
      <c r="Z48" s="129">
        <v>0.28933333333333344</v>
      </c>
      <c r="AA48" s="205">
        <v>3323</v>
      </c>
      <c r="AB48" s="129">
        <v>0.36076986076986084</v>
      </c>
      <c r="AC48" s="205">
        <v>1673</v>
      </c>
      <c r="AD48" s="129">
        <v>2.38678090575275E-2</v>
      </c>
      <c r="AE48" s="205">
        <v>1005</v>
      </c>
      <c r="AF48" s="129">
        <v>0.22710622710622719</v>
      </c>
      <c r="AG48" s="205">
        <v>5241</v>
      </c>
      <c r="AH48" s="129">
        <v>0.35636645962732927</v>
      </c>
      <c r="AI48" s="205">
        <v>3500</v>
      </c>
      <c r="AJ48" s="129">
        <v>-0.14026037828543358</v>
      </c>
      <c r="AK48" s="205">
        <v>3410</v>
      </c>
      <c r="AL48" s="129">
        <v>0.24954195676071822</v>
      </c>
      <c r="AM48" s="205">
        <v>247</v>
      </c>
      <c r="AN48" s="129">
        <v>0.1026785714285714</v>
      </c>
      <c r="AO48" s="205">
        <v>213</v>
      </c>
      <c r="AP48" s="129">
        <v>-5.3333333333333344E-2</v>
      </c>
      <c r="AQ48" s="205">
        <v>1317</v>
      </c>
      <c r="AR48" s="129">
        <v>2.3943298969072164</v>
      </c>
      <c r="AS48" s="206">
        <v>127842</v>
      </c>
      <c r="AT48" s="207">
        <v>8.9296365092619512E-2</v>
      </c>
      <c r="AU48" s="206">
        <v>155317</v>
      </c>
      <c r="AV48" s="207">
        <v>6.8513600902599059E-2</v>
      </c>
    </row>
    <row r="49" spans="2:48" hidden="1" outlineLevel="1" x14ac:dyDescent="0.25">
      <c r="B49" s="88" t="s">
        <v>89</v>
      </c>
      <c r="C49" s="205">
        <v>35870</v>
      </c>
      <c r="D49" s="129">
        <v>2.3511955715345589E-2</v>
      </c>
      <c r="E49" s="205">
        <v>3720</v>
      </c>
      <c r="F49" s="129">
        <v>-5.5118110236220486E-2</v>
      </c>
      <c r="G49" s="205">
        <v>4745</v>
      </c>
      <c r="H49" s="129">
        <v>0.18329177057356616</v>
      </c>
      <c r="I49" s="205">
        <v>19371</v>
      </c>
      <c r="J49" s="129">
        <v>0.12380344607530303</v>
      </c>
      <c r="K49" s="205">
        <v>2078</v>
      </c>
      <c r="L49" s="129">
        <v>8.1165452653485959E-2</v>
      </c>
      <c r="M49" s="205">
        <v>42093</v>
      </c>
      <c r="N49" s="129">
        <v>1.4802671231225473E-2</v>
      </c>
      <c r="O49" s="205">
        <v>1680</v>
      </c>
      <c r="P49" s="129">
        <v>-7.7936333699231586E-2</v>
      </c>
      <c r="Q49" s="205">
        <v>2910</v>
      </c>
      <c r="R49" s="129">
        <v>0.21757322175732208</v>
      </c>
      <c r="S49" s="205">
        <v>2357</v>
      </c>
      <c r="T49" s="129">
        <v>-0.26435705368289641</v>
      </c>
      <c r="U49" s="205">
        <v>1286</v>
      </c>
      <c r="V49" s="129">
        <v>-0.1505944517833554</v>
      </c>
      <c r="W49" s="205">
        <v>491</v>
      </c>
      <c r="X49" s="129">
        <v>-1.8000000000000016E-2</v>
      </c>
      <c r="Y49" s="205">
        <v>505</v>
      </c>
      <c r="Z49" s="129">
        <v>-0.5111326234269119</v>
      </c>
      <c r="AA49" s="205">
        <v>75</v>
      </c>
      <c r="AB49" s="129">
        <v>-0.52229299363057324</v>
      </c>
      <c r="AC49" s="205">
        <v>1139</v>
      </c>
      <c r="AD49" s="129">
        <v>6.5481758652946587E-2</v>
      </c>
      <c r="AE49" s="205">
        <v>1055</v>
      </c>
      <c r="AF49" s="129">
        <v>0.80034129692832767</v>
      </c>
      <c r="AG49" s="205">
        <v>4711</v>
      </c>
      <c r="AH49" s="129">
        <v>0.59316875211362863</v>
      </c>
      <c r="AI49" s="205">
        <v>4734</v>
      </c>
      <c r="AJ49" s="129">
        <v>5.6696428571428648E-2</v>
      </c>
      <c r="AK49" s="205">
        <v>4050</v>
      </c>
      <c r="AL49" s="129">
        <v>0.11539520793169933</v>
      </c>
      <c r="AM49" s="205">
        <v>201</v>
      </c>
      <c r="AN49" s="129">
        <v>-5.1886792452830233E-2</v>
      </c>
      <c r="AO49" s="205">
        <v>246</v>
      </c>
      <c r="AP49" s="129">
        <v>0.31550802139037426</v>
      </c>
      <c r="AQ49" s="205">
        <v>1415</v>
      </c>
      <c r="AR49" s="129">
        <v>2.3215962441314555</v>
      </c>
      <c r="AS49" s="206">
        <v>96505</v>
      </c>
      <c r="AT49" s="207">
        <v>7.7678142692827468E-2</v>
      </c>
      <c r="AU49" s="206">
        <v>132375</v>
      </c>
      <c r="AV49" s="207">
        <v>6.244231309442605E-2</v>
      </c>
    </row>
    <row r="50" spans="2:48" hidden="1" outlineLevel="1" x14ac:dyDescent="0.25">
      <c r="B50" s="88" t="s">
        <v>90</v>
      </c>
      <c r="C50" s="205">
        <v>58085</v>
      </c>
      <c r="D50" s="129">
        <v>-0.15203141651702945</v>
      </c>
      <c r="E50" s="205">
        <v>5648</v>
      </c>
      <c r="F50" s="129">
        <v>-4.5139475908706705E-2</v>
      </c>
      <c r="G50" s="205">
        <v>5323</v>
      </c>
      <c r="H50" s="129">
        <v>-6.7285789381461347E-2</v>
      </c>
      <c r="I50" s="205">
        <v>17198</v>
      </c>
      <c r="J50" s="129">
        <v>3.9656631604400916E-2</v>
      </c>
      <c r="K50" s="205">
        <v>3681</v>
      </c>
      <c r="L50" s="129">
        <v>-0.22029231095106971</v>
      </c>
      <c r="M50" s="205">
        <v>45472</v>
      </c>
      <c r="N50" s="129">
        <v>7.5267800137151397E-2</v>
      </c>
      <c r="O50" s="205">
        <v>1886</v>
      </c>
      <c r="P50" s="129">
        <v>-0.24590163934426235</v>
      </c>
      <c r="Q50" s="205">
        <v>5884</v>
      </c>
      <c r="R50" s="129">
        <v>-0.16301564722617357</v>
      </c>
      <c r="S50" s="205">
        <v>2641</v>
      </c>
      <c r="T50" s="129">
        <v>1.0144927536231885</v>
      </c>
      <c r="U50" s="205">
        <v>1102</v>
      </c>
      <c r="V50" s="129">
        <v>1.6363636363636362</v>
      </c>
      <c r="W50" s="205">
        <v>760</v>
      </c>
      <c r="X50" s="129">
        <v>3.0641711229946527</v>
      </c>
      <c r="Y50" s="205">
        <v>532</v>
      </c>
      <c r="Z50" s="129">
        <v>-0.21764705882352942</v>
      </c>
      <c r="AA50" s="205">
        <v>247</v>
      </c>
      <c r="AB50" s="129">
        <v>8.5</v>
      </c>
      <c r="AC50" s="205">
        <v>806</v>
      </c>
      <c r="AD50" s="129">
        <v>-0.14437367303609339</v>
      </c>
      <c r="AE50" s="205">
        <v>866</v>
      </c>
      <c r="AF50" s="129">
        <v>0.50871080139372826</v>
      </c>
      <c r="AG50" s="205">
        <v>5428</v>
      </c>
      <c r="AH50" s="129">
        <v>0.47982551799345696</v>
      </c>
      <c r="AI50" s="205">
        <v>3884</v>
      </c>
      <c r="AJ50" s="129">
        <v>8.0690038953811882E-2</v>
      </c>
      <c r="AK50" s="205">
        <v>7052</v>
      </c>
      <c r="AL50" s="129">
        <v>0.2833484986351229</v>
      </c>
      <c r="AM50" s="205">
        <v>204</v>
      </c>
      <c r="AN50" s="129">
        <v>-0.33980582524271841</v>
      </c>
      <c r="AO50" s="205">
        <v>341</v>
      </c>
      <c r="AP50" s="129">
        <v>-4.748603351955305E-2</v>
      </c>
      <c r="AQ50" s="205">
        <v>845</v>
      </c>
      <c r="AR50" s="129">
        <v>4.9689440993788914E-2</v>
      </c>
      <c r="AS50" s="206">
        <v>107159</v>
      </c>
      <c r="AT50" s="207">
        <v>5.3045862363773955E-2</v>
      </c>
      <c r="AU50" s="206">
        <v>165244</v>
      </c>
      <c r="AV50" s="207">
        <v>-2.9460824621167614E-2</v>
      </c>
    </row>
    <row r="51" spans="2:48" hidden="1" outlineLevel="1" x14ac:dyDescent="0.25">
      <c r="B51" s="88" t="s">
        <v>91</v>
      </c>
      <c r="C51" s="205">
        <v>47374</v>
      </c>
      <c r="D51" s="129">
        <v>-9.3473578553354697E-3</v>
      </c>
      <c r="E51" s="205">
        <v>5746</v>
      </c>
      <c r="F51" s="129">
        <v>-0.17192679060383342</v>
      </c>
      <c r="G51" s="205">
        <v>6241</v>
      </c>
      <c r="H51" s="129">
        <v>9.9929502996122688E-2</v>
      </c>
      <c r="I51" s="205">
        <v>18520</v>
      </c>
      <c r="J51" s="129">
        <v>4.638680151420993E-2</v>
      </c>
      <c r="K51" s="205">
        <v>3998</v>
      </c>
      <c r="L51" s="129">
        <v>0.33891493636972547</v>
      </c>
      <c r="M51" s="205">
        <v>49876</v>
      </c>
      <c r="N51" s="129">
        <v>9.6778449697636049E-2</v>
      </c>
      <c r="O51" s="205">
        <v>2146</v>
      </c>
      <c r="P51" s="129">
        <v>-5.5873295204575402E-2</v>
      </c>
      <c r="Q51" s="205">
        <v>3797</v>
      </c>
      <c r="R51" s="129">
        <v>0.2954622995564653</v>
      </c>
      <c r="S51" s="205">
        <v>3060</v>
      </c>
      <c r="T51" s="129">
        <v>-1.098901098901095E-2</v>
      </c>
      <c r="U51" s="205">
        <v>1259</v>
      </c>
      <c r="V51" s="129">
        <v>1.4504431909750259E-2</v>
      </c>
      <c r="W51" s="205">
        <v>960</v>
      </c>
      <c r="X51" s="129">
        <v>0.30434782608695654</v>
      </c>
      <c r="Y51" s="205">
        <v>720</v>
      </c>
      <c r="Z51" s="129">
        <v>-0.21311475409836067</v>
      </c>
      <c r="AA51" s="205">
        <v>121</v>
      </c>
      <c r="AB51" s="129">
        <v>-0.40099009900990101</v>
      </c>
      <c r="AC51" s="205">
        <v>1418</v>
      </c>
      <c r="AD51" s="129">
        <v>-2.4088093599449412E-2</v>
      </c>
      <c r="AE51" s="205">
        <v>1339</v>
      </c>
      <c r="AF51" s="129">
        <v>0.64294478527607368</v>
      </c>
      <c r="AG51" s="205">
        <v>6396</v>
      </c>
      <c r="AH51" s="129">
        <v>0.52249464413234947</v>
      </c>
      <c r="AI51" s="205">
        <v>5723</v>
      </c>
      <c r="AJ51" s="129">
        <v>0.13754720731464909</v>
      </c>
      <c r="AK51" s="205">
        <v>5551</v>
      </c>
      <c r="AL51" s="129">
        <v>0.14335736354273942</v>
      </c>
      <c r="AM51" s="205">
        <v>323</v>
      </c>
      <c r="AN51" s="129">
        <v>0.34583333333333344</v>
      </c>
      <c r="AO51" s="205">
        <v>294</v>
      </c>
      <c r="AP51" s="129">
        <v>-0.13529411764705879</v>
      </c>
      <c r="AQ51" s="205">
        <v>1569</v>
      </c>
      <c r="AR51" s="129">
        <v>2.106930693069307</v>
      </c>
      <c r="AS51" s="206">
        <v>115997</v>
      </c>
      <c r="AT51" s="207">
        <v>0.10990230693419822</v>
      </c>
      <c r="AU51" s="206">
        <v>163371</v>
      </c>
      <c r="AV51" s="207">
        <v>7.2466717432975392E-2</v>
      </c>
    </row>
    <row r="52" spans="2:48" hidden="1" outlineLevel="1" x14ac:dyDescent="0.25">
      <c r="B52" s="88" t="s">
        <v>92</v>
      </c>
      <c r="C52" s="205">
        <v>33192</v>
      </c>
      <c r="D52" s="129">
        <v>1.5388793337558493E-3</v>
      </c>
      <c r="E52" s="205">
        <v>2532</v>
      </c>
      <c r="F52" s="129">
        <v>-0.18427835051546393</v>
      </c>
      <c r="G52" s="205">
        <v>4162</v>
      </c>
      <c r="H52" s="129">
        <v>0.24760191846522783</v>
      </c>
      <c r="I52" s="205">
        <v>17576</v>
      </c>
      <c r="J52" s="129">
        <v>0.11430926266404606</v>
      </c>
      <c r="K52" s="205">
        <v>1911</v>
      </c>
      <c r="L52" s="129">
        <v>3.9717083786724672E-2</v>
      </c>
      <c r="M52" s="205">
        <v>45854</v>
      </c>
      <c r="N52" s="129">
        <v>0.12483748313504228</v>
      </c>
      <c r="O52" s="205">
        <v>1965</v>
      </c>
      <c r="P52" s="129">
        <v>-0.11685393258426968</v>
      </c>
      <c r="Q52" s="205">
        <v>2727</v>
      </c>
      <c r="R52" s="129">
        <v>8.3863275039745666E-2</v>
      </c>
      <c r="S52" s="205">
        <v>2608</v>
      </c>
      <c r="T52" s="129">
        <v>4.3199999999999905E-2</v>
      </c>
      <c r="U52" s="205">
        <v>1113</v>
      </c>
      <c r="V52" s="129">
        <v>6.4053537284894935E-2</v>
      </c>
      <c r="W52" s="205">
        <v>692</v>
      </c>
      <c r="X52" s="129">
        <v>0.69193154034229831</v>
      </c>
      <c r="Y52" s="205">
        <v>700</v>
      </c>
      <c r="Z52" s="129">
        <v>-0.291497975708502</v>
      </c>
      <c r="AA52" s="205">
        <v>103</v>
      </c>
      <c r="AB52" s="129">
        <v>0.80701754385964919</v>
      </c>
      <c r="AC52" s="205">
        <v>806</v>
      </c>
      <c r="AD52" s="129">
        <v>-0.24176857949200381</v>
      </c>
      <c r="AE52" s="205">
        <v>855</v>
      </c>
      <c r="AF52" s="129">
        <v>0.77754677754677748</v>
      </c>
      <c r="AG52" s="205">
        <v>4158</v>
      </c>
      <c r="AH52" s="129">
        <v>0.14861878453038679</v>
      </c>
      <c r="AI52" s="205">
        <v>4831</v>
      </c>
      <c r="AJ52" s="129">
        <v>-0.16692533195378512</v>
      </c>
      <c r="AK52" s="205">
        <v>3978</v>
      </c>
      <c r="AL52" s="129">
        <v>-8.6776859504132275E-2</v>
      </c>
      <c r="AM52" s="205">
        <v>269</v>
      </c>
      <c r="AN52" s="129">
        <v>-1.46520146520146E-2</v>
      </c>
      <c r="AO52" s="205">
        <v>196</v>
      </c>
      <c r="AP52" s="129">
        <v>9.4972067039106101E-2</v>
      </c>
      <c r="AQ52" s="205">
        <v>1277</v>
      </c>
      <c r="AR52" s="129">
        <v>2.0550239234449759</v>
      </c>
      <c r="AS52" s="206">
        <v>95705</v>
      </c>
      <c r="AT52" s="207">
        <v>8.4525077623915035E-2</v>
      </c>
      <c r="AU52" s="206">
        <v>128897</v>
      </c>
      <c r="AV52" s="207">
        <v>6.1868239597320906E-2</v>
      </c>
    </row>
    <row r="53" spans="2:48" hidden="1" outlineLevel="1" x14ac:dyDescent="0.25">
      <c r="B53" s="88" t="s">
        <v>93</v>
      </c>
      <c r="C53" s="205">
        <v>40612</v>
      </c>
      <c r="D53" s="129">
        <v>0.14496757823512829</v>
      </c>
      <c r="E53" s="205">
        <v>5808</v>
      </c>
      <c r="F53" s="129">
        <v>0.43762376237623757</v>
      </c>
      <c r="G53" s="205">
        <v>4176</v>
      </c>
      <c r="H53" s="129">
        <v>0.21927007299270063</v>
      </c>
      <c r="I53" s="205">
        <v>17833</v>
      </c>
      <c r="J53" s="129">
        <v>0.17237525474985205</v>
      </c>
      <c r="K53" s="205">
        <v>2337</v>
      </c>
      <c r="L53" s="129">
        <v>-5.7281161758773735E-2</v>
      </c>
      <c r="M53" s="205">
        <v>42998</v>
      </c>
      <c r="N53" s="129">
        <v>-2.5982557481028401E-2</v>
      </c>
      <c r="O53" s="205">
        <v>2071</v>
      </c>
      <c r="P53" s="129">
        <v>-0.27587412587412585</v>
      </c>
      <c r="Q53" s="205">
        <v>2290</v>
      </c>
      <c r="R53" s="129">
        <v>0.12254901960784315</v>
      </c>
      <c r="S53" s="205">
        <v>1929</v>
      </c>
      <c r="T53" s="129">
        <v>3.2102728731942198E-2</v>
      </c>
      <c r="U53" s="205">
        <v>760</v>
      </c>
      <c r="V53" s="129">
        <v>-5.5900621118012417E-2</v>
      </c>
      <c r="W53" s="205">
        <v>550</v>
      </c>
      <c r="X53" s="129">
        <v>7.4615384615384617</v>
      </c>
      <c r="Y53" s="205">
        <v>553</v>
      </c>
      <c r="Z53" s="129">
        <v>-0.34244946492271111</v>
      </c>
      <c r="AA53" s="205">
        <v>66</v>
      </c>
      <c r="AB53" s="129">
        <v>-0.58227848101265822</v>
      </c>
      <c r="AC53" s="205">
        <v>930</v>
      </c>
      <c r="AD53" s="129">
        <v>1.4176663031624903E-2</v>
      </c>
      <c r="AE53" s="205">
        <v>659</v>
      </c>
      <c r="AF53" s="129">
        <v>9.1883614088821286E-3</v>
      </c>
      <c r="AG53" s="205">
        <v>3546</v>
      </c>
      <c r="AH53" s="129">
        <v>-0.21042084168336672</v>
      </c>
      <c r="AI53" s="205">
        <v>2644</v>
      </c>
      <c r="AJ53" s="129">
        <v>-0.20433343364429735</v>
      </c>
      <c r="AK53" s="205">
        <v>2936</v>
      </c>
      <c r="AL53" s="129">
        <v>0.46433915211970067</v>
      </c>
      <c r="AM53" s="205">
        <v>232</v>
      </c>
      <c r="AN53" s="129">
        <v>-1.6949152542372836E-2</v>
      </c>
      <c r="AO53" s="205">
        <v>248</v>
      </c>
      <c r="AP53" s="129">
        <v>0.21568627450980382</v>
      </c>
      <c r="AQ53" s="205">
        <v>1270</v>
      </c>
      <c r="AR53" s="129">
        <v>1.4564796905222437</v>
      </c>
      <c r="AS53" s="206">
        <v>91907</v>
      </c>
      <c r="AT53" s="207">
        <v>3.9495560708024735E-2</v>
      </c>
      <c r="AU53" s="206">
        <v>132519</v>
      </c>
      <c r="AV53" s="207">
        <v>6.9693667514227009E-2</v>
      </c>
    </row>
    <row r="54" spans="2:48" hidden="1" outlineLevel="1" x14ac:dyDescent="0.25">
      <c r="B54" s="88" t="s">
        <v>94</v>
      </c>
      <c r="C54" s="205">
        <v>35773</v>
      </c>
      <c r="D54" s="129">
        <v>0.24194556311623394</v>
      </c>
      <c r="E54" s="205">
        <v>5201</v>
      </c>
      <c r="F54" s="129">
        <v>-0.17062669430712807</v>
      </c>
      <c r="G54" s="205">
        <v>7452</v>
      </c>
      <c r="H54" s="129">
        <v>9.3791281373844182E-2</v>
      </c>
      <c r="I54" s="205">
        <v>19534</v>
      </c>
      <c r="J54" s="129">
        <v>-4.1840388482856761E-2</v>
      </c>
      <c r="K54" s="205">
        <v>5152</v>
      </c>
      <c r="L54" s="129">
        <v>-4.8744460856720795E-2</v>
      </c>
      <c r="M54" s="205">
        <v>56191</v>
      </c>
      <c r="N54" s="129">
        <v>0.19068909984743176</v>
      </c>
      <c r="O54" s="205">
        <v>2322</v>
      </c>
      <c r="P54" s="129">
        <v>-0.24043179587831209</v>
      </c>
      <c r="Q54" s="205">
        <v>2538</v>
      </c>
      <c r="R54" s="129">
        <v>-9.8081023454157812E-2</v>
      </c>
      <c r="S54" s="205">
        <v>7076</v>
      </c>
      <c r="T54" s="129">
        <v>-0.17892782548155028</v>
      </c>
      <c r="U54" s="205">
        <v>2920</v>
      </c>
      <c r="V54" s="129">
        <v>-0.12496254120467487</v>
      </c>
      <c r="W54" s="205">
        <v>796</v>
      </c>
      <c r="X54" s="129">
        <v>-0.42568542568542567</v>
      </c>
      <c r="Y54" s="205">
        <v>2032</v>
      </c>
      <c r="Z54" s="129">
        <v>-0.11996535296665223</v>
      </c>
      <c r="AA54" s="205">
        <v>1328</v>
      </c>
      <c r="AB54" s="129">
        <v>-0.16267339218158894</v>
      </c>
      <c r="AC54" s="205">
        <v>1166</v>
      </c>
      <c r="AD54" s="129">
        <v>9.8963242224316739E-2</v>
      </c>
      <c r="AE54" s="205">
        <v>1262</v>
      </c>
      <c r="AF54" s="129">
        <v>0.15462031107044827</v>
      </c>
      <c r="AG54" s="205">
        <v>4601</v>
      </c>
      <c r="AH54" s="129">
        <v>0.5522941970310391</v>
      </c>
      <c r="AI54" s="205">
        <v>3486</v>
      </c>
      <c r="AJ54" s="129">
        <v>-8.957952468007313E-2</v>
      </c>
      <c r="AK54" s="205">
        <v>3310</v>
      </c>
      <c r="AL54" s="129">
        <v>4.8795944233206656E-2</v>
      </c>
      <c r="AM54" s="205">
        <v>383</v>
      </c>
      <c r="AN54" s="129">
        <v>-9.2417061611374418E-2</v>
      </c>
      <c r="AO54" s="205">
        <v>328</v>
      </c>
      <c r="AP54" s="129">
        <v>-0.44027303754266212</v>
      </c>
      <c r="AQ54" s="205">
        <v>836</v>
      </c>
      <c r="AR54" s="129">
        <v>0.53676470588235303</v>
      </c>
      <c r="AS54" s="206">
        <v>120838</v>
      </c>
      <c r="AT54" s="207">
        <v>5.7913029775089164E-2</v>
      </c>
      <c r="AU54" s="206">
        <v>156611</v>
      </c>
      <c r="AV54" s="207">
        <v>9.4975074636257428E-2</v>
      </c>
    </row>
    <row r="55" spans="2:48" hidden="1" outlineLevel="1" x14ac:dyDescent="0.25">
      <c r="B55" s="88" t="s">
        <v>95</v>
      </c>
      <c r="C55" s="205">
        <v>25081</v>
      </c>
      <c r="D55" s="129">
        <v>0.61750290210241188</v>
      </c>
      <c r="E55" s="205">
        <v>4994</v>
      </c>
      <c r="F55" s="129">
        <v>3.2141422257934149E-3</v>
      </c>
      <c r="G55" s="205">
        <v>4699</v>
      </c>
      <c r="H55" s="129">
        <v>4.7247604189881942E-2</v>
      </c>
      <c r="I55" s="205">
        <v>20964</v>
      </c>
      <c r="J55" s="129">
        <v>0.10692222398225892</v>
      </c>
      <c r="K55" s="205">
        <v>3219</v>
      </c>
      <c r="L55" s="129">
        <v>-0.16498054474708168</v>
      </c>
      <c r="M55" s="205">
        <v>46291</v>
      </c>
      <c r="N55" s="129">
        <v>-1.9964432400389587E-2</v>
      </c>
      <c r="O55" s="205">
        <v>2462</v>
      </c>
      <c r="P55" s="129">
        <v>-0.31515994436717665</v>
      </c>
      <c r="Q55" s="205">
        <v>3266</v>
      </c>
      <c r="R55" s="129">
        <v>-4.5717768972873829E-3</v>
      </c>
      <c r="S55" s="205">
        <v>16294</v>
      </c>
      <c r="T55" s="129">
        <v>-0.21201276719218498</v>
      </c>
      <c r="U55" s="205">
        <v>5005</v>
      </c>
      <c r="V55" s="129">
        <v>-0.22463206816421377</v>
      </c>
      <c r="W55" s="205">
        <v>2920</v>
      </c>
      <c r="X55" s="129">
        <v>-0.30343511450381677</v>
      </c>
      <c r="Y55" s="205">
        <v>4525</v>
      </c>
      <c r="Z55" s="129">
        <v>-0.29296875</v>
      </c>
      <c r="AA55" s="205">
        <v>3844</v>
      </c>
      <c r="AB55" s="129">
        <v>5.8661525750481891E-2</v>
      </c>
      <c r="AC55" s="205">
        <v>1118</v>
      </c>
      <c r="AD55" s="129">
        <v>5.3722902921771842E-2</v>
      </c>
      <c r="AE55" s="205">
        <v>1182</v>
      </c>
      <c r="AF55" s="129">
        <v>0.60379918588873815</v>
      </c>
      <c r="AG55" s="205">
        <v>3017</v>
      </c>
      <c r="AH55" s="129">
        <v>7.3665480427046237E-2</v>
      </c>
      <c r="AI55" s="205">
        <v>3511</v>
      </c>
      <c r="AJ55" s="129">
        <v>-0.13882756929114548</v>
      </c>
      <c r="AK55" s="205">
        <v>3020</v>
      </c>
      <c r="AL55" s="129">
        <v>8.8288288288288275E-2</v>
      </c>
      <c r="AM55" s="205">
        <v>343</v>
      </c>
      <c r="AN55" s="129">
        <v>0.55909090909090908</v>
      </c>
      <c r="AO55" s="205">
        <v>216</v>
      </c>
      <c r="AP55" s="129">
        <v>0.34161490683229823</v>
      </c>
      <c r="AQ55" s="205">
        <v>652</v>
      </c>
      <c r="AR55" s="129">
        <v>-3.6927621861152171E-2</v>
      </c>
      <c r="AS55" s="206">
        <v>115248</v>
      </c>
      <c r="AT55" s="207">
        <v>-3.6105883828879692E-2</v>
      </c>
      <c r="AU55" s="206">
        <v>140329</v>
      </c>
      <c r="AV55" s="207">
        <v>3.8927675074590384E-2</v>
      </c>
    </row>
    <row r="56" spans="2:48" hidden="1" outlineLevel="1" x14ac:dyDescent="0.25">
      <c r="B56" s="88" t="s">
        <v>96</v>
      </c>
      <c r="C56" s="205">
        <v>17537</v>
      </c>
      <c r="D56" s="129">
        <v>0.1486114749803511</v>
      </c>
      <c r="E56" s="205">
        <v>5435</v>
      </c>
      <c r="F56" s="129">
        <v>-6.3415474754437318E-2</v>
      </c>
      <c r="G56" s="205">
        <v>5258</v>
      </c>
      <c r="H56" s="129">
        <v>0.10975094976783462</v>
      </c>
      <c r="I56" s="205">
        <v>17950</v>
      </c>
      <c r="J56" s="129">
        <v>1.1837655016911031E-2</v>
      </c>
      <c r="K56" s="205">
        <v>4360</v>
      </c>
      <c r="L56" s="129">
        <v>-4.616057755414571E-2</v>
      </c>
      <c r="M56" s="205">
        <v>42160</v>
      </c>
      <c r="N56" s="129">
        <v>-0.11075488810613565</v>
      </c>
      <c r="O56" s="205">
        <v>2203</v>
      </c>
      <c r="P56" s="129">
        <v>-0.42148109243697474</v>
      </c>
      <c r="Q56" s="205">
        <v>3897</v>
      </c>
      <c r="R56" s="129">
        <v>-2.6236881559220437E-2</v>
      </c>
      <c r="S56" s="205">
        <v>15361</v>
      </c>
      <c r="T56" s="129">
        <v>-0.19601172406573852</v>
      </c>
      <c r="U56" s="205">
        <v>4567</v>
      </c>
      <c r="V56" s="129">
        <v>-0.20931440443213301</v>
      </c>
      <c r="W56" s="205">
        <v>2921</v>
      </c>
      <c r="X56" s="129">
        <v>-0.23232588699080159</v>
      </c>
      <c r="Y56" s="205">
        <v>4613</v>
      </c>
      <c r="Z56" s="129">
        <v>-0.25740502253702513</v>
      </c>
      <c r="AA56" s="205">
        <v>3260</v>
      </c>
      <c r="AB56" s="129">
        <v>-1.599758527014794E-2</v>
      </c>
      <c r="AC56" s="205">
        <v>955</v>
      </c>
      <c r="AD56" s="129">
        <v>-3.1440162271805239E-2</v>
      </c>
      <c r="AE56" s="205">
        <v>1197</v>
      </c>
      <c r="AF56" s="129">
        <v>0.11764705882352944</v>
      </c>
      <c r="AG56" s="205">
        <v>2290</v>
      </c>
      <c r="AH56" s="129">
        <v>0.22854077253218885</v>
      </c>
      <c r="AI56" s="205">
        <v>3257</v>
      </c>
      <c r="AJ56" s="129">
        <v>-9.477487493051695E-2</v>
      </c>
      <c r="AK56" s="205">
        <v>2517</v>
      </c>
      <c r="AL56" s="129">
        <v>-0.12023767913317018</v>
      </c>
      <c r="AM56" s="205">
        <v>186</v>
      </c>
      <c r="AN56" s="129">
        <v>-0.24081632653061225</v>
      </c>
      <c r="AO56" s="205">
        <v>169</v>
      </c>
      <c r="AP56" s="129">
        <v>-0.22831050228310501</v>
      </c>
      <c r="AQ56" s="205">
        <v>687</v>
      </c>
      <c r="AR56" s="129">
        <v>0.37125748502994016</v>
      </c>
      <c r="AS56" s="206">
        <v>107882</v>
      </c>
      <c r="AT56" s="207">
        <v>-8.9787722317842822E-2</v>
      </c>
      <c r="AU56" s="206">
        <v>125419</v>
      </c>
      <c r="AV56" s="207">
        <v>-6.2582217172925114E-2</v>
      </c>
    </row>
    <row r="57" spans="2:48" hidden="1" outlineLevel="1" x14ac:dyDescent="0.25">
      <c r="B57" s="88" t="s">
        <v>97</v>
      </c>
      <c r="C57" s="205">
        <v>17949</v>
      </c>
      <c r="D57" s="129">
        <v>5.4768760651113579E-2</v>
      </c>
      <c r="E57" s="205">
        <v>4177</v>
      </c>
      <c r="F57" s="129">
        <v>-8.6195580835703334E-2</v>
      </c>
      <c r="G57" s="205">
        <v>6177</v>
      </c>
      <c r="H57" s="129">
        <v>-5.3140096618357058E-3</v>
      </c>
      <c r="I57" s="205">
        <v>20047</v>
      </c>
      <c r="J57" s="129">
        <v>1.5912430953225476E-2</v>
      </c>
      <c r="K57" s="205">
        <v>3761</v>
      </c>
      <c r="L57" s="129">
        <v>3.2957978577313973E-2</v>
      </c>
      <c r="M57" s="205">
        <v>41811</v>
      </c>
      <c r="N57" s="129">
        <v>-4.7997449850861851E-2</v>
      </c>
      <c r="O57" s="205">
        <v>2494</v>
      </c>
      <c r="P57" s="129">
        <v>-0.35820895522388063</v>
      </c>
      <c r="Q57" s="205">
        <v>5105</v>
      </c>
      <c r="R57" s="129">
        <v>4.0350519665783624E-2</v>
      </c>
      <c r="S57" s="205">
        <v>17251</v>
      </c>
      <c r="T57" s="129">
        <v>-6.5189118890213504E-2</v>
      </c>
      <c r="U57" s="205">
        <v>6000</v>
      </c>
      <c r="V57" s="129">
        <v>-2.2642124124450214E-2</v>
      </c>
      <c r="W57" s="205">
        <v>3035</v>
      </c>
      <c r="X57" s="129">
        <v>-1.4610389610389629E-2</v>
      </c>
      <c r="Y57" s="205">
        <v>4660</v>
      </c>
      <c r="Z57" s="129">
        <v>-0.22745358090185674</v>
      </c>
      <c r="AA57" s="205">
        <v>3556</v>
      </c>
      <c r="AB57" s="129">
        <v>0.1102091788947861</v>
      </c>
      <c r="AC57" s="205">
        <v>945</v>
      </c>
      <c r="AD57" s="129">
        <v>0.11438679245283012</v>
      </c>
      <c r="AE57" s="205">
        <v>1537</v>
      </c>
      <c r="AF57" s="129">
        <v>0.10974729241877257</v>
      </c>
      <c r="AG57" s="205">
        <v>3623</v>
      </c>
      <c r="AH57" s="129">
        <v>-6.479091378420232E-2</v>
      </c>
      <c r="AI57" s="205">
        <v>3312</v>
      </c>
      <c r="AJ57" s="129">
        <v>-0.17714285714285716</v>
      </c>
      <c r="AK57" s="205">
        <v>2440</v>
      </c>
      <c r="AL57" s="129">
        <v>-7.1537290715372959E-2</v>
      </c>
      <c r="AM57" s="205">
        <v>184</v>
      </c>
      <c r="AN57" s="129">
        <v>-1.6042780748663055E-2</v>
      </c>
      <c r="AO57" s="205">
        <v>231</v>
      </c>
      <c r="AP57" s="129">
        <v>-0.12167300380228141</v>
      </c>
      <c r="AQ57" s="205">
        <v>493</v>
      </c>
      <c r="AR57" s="129">
        <v>-0.3806532663316583</v>
      </c>
      <c r="AS57" s="206">
        <v>113588</v>
      </c>
      <c r="AT57" s="207">
        <v>-4.8094731284621273E-2</v>
      </c>
      <c r="AU57" s="206">
        <v>131537</v>
      </c>
      <c r="AV57" s="207">
        <v>-3.5256410256410242E-2</v>
      </c>
    </row>
    <row r="58" spans="2:48" ht="15" customHeight="1" collapsed="1" x14ac:dyDescent="0.25">
      <c r="B58" s="214">
        <v>2010</v>
      </c>
      <c r="C58" s="215">
        <v>375108</v>
      </c>
      <c r="D58" s="139">
        <v>2.2167843410823229E-2</v>
      </c>
      <c r="E58" s="215">
        <v>59050</v>
      </c>
      <c r="F58" s="139">
        <v>-2.3821189032116052E-3</v>
      </c>
      <c r="G58" s="215">
        <v>64506</v>
      </c>
      <c r="H58" s="139">
        <v>5.7614113326337923E-2</v>
      </c>
      <c r="I58" s="215">
        <v>233579</v>
      </c>
      <c r="J58" s="139">
        <v>6.6317586691744479E-2</v>
      </c>
      <c r="K58" s="215">
        <v>41624</v>
      </c>
      <c r="L58" s="139">
        <v>2.7575480781099504E-2</v>
      </c>
      <c r="M58" s="215">
        <v>568939</v>
      </c>
      <c r="N58" s="139">
        <v>4.4125932519109234E-2</v>
      </c>
      <c r="O58" s="215">
        <v>24697</v>
      </c>
      <c r="P58" s="139">
        <v>-0.2344626638975853</v>
      </c>
      <c r="Q58" s="215">
        <v>40334</v>
      </c>
      <c r="R58" s="139">
        <v>2.0338983050847359E-2</v>
      </c>
      <c r="S58" s="215">
        <v>116605</v>
      </c>
      <c r="T58" s="139">
        <v>-4.0335456685266613E-2</v>
      </c>
      <c r="U58" s="215">
        <v>41537</v>
      </c>
      <c r="V58" s="139">
        <v>-1.1141530770146457E-2</v>
      </c>
      <c r="W58" s="215">
        <v>22156</v>
      </c>
      <c r="X58" s="139">
        <v>-1.8125415466430317E-2</v>
      </c>
      <c r="Y58" s="215">
        <v>28011</v>
      </c>
      <c r="Z58" s="139">
        <v>-0.18801634924776067</v>
      </c>
      <c r="AA58" s="215">
        <v>24901</v>
      </c>
      <c r="AB58" s="139">
        <v>0.1097196844779178</v>
      </c>
      <c r="AC58" s="215">
        <v>13235</v>
      </c>
      <c r="AD58" s="139">
        <v>8.7652439024390461E-3</v>
      </c>
      <c r="AE58" s="215">
        <v>13581</v>
      </c>
      <c r="AF58" s="139">
        <v>0.26229203457570405</v>
      </c>
      <c r="AG58" s="215">
        <v>51652</v>
      </c>
      <c r="AH58" s="139">
        <v>0.29824561403508776</v>
      </c>
      <c r="AI58" s="215">
        <v>45509</v>
      </c>
      <c r="AJ58" s="139">
        <v>-5.5633948952064749E-2</v>
      </c>
      <c r="AK58" s="215">
        <v>45218</v>
      </c>
      <c r="AL58" s="139">
        <v>0.13604502173203015</v>
      </c>
      <c r="AM58" s="215">
        <v>3048</v>
      </c>
      <c r="AN58" s="139">
        <v>3.1821259309410932E-2</v>
      </c>
      <c r="AO58" s="215">
        <v>2802</v>
      </c>
      <c r="AP58" s="139">
        <v>-9.4961240310077466E-2</v>
      </c>
      <c r="AQ58" s="215">
        <v>11956</v>
      </c>
      <c r="AR58" s="139">
        <v>0.86346633416458851</v>
      </c>
      <c r="AS58" s="206">
        <v>1336335</v>
      </c>
      <c r="AT58" s="216">
        <v>4.2335838160208139E-2</v>
      </c>
      <c r="AU58" s="206">
        <v>1711443</v>
      </c>
      <c r="AV58" s="216">
        <v>3.7847681456564475E-2</v>
      </c>
    </row>
    <row r="59" spans="2:48" ht="15" hidden="1" customHeight="1" outlineLevel="1" x14ac:dyDescent="0.25">
      <c r="B59" s="88" t="s">
        <v>86</v>
      </c>
      <c r="C59" s="205">
        <v>24038</v>
      </c>
      <c r="D59" s="129">
        <v>9.3978974195603637E-2</v>
      </c>
      <c r="E59" s="205">
        <v>4010</v>
      </c>
      <c r="F59" s="129">
        <v>-0.23165357348150983</v>
      </c>
      <c r="G59" s="205">
        <v>6014</v>
      </c>
      <c r="H59" s="129">
        <v>4.3915986807845808E-2</v>
      </c>
      <c r="I59" s="205">
        <v>18167</v>
      </c>
      <c r="J59" s="129">
        <v>-3.750993377483447E-2</v>
      </c>
      <c r="K59" s="205">
        <v>2885</v>
      </c>
      <c r="L59" s="129">
        <v>6.6543438077633965E-2</v>
      </c>
      <c r="M59" s="205">
        <v>45804</v>
      </c>
      <c r="N59" s="129">
        <v>-0.12669450323171083</v>
      </c>
      <c r="O59" s="205">
        <v>1884</v>
      </c>
      <c r="P59" s="129">
        <v>-0.13059529303184125</v>
      </c>
      <c r="Q59" s="205">
        <v>3032</v>
      </c>
      <c r="R59" s="129">
        <v>-0.12395261485119913</v>
      </c>
      <c r="S59" s="205">
        <v>14617</v>
      </c>
      <c r="T59" s="129">
        <v>-0.13758923830314473</v>
      </c>
      <c r="U59" s="205">
        <v>5340</v>
      </c>
      <c r="V59" s="129">
        <v>-3.3594624860022737E-3</v>
      </c>
      <c r="W59" s="205">
        <v>2556</v>
      </c>
      <c r="X59" s="129">
        <v>-0.10971786833855801</v>
      </c>
      <c r="Y59" s="205">
        <v>3202</v>
      </c>
      <c r="Z59" s="129">
        <v>-0.38221107466718118</v>
      </c>
      <c r="AA59" s="205">
        <v>3519</v>
      </c>
      <c r="AB59" s="129">
        <v>-5.0890585241730735E-3</v>
      </c>
      <c r="AC59" s="205">
        <v>877</v>
      </c>
      <c r="AD59" s="129">
        <v>3.664302600472813E-2</v>
      </c>
      <c r="AE59" s="205">
        <v>1161</v>
      </c>
      <c r="AF59" s="129">
        <v>0.26058631921824094</v>
      </c>
      <c r="AG59" s="205">
        <v>2697</v>
      </c>
      <c r="AH59" s="129">
        <v>-0.19612518628912068</v>
      </c>
      <c r="AI59" s="205">
        <v>3498</v>
      </c>
      <c r="AJ59" s="129">
        <v>0.16135458167330685</v>
      </c>
      <c r="AK59" s="205">
        <v>2456</v>
      </c>
      <c r="AL59" s="129">
        <v>-0.21130378933847138</v>
      </c>
      <c r="AM59" s="205">
        <v>256</v>
      </c>
      <c r="AN59" s="129">
        <v>-0.21712538226299694</v>
      </c>
      <c r="AO59" s="205">
        <v>208</v>
      </c>
      <c r="AP59" s="129">
        <v>9.473684210526323E-2</v>
      </c>
      <c r="AQ59" s="205">
        <v>469</v>
      </c>
      <c r="AR59" s="129">
        <v>-7.6771653543307061E-2</v>
      </c>
      <c r="AS59" s="206">
        <v>108035</v>
      </c>
      <c r="AT59" s="207">
        <v>-9.8649246197615503E-2</v>
      </c>
      <c r="AU59" s="206">
        <v>132073</v>
      </c>
      <c r="AV59" s="207">
        <v>-6.8806757290315268E-2</v>
      </c>
    </row>
    <row r="60" spans="2:48" ht="15" hidden="1" customHeight="1" outlineLevel="1" x14ac:dyDescent="0.25">
      <c r="B60" s="88" t="s">
        <v>87</v>
      </c>
      <c r="C60" s="205">
        <v>18367</v>
      </c>
      <c r="D60" s="129">
        <v>-0.20564830032004155</v>
      </c>
      <c r="E60" s="205">
        <v>3947</v>
      </c>
      <c r="F60" s="129">
        <v>-0.20901803607214431</v>
      </c>
      <c r="G60" s="205">
        <v>6045</v>
      </c>
      <c r="H60" s="129">
        <v>0.19845360824742264</v>
      </c>
      <c r="I60" s="205">
        <v>21499</v>
      </c>
      <c r="J60" s="129">
        <v>-0.13022898292742136</v>
      </c>
      <c r="K60" s="205">
        <v>2795</v>
      </c>
      <c r="L60" s="129">
        <v>-6.1135371179039333E-2</v>
      </c>
      <c r="M60" s="205">
        <v>44733</v>
      </c>
      <c r="N60" s="129">
        <v>-8.2851519252060579E-2</v>
      </c>
      <c r="O60" s="205">
        <v>2361</v>
      </c>
      <c r="P60" s="129">
        <v>-8.3462732919254656E-2</v>
      </c>
      <c r="Q60" s="205">
        <v>2167</v>
      </c>
      <c r="R60" s="129">
        <v>-0.15942591155934838</v>
      </c>
      <c r="S60" s="205">
        <v>17237</v>
      </c>
      <c r="T60" s="129">
        <v>-0.16044030977546153</v>
      </c>
      <c r="U60" s="205">
        <v>5413</v>
      </c>
      <c r="V60" s="129">
        <v>-0.14418972332015811</v>
      </c>
      <c r="W60" s="205">
        <v>4044</v>
      </c>
      <c r="X60" s="129">
        <v>-0.17553516819571868</v>
      </c>
      <c r="Y60" s="205">
        <v>3635</v>
      </c>
      <c r="Z60" s="129">
        <v>-0.45899687453490101</v>
      </c>
      <c r="AA60" s="205">
        <v>4145</v>
      </c>
      <c r="AB60" s="129">
        <v>0.60534469403563129</v>
      </c>
      <c r="AC60" s="205">
        <v>1209</v>
      </c>
      <c r="AD60" s="129">
        <v>-5.7565789473684736E-3</v>
      </c>
      <c r="AE60" s="205">
        <v>1384</v>
      </c>
      <c r="AF60" s="129">
        <v>0.13815789473684204</v>
      </c>
      <c r="AG60" s="205">
        <v>2776</v>
      </c>
      <c r="AH60" s="129">
        <v>-0.29863567458312279</v>
      </c>
      <c r="AI60" s="205">
        <v>2865</v>
      </c>
      <c r="AJ60" s="129">
        <v>-0.11135235732009929</v>
      </c>
      <c r="AK60" s="205">
        <v>2856</v>
      </c>
      <c r="AL60" s="129">
        <v>-0.15602836879432624</v>
      </c>
      <c r="AM60" s="205">
        <v>130</v>
      </c>
      <c r="AN60" s="129">
        <v>-0.59501557632398749</v>
      </c>
      <c r="AO60" s="205">
        <v>166</v>
      </c>
      <c r="AP60" s="129">
        <v>5.7324840764331197E-2</v>
      </c>
      <c r="AQ60" s="205">
        <v>370</v>
      </c>
      <c r="AR60" s="129">
        <v>0.20915032679738554</v>
      </c>
      <c r="AS60" s="206">
        <v>112540</v>
      </c>
      <c r="AT60" s="207">
        <v>-0.10661268556005399</v>
      </c>
      <c r="AU60" s="206">
        <v>130907</v>
      </c>
      <c r="AV60" s="207">
        <v>-0.12197166849998664</v>
      </c>
    </row>
    <row r="61" spans="2:48" ht="15" hidden="1" customHeight="1" outlineLevel="1" x14ac:dyDescent="0.25">
      <c r="B61" s="88" t="s">
        <v>88</v>
      </c>
      <c r="C61" s="205">
        <v>27996</v>
      </c>
      <c r="D61" s="129">
        <v>0.13321190042501518</v>
      </c>
      <c r="E61" s="205">
        <v>5676</v>
      </c>
      <c r="F61" s="129">
        <v>-0.29621822690638566</v>
      </c>
      <c r="G61" s="205">
        <v>4533</v>
      </c>
      <c r="H61" s="129">
        <v>-8.2202875075926274E-2</v>
      </c>
      <c r="I61" s="205">
        <v>20125</v>
      </c>
      <c r="J61" s="129">
        <v>-7.2794287030638061E-2</v>
      </c>
      <c r="K61" s="205">
        <v>3398</v>
      </c>
      <c r="L61" s="129">
        <v>-7.8133478024959291E-2</v>
      </c>
      <c r="M61" s="205">
        <v>54449</v>
      </c>
      <c r="N61" s="129">
        <v>-0.10064087740741967</v>
      </c>
      <c r="O61" s="205">
        <v>1989</v>
      </c>
      <c r="P61" s="129">
        <v>-0.42163419598720553</v>
      </c>
      <c r="Q61" s="205">
        <v>2420</v>
      </c>
      <c r="R61" s="129">
        <v>7.2695035460992985E-2</v>
      </c>
      <c r="S61" s="205">
        <v>10818</v>
      </c>
      <c r="T61" s="129">
        <v>-8.7704503288918878E-2</v>
      </c>
      <c r="U61" s="205">
        <v>4521</v>
      </c>
      <c r="V61" s="129">
        <v>0.21958456973293772</v>
      </c>
      <c r="W61" s="205">
        <v>1605</v>
      </c>
      <c r="X61" s="129">
        <v>-0.4022346368715084</v>
      </c>
      <c r="Y61" s="205">
        <v>2250</v>
      </c>
      <c r="Z61" s="129">
        <v>-0.34094903339191562</v>
      </c>
      <c r="AA61" s="205">
        <v>2442</v>
      </c>
      <c r="AB61" s="129">
        <v>0.19005847953216382</v>
      </c>
      <c r="AC61" s="205">
        <v>1634</v>
      </c>
      <c r="AD61" s="129">
        <v>0.35041322314049594</v>
      </c>
      <c r="AE61" s="205">
        <v>819</v>
      </c>
      <c r="AF61" s="129">
        <v>5.4054054054053946E-2</v>
      </c>
      <c r="AG61" s="205">
        <v>3864</v>
      </c>
      <c r="AH61" s="129">
        <v>-0.6068376068376069</v>
      </c>
      <c r="AI61" s="205">
        <v>4071</v>
      </c>
      <c r="AJ61" s="129">
        <v>0.35835835835835828</v>
      </c>
      <c r="AK61" s="205">
        <v>2729</v>
      </c>
      <c r="AL61" s="129">
        <v>-0.19284235433303754</v>
      </c>
      <c r="AM61" s="205">
        <v>224</v>
      </c>
      <c r="AN61" s="129">
        <v>-0.37777777777777777</v>
      </c>
      <c r="AO61" s="205">
        <v>225</v>
      </c>
      <c r="AP61" s="129">
        <v>8.9686098654708779E-3</v>
      </c>
      <c r="AQ61" s="205">
        <v>388</v>
      </c>
      <c r="AR61" s="129">
        <v>-0.17796610169491522</v>
      </c>
      <c r="AS61" s="206">
        <v>117362</v>
      </c>
      <c r="AT61" s="207">
        <v>-0.13537844966037516</v>
      </c>
      <c r="AU61" s="206">
        <v>145358</v>
      </c>
      <c r="AV61" s="207">
        <v>-9.402092955130481E-2</v>
      </c>
    </row>
    <row r="62" spans="2:48" ht="15" hidden="1" customHeight="1" outlineLevel="1" x14ac:dyDescent="0.25">
      <c r="B62" s="88" t="s">
        <v>89</v>
      </c>
      <c r="C62" s="205">
        <v>35046</v>
      </c>
      <c r="D62" s="129">
        <v>-6.0882148025081739E-2</v>
      </c>
      <c r="E62" s="205">
        <v>3937</v>
      </c>
      <c r="F62" s="129">
        <v>-0.17962075432381741</v>
      </c>
      <c r="G62" s="205">
        <v>4010</v>
      </c>
      <c r="H62" s="129">
        <v>0.10957387935805207</v>
      </c>
      <c r="I62" s="205">
        <v>17237</v>
      </c>
      <c r="J62" s="129">
        <v>-0.10130344108446299</v>
      </c>
      <c r="K62" s="205">
        <v>1922</v>
      </c>
      <c r="L62" s="129">
        <v>-0.21294021294021293</v>
      </c>
      <c r="M62" s="205">
        <v>41479</v>
      </c>
      <c r="N62" s="129">
        <v>-0.1080552210562532</v>
      </c>
      <c r="O62" s="205">
        <v>1822</v>
      </c>
      <c r="P62" s="129">
        <v>-0.44332416743049186</v>
      </c>
      <c r="Q62" s="205">
        <v>2390</v>
      </c>
      <c r="R62" s="129">
        <v>3.3585222502099388E-3</v>
      </c>
      <c r="S62" s="205">
        <v>3204</v>
      </c>
      <c r="T62" s="129">
        <v>0.29979716024340775</v>
      </c>
      <c r="U62" s="205">
        <v>1514</v>
      </c>
      <c r="V62" s="129">
        <v>1.30441400304414</v>
      </c>
      <c r="W62" s="205">
        <v>500</v>
      </c>
      <c r="X62" s="129">
        <v>-0.2503748125937032</v>
      </c>
      <c r="Y62" s="205">
        <v>1033</v>
      </c>
      <c r="Z62" s="129">
        <v>-7.1043165467625902E-2</v>
      </c>
      <c r="AA62" s="205">
        <v>157</v>
      </c>
      <c r="AB62" s="129">
        <v>4.4137931034482758</v>
      </c>
      <c r="AC62" s="205">
        <v>1069</v>
      </c>
      <c r="AD62" s="129">
        <v>3.3849129593810368E-2</v>
      </c>
      <c r="AE62" s="205">
        <v>586</v>
      </c>
      <c r="AF62" s="129">
        <v>-0.1769662921348315</v>
      </c>
      <c r="AG62" s="205">
        <v>2957</v>
      </c>
      <c r="AH62" s="129">
        <v>-0.2700567761046655</v>
      </c>
      <c r="AI62" s="205">
        <v>4480</v>
      </c>
      <c r="AJ62" s="129">
        <v>-1.3433164501211237E-2</v>
      </c>
      <c r="AK62" s="205">
        <v>3631</v>
      </c>
      <c r="AL62" s="129">
        <v>-0.18422826331161535</v>
      </c>
      <c r="AM62" s="205">
        <v>212</v>
      </c>
      <c r="AN62" s="129">
        <v>0.20454545454545459</v>
      </c>
      <c r="AO62" s="205">
        <v>187</v>
      </c>
      <c r="AP62" s="129">
        <v>0.19871794871794868</v>
      </c>
      <c r="AQ62" s="205">
        <v>426</v>
      </c>
      <c r="AR62" s="129">
        <v>0.2456140350877194</v>
      </c>
      <c r="AS62" s="206">
        <v>89549</v>
      </c>
      <c r="AT62" s="207">
        <v>-0.10560116657677632</v>
      </c>
      <c r="AU62" s="206">
        <v>124595</v>
      </c>
      <c r="AV62" s="207">
        <v>-9.3458963911525084E-2</v>
      </c>
    </row>
    <row r="63" spans="2:48" ht="15" hidden="1" customHeight="1" outlineLevel="1" x14ac:dyDescent="0.25">
      <c r="B63" s="88" t="s">
        <v>90</v>
      </c>
      <c r="C63" s="205">
        <v>68499</v>
      </c>
      <c r="D63" s="129">
        <v>7.5742823041648366E-2</v>
      </c>
      <c r="E63" s="205">
        <v>5915</v>
      </c>
      <c r="F63" s="129">
        <v>4.9875754348597701E-2</v>
      </c>
      <c r="G63" s="205">
        <v>5707</v>
      </c>
      <c r="H63" s="129">
        <v>0.11443077523921108</v>
      </c>
      <c r="I63" s="205">
        <v>16542</v>
      </c>
      <c r="J63" s="129">
        <v>-0.20198755366877319</v>
      </c>
      <c r="K63" s="205">
        <v>4721</v>
      </c>
      <c r="L63" s="129">
        <v>-0.21824805431362804</v>
      </c>
      <c r="M63" s="205">
        <v>42289</v>
      </c>
      <c r="N63" s="129">
        <v>-0.25383325981473315</v>
      </c>
      <c r="O63" s="205">
        <v>2501</v>
      </c>
      <c r="P63" s="129">
        <v>-0.19530244530244534</v>
      </c>
      <c r="Q63" s="205">
        <v>7030</v>
      </c>
      <c r="R63" s="129">
        <v>2.7777777777777679E-2</v>
      </c>
      <c r="S63" s="205">
        <v>1311</v>
      </c>
      <c r="T63" s="129">
        <v>-0.24219653179190748</v>
      </c>
      <c r="U63" s="205">
        <v>418</v>
      </c>
      <c r="V63" s="129">
        <v>0.10582010582010581</v>
      </c>
      <c r="W63" s="205">
        <v>187</v>
      </c>
      <c r="X63" s="129">
        <v>-0.4281345565749235</v>
      </c>
      <c r="Y63" s="205">
        <v>680</v>
      </c>
      <c r="Z63" s="129">
        <v>-0.31104356636271535</v>
      </c>
      <c r="AA63" s="205">
        <v>26</v>
      </c>
      <c r="AB63" s="129">
        <v>-0.31578947368421051</v>
      </c>
      <c r="AC63" s="205">
        <v>942</v>
      </c>
      <c r="AD63" s="129">
        <v>-4.2283298097252064E-3</v>
      </c>
      <c r="AE63" s="205">
        <v>574</v>
      </c>
      <c r="AF63" s="129">
        <v>-0.38740661686232658</v>
      </c>
      <c r="AG63" s="205">
        <v>3668</v>
      </c>
      <c r="AH63" s="129">
        <v>-0.33029030491144784</v>
      </c>
      <c r="AI63" s="205">
        <v>3594</v>
      </c>
      <c r="AJ63" s="129">
        <v>-1.2637362637362592E-2</v>
      </c>
      <c r="AK63" s="205">
        <v>5495</v>
      </c>
      <c r="AL63" s="129">
        <v>-0.10621340273259594</v>
      </c>
      <c r="AM63" s="205">
        <v>309</v>
      </c>
      <c r="AN63" s="129">
        <v>3.0000000000000027E-2</v>
      </c>
      <c r="AO63" s="205">
        <v>358</v>
      </c>
      <c r="AP63" s="129">
        <v>0.35094339622641502</v>
      </c>
      <c r="AQ63" s="205">
        <v>805</v>
      </c>
      <c r="AR63" s="129">
        <v>9.8226466575716209E-2</v>
      </c>
      <c r="AS63" s="206">
        <v>101761</v>
      </c>
      <c r="AT63" s="207">
        <v>-0.18147230578658646</v>
      </c>
      <c r="AU63" s="206">
        <v>170260</v>
      </c>
      <c r="AV63" s="207">
        <v>-9.4352067575186993E-2</v>
      </c>
    </row>
    <row r="64" spans="2:48" ht="15" hidden="1" customHeight="1" outlineLevel="1" x14ac:dyDescent="0.25">
      <c r="B64" s="88" t="s">
        <v>91</v>
      </c>
      <c r="C64" s="205">
        <v>47821</v>
      </c>
      <c r="D64" s="129">
        <v>4.6342690851804091E-2</v>
      </c>
      <c r="E64" s="205">
        <v>6939</v>
      </c>
      <c r="F64" s="129">
        <v>-7.9708222811671114E-2</v>
      </c>
      <c r="G64" s="205">
        <v>5674</v>
      </c>
      <c r="H64" s="129">
        <v>0.28691313222953041</v>
      </c>
      <c r="I64" s="205">
        <v>17699</v>
      </c>
      <c r="J64" s="129">
        <v>-9.6298187388307421E-2</v>
      </c>
      <c r="K64" s="205">
        <v>2986</v>
      </c>
      <c r="L64" s="129">
        <v>-0.21524310118265444</v>
      </c>
      <c r="M64" s="205">
        <v>45475</v>
      </c>
      <c r="N64" s="129">
        <v>-0.16108620657848616</v>
      </c>
      <c r="O64" s="205">
        <v>2273</v>
      </c>
      <c r="P64" s="129">
        <v>-0.17465504720406677</v>
      </c>
      <c r="Q64" s="205">
        <v>2931</v>
      </c>
      <c r="R64" s="129">
        <v>-8.7200249143568942E-2</v>
      </c>
      <c r="S64" s="205">
        <v>3094</v>
      </c>
      <c r="T64" s="129">
        <v>0.22099447513812165</v>
      </c>
      <c r="U64" s="205">
        <v>1241</v>
      </c>
      <c r="V64" s="129">
        <v>1.4623015873015874</v>
      </c>
      <c r="W64" s="205">
        <v>736</v>
      </c>
      <c r="X64" s="129">
        <v>0.21052631578947367</v>
      </c>
      <c r="Y64" s="205">
        <v>915</v>
      </c>
      <c r="Z64" s="129">
        <v>-0.33887283236994215</v>
      </c>
      <c r="AA64" s="205">
        <v>202</v>
      </c>
      <c r="AB64" s="129">
        <v>4.3157894736842106</v>
      </c>
      <c r="AC64" s="205">
        <v>1453</v>
      </c>
      <c r="AD64" s="129">
        <v>0.15869218500797455</v>
      </c>
      <c r="AE64" s="205">
        <v>815</v>
      </c>
      <c r="AF64" s="129">
        <v>-0.31165540540540537</v>
      </c>
      <c r="AG64" s="205">
        <v>4201</v>
      </c>
      <c r="AH64" s="129">
        <v>-0.16063936063936068</v>
      </c>
      <c r="AI64" s="205">
        <v>5031</v>
      </c>
      <c r="AJ64" s="129">
        <v>0.34375</v>
      </c>
      <c r="AK64" s="205">
        <v>4855</v>
      </c>
      <c r="AL64" s="129">
        <v>-8.5859536810393489E-2</v>
      </c>
      <c r="AM64" s="205">
        <v>240</v>
      </c>
      <c r="AN64" s="129">
        <v>-8.3969465648854991E-2</v>
      </c>
      <c r="AO64" s="205">
        <v>340</v>
      </c>
      <c r="AP64" s="129">
        <v>0.7</v>
      </c>
      <c r="AQ64" s="205">
        <v>505</v>
      </c>
      <c r="AR64" s="129">
        <v>-0.10619469026548678</v>
      </c>
      <c r="AS64" s="206">
        <v>104511</v>
      </c>
      <c r="AT64" s="207">
        <v>-9.569092324997841E-2</v>
      </c>
      <c r="AU64" s="206">
        <v>152332</v>
      </c>
      <c r="AV64" s="207">
        <v>-5.5440154272568876E-2</v>
      </c>
    </row>
    <row r="65" spans="2:48" ht="15" hidden="1" customHeight="1" outlineLevel="1" x14ac:dyDescent="0.25">
      <c r="B65" s="88" t="s">
        <v>92</v>
      </c>
      <c r="C65" s="205">
        <v>33141</v>
      </c>
      <c r="D65" s="129">
        <v>-0.17422071611890466</v>
      </c>
      <c r="E65" s="205">
        <v>3104</v>
      </c>
      <c r="F65" s="129">
        <v>-0.303411131059246</v>
      </c>
      <c r="G65" s="205">
        <v>3336</v>
      </c>
      <c r="H65" s="129">
        <v>-7.8453038674033193E-2</v>
      </c>
      <c r="I65" s="205">
        <v>15773</v>
      </c>
      <c r="J65" s="129">
        <v>-0.26235794790253941</v>
      </c>
      <c r="K65" s="205">
        <v>1838</v>
      </c>
      <c r="L65" s="129">
        <v>-0.21115879828326178</v>
      </c>
      <c r="M65" s="205">
        <v>40765</v>
      </c>
      <c r="N65" s="129">
        <v>-0.19089772343846134</v>
      </c>
      <c r="O65" s="205">
        <v>2225</v>
      </c>
      <c r="P65" s="129">
        <v>-0.28086619263089851</v>
      </c>
      <c r="Q65" s="205">
        <v>2516</v>
      </c>
      <c r="R65" s="129">
        <v>-0.34101623886851751</v>
      </c>
      <c r="S65" s="205">
        <v>2500</v>
      </c>
      <c r="T65" s="129">
        <v>0.44592249855407751</v>
      </c>
      <c r="U65" s="205">
        <v>1046</v>
      </c>
      <c r="V65" s="129">
        <v>1.5144230769230771</v>
      </c>
      <c r="W65" s="205">
        <v>409</v>
      </c>
      <c r="X65" s="129">
        <v>0.12983425414364635</v>
      </c>
      <c r="Y65" s="205">
        <v>988</v>
      </c>
      <c r="Z65" s="129">
        <v>6.580366774541524E-2</v>
      </c>
      <c r="AA65" s="205">
        <v>57</v>
      </c>
      <c r="AB65" s="129">
        <v>1.375</v>
      </c>
      <c r="AC65" s="205">
        <v>1063</v>
      </c>
      <c r="AD65" s="129">
        <v>0.19304152637485972</v>
      </c>
      <c r="AE65" s="205">
        <v>481</v>
      </c>
      <c r="AF65" s="129">
        <v>-0.40099626400996269</v>
      </c>
      <c r="AG65" s="205">
        <v>3620</v>
      </c>
      <c r="AH65" s="129">
        <v>-0.29186228482003129</v>
      </c>
      <c r="AI65" s="205">
        <v>5799</v>
      </c>
      <c r="AJ65" s="129">
        <v>1.2812745869394178</v>
      </c>
      <c r="AK65" s="205">
        <v>4356</v>
      </c>
      <c r="AL65" s="129">
        <v>-0.11463414634146341</v>
      </c>
      <c r="AM65" s="205">
        <v>273</v>
      </c>
      <c r="AN65" s="129">
        <v>0.14225941422594146</v>
      </c>
      <c r="AO65" s="205">
        <v>179</v>
      </c>
      <c r="AP65" s="129">
        <v>-6.770833333333337E-2</v>
      </c>
      <c r="AQ65" s="205">
        <v>418</v>
      </c>
      <c r="AR65" s="129">
        <v>-0.4178272980501393</v>
      </c>
      <c r="AS65" s="206">
        <v>88246</v>
      </c>
      <c r="AT65" s="207">
        <v>-0.16929304339640405</v>
      </c>
      <c r="AU65" s="206">
        <v>121387</v>
      </c>
      <c r="AV65" s="207">
        <v>-0.17064422019226166</v>
      </c>
    </row>
    <row r="66" spans="2:48" ht="15" hidden="1" customHeight="1" outlineLevel="1" x14ac:dyDescent="0.25">
      <c r="B66" s="88" t="s">
        <v>93</v>
      </c>
      <c r="C66" s="205">
        <v>35470</v>
      </c>
      <c r="D66" s="129">
        <v>-6.2136435748281316E-2</v>
      </c>
      <c r="E66" s="205">
        <v>4040</v>
      </c>
      <c r="F66" s="129">
        <v>-0.28609294928432583</v>
      </c>
      <c r="G66" s="205">
        <v>3425</v>
      </c>
      <c r="H66" s="129">
        <v>0.12258275975090127</v>
      </c>
      <c r="I66" s="205">
        <v>15211</v>
      </c>
      <c r="J66" s="129">
        <v>-0.33677785044691522</v>
      </c>
      <c r="K66" s="205">
        <v>2479</v>
      </c>
      <c r="L66" s="129">
        <v>-0.13230661533076649</v>
      </c>
      <c r="M66" s="205">
        <v>44145</v>
      </c>
      <c r="N66" s="129">
        <v>-0.19914008925655813</v>
      </c>
      <c r="O66" s="205">
        <v>2860</v>
      </c>
      <c r="P66" s="129">
        <v>0.10169491525423724</v>
      </c>
      <c r="Q66" s="205">
        <v>2040</v>
      </c>
      <c r="R66" s="129">
        <v>-0.13302167445813851</v>
      </c>
      <c r="S66" s="205">
        <v>1869</v>
      </c>
      <c r="T66" s="129">
        <v>0.14172266340867434</v>
      </c>
      <c r="U66" s="205">
        <v>805</v>
      </c>
      <c r="V66" s="129">
        <v>1.9166666666666665</v>
      </c>
      <c r="W66" s="205">
        <v>65</v>
      </c>
      <c r="X66" s="129">
        <v>-0.81690140845070425</v>
      </c>
      <c r="Y66" s="205">
        <v>841</v>
      </c>
      <c r="Z66" s="129">
        <v>0.11538461538461542</v>
      </c>
      <c r="AA66" s="205">
        <v>158</v>
      </c>
      <c r="AB66" s="129">
        <v>-0.37301587301587302</v>
      </c>
      <c r="AC66" s="205">
        <v>917</v>
      </c>
      <c r="AD66" s="129">
        <v>-0.13653483992467041</v>
      </c>
      <c r="AE66" s="205">
        <v>653</v>
      </c>
      <c r="AF66" s="129">
        <v>-0.51086142322097383</v>
      </c>
      <c r="AG66" s="205">
        <v>4491</v>
      </c>
      <c r="AH66" s="129">
        <v>-0.21677711893965823</v>
      </c>
      <c r="AI66" s="205">
        <v>3323</v>
      </c>
      <c r="AJ66" s="129">
        <v>-0.50557952685612262</v>
      </c>
      <c r="AK66" s="205">
        <v>2005</v>
      </c>
      <c r="AL66" s="129">
        <v>-0.42351926394479589</v>
      </c>
      <c r="AM66" s="205">
        <v>236</v>
      </c>
      <c r="AN66" s="129">
        <v>-7.086614173228345E-2</v>
      </c>
      <c r="AO66" s="205">
        <v>204</v>
      </c>
      <c r="AP66" s="129">
        <v>-0.28671328671328666</v>
      </c>
      <c r="AQ66" s="205">
        <v>517</v>
      </c>
      <c r="AR66" s="129">
        <v>-0.1454545454545455</v>
      </c>
      <c r="AS66" s="206">
        <v>88415</v>
      </c>
      <c r="AT66" s="207">
        <v>-0.23572632579850461</v>
      </c>
      <c r="AU66" s="206">
        <v>123885</v>
      </c>
      <c r="AV66" s="207">
        <v>-0.19295788410800951</v>
      </c>
    </row>
    <row r="67" spans="2:48" ht="15" hidden="1" customHeight="1" outlineLevel="1" x14ac:dyDescent="0.25">
      <c r="B67" s="88" t="s">
        <v>94</v>
      </c>
      <c r="C67" s="205">
        <v>28804</v>
      </c>
      <c r="D67" s="129">
        <v>0.16539893186599763</v>
      </c>
      <c r="E67" s="205">
        <v>6271</v>
      </c>
      <c r="F67" s="129">
        <v>-0.23978664080494605</v>
      </c>
      <c r="G67" s="205">
        <v>6813</v>
      </c>
      <c r="H67" s="129">
        <v>0.5375761679079214</v>
      </c>
      <c r="I67" s="205">
        <v>20387</v>
      </c>
      <c r="J67" s="129">
        <v>-0.19868721012499013</v>
      </c>
      <c r="K67" s="205">
        <v>5416</v>
      </c>
      <c r="L67" s="129">
        <v>4.5358038988612126E-2</v>
      </c>
      <c r="M67" s="205">
        <v>47192</v>
      </c>
      <c r="N67" s="129">
        <v>-0.1888621519422482</v>
      </c>
      <c r="O67" s="205">
        <v>3057</v>
      </c>
      <c r="P67" s="129">
        <v>0.36351471900089205</v>
      </c>
      <c r="Q67" s="205">
        <v>2814</v>
      </c>
      <c r="R67" s="129">
        <v>0.1083103584088223</v>
      </c>
      <c r="S67" s="205">
        <v>8618</v>
      </c>
      <c r="T67" s="129">
        <v>0.16775067750677497</v>
      </c>
      <c r="U67" s="205">
        <v>3337</v>
      </c>
      <c r="V67" s="129">
        <v>0.29592233009708746</v>
      </c>
      <c r="W67" s="205">
        <v>1386</v>
      </c>
      <c r="X67" s="129">
        <v>0.3859999999999999</v>
      </c>
      <c r="Y67" s="205">
        <v>2309</v>
      </c>
      <c r="Z67" s="129">
        <v>-0.14828476576908889</v>
      </c>
      <c r="AA67" s="205">
        <v>1586</v>
      </c>
      <c r="AB67" s="129">
        <v>0.44972577696526517</v>
      </c>
      <c r="AC67" s="205">
        <v>1061</v>
      </c>
      <c r="AD67" s="129">
        <v>0.12038014783526929</v>
      </c>
      <c r="AE67" s="205">
        <v>1093</v>
      </c>
      <c r="AF67" s="129">
        <v>6.73828125E-2</v>
      </c>
      <c r="AG67" s="205">
        <v>2964</v>
      </c>
      <c r="AH67" s="129">
        <v>-0.35170603674540679</v>
      </c>
      <c r="AI67" s="205">
        <v>3829</v>
      </c>
      <c r="AJ67" s="129">
        <v>-4.2510627656914268E-2</v>
      </c>
      <c r="AK67" s="205">
        <v>3156</v>
      </c>
      <c r="AL67" s="129">
        <v>-0.12624584717607978</v>
      </c>
      <c r="AM67" s="205">
        <v>422</v>
      </c>
      <c r="AN67" s="129">
        <v>0.18539325842696619</v>
      </c>
      <c r="AO67" s="205">
        <v>586</v>
      </c>
      <c r="AP67" s="129">
        <v>3.0413793103448272</v>
      </c>
      <c r="AQ67" s="205">
        <v>544</v>
      </c>
      <c r="AR67" s="129">
        <v>-0.45978152929493543</v>
      </c>
      <c r="AS67" s="206">
        <v>114223</v>
      </c>
      <c r="AT67" s="207">
        <v>-0.11664578596507513</v>
      </c>
      <c r="AU67" s="206">
        <v>143027</v>
      </c>
      <c r="AV67" s="207">
        <v>-7.1385905909545411E-2</v>
      </c>
    </row>
    <row r="68" spans="2:48" ht="15" hidden="1" customHeight="1" outlineLevel="1" x14ac:dyDescent="0.25">
      <c r="B68" s="88" t="s">
        <v>95</v>
      </c>
      <c r="C68" s="205">
        <v>15506</v>
      </c>
      <c r="D68" s="129">
        <v>-0.42847665032619509</v>
      </c>
      <c r="E68" s="205">
        <v>4978</v>
      </c>
      <c r="F68" s="129">
        <v>-0.24689863842662629</v>
      </c>
      <c r="G68" s="205">
        <v>4487</v>
      </c>
      <c r="H68" s="129">
        <v>-0.34198562839125968</v>
      </c>
      <c r="I68" s="205">
        <v>18939</v>
      </c>
      <c r="J68" s="129">
        <v>-0.37431035052363804</v>
      </c>
      <c r="K68" s="205">
        <v>3855</v>
      </c>
      <c r="L68" s="129">
        <v>-0.10825815405968076</v>
      </c>
      <c r="M68" s="205">
        <v>47234</v>
      </c>
      <c r="N68" s="129">
        <v>-0.26603993473700571</v>
      </c>
      <c r="O68" s="205">
        <v>3595</v>
      </c>
      <c r="P68" s="129">
        <v>0.19953286619953281</v>
      </c>
      <c r="Q68" s="205">
        <v>3281</v>
      </c>
      <c r="R68" s="129">
        <v>7.2572736188296849E-2</v>
      </c>
      <c r="S68" s="205">
        <v>20678</v>
      </c>
      <c r="T68" s="129">
        <v>-8.947600176133863E-2</v>
      </c>
      <c r="U68" s="205">
        <v>6455</v>
      </c>
      <c r="V68" s="129">
        <v>-6.1929091190582319E-4</v>
      </c>
      <c r="W68" s="205">
        <v>4192</v>
      </c>
      <c r="X68" s="129">
        <v>-4.0389641244951147E-3</v>
      </c>
      <c r="Y68" s="205">
        <v>6400</v>
      </c>
      <c r="Z68" s="129">
        <v>-0.21903599755948744</v>
      </c>
      <c r="AA68" s="205">
        <v>3631</v>
      </c>
      <c r="AB68" s="129">
        <v>-5.6147647517546195E-2</v>
      </c>
      <c r="AC68" s="205">
        <v>1061</v>
      </c>
      <c r="AD68" s="129">
        <v>0.34987277353689561</v>
      </c>
      <c r="AE68" s="205">
        <v>737</v>
      </c>
      <c r="AF68" s="129">
        <v>-0.39540607054963084</v>
      </c>
      <c r="AG68" s="205">
        <v>2810</v>
      </c>
      <c r="AH68" s="129">
        <v>-0.18926716676283906</v>
      </c>
      <c r="AI68" s="205">
        <v>4077</v>
      </c>
      <c r="AJ68" s="129">
        <v>0.15758091993185697</v>
      </c>
      <c r="AK68" s="205">
        <v>2775</v>
      </c>
      <c r="AL68" s="129">
        <v>-0.38168449197860965</v>
      </c>
      <c r="AM68" s="205">
        <v>220</v>
      </c>
      <c r="AN68" s="129">
        <v>-0.47242206235011985</v>
      </c>
      <c r="AO68" s="205">
        <v>161</v>
      </c>
      <c r="AP68" s="129">
        <v>0.2384615384615385</v>
      </c>
      <c r="AQ68" s="205">
        <v>677</v>
      </c>
      <c r="AR68" s="129">
        <v>-0.40924956369982546</v>
      </c>
      <c r="AS68" s="206">
        <v>119565</v>
      </c>
      <c r="AT68" s="207">
        <v>-0.23510709076486092</v>
      </c>
      <c r="AU68" s="206">
        <v>135071</v>
      </c>
      <c r="AV68" s="207">
        <v>-0.2637055934411574</v>
      </c>
    </row>
    <row r="69" spans="2:48" ht="15" hidden="1" customHeight="1" outlineLevel="1" x14ac:dyDescent="0.25">
      <c r="B69" s="88" t="s">
        <v>96</v>
      </c>
      <c r="C69" s="205">
        <v>15268</v>
      </c>
      <c r="D69" s="129">
        <v>-8.7497011714080752E-2</v>
      </c>
      <c r="E69" s="205">
        <v>5803</v>
      </c>
      <c r="F69" s="129">
        <v>-0.29515364994534188</v>
      </c>
      <c r="G69" s="205">
        <v>4738</v>
      </c>
      <c r="H69" s="129">
        <v>-0.20302775441547516</v>
      </c>
      <c r="I69" s="205">
        <v>17740</v>
      </c>
      <c r="J69" s="129">
        <v>-0.216223380754617</v>
      </c>
      <c r="K69" s="205">
        <v>4571</v>
      </c>
      <c r="L69" s="129">
        <v>-0.18141117478510027</v>
      </c>
      <c r="M69" s="205">
        <v>47411</v>
      </c>
      <c r="N69" s="129">
        <v>-0.31448359624643951</v>
      </c>
      <c r="O69" s="205">
        <v>3808</v>
      </c>
      <c r="P69" s="129">
        <v>0.61835954101147461</v>
      </c>
      <c r="Q69" s="205">
        <v>4002</v>
      </c>
      <c r="R69" s="129">
        <v>0.11631799163179912</v>
      </c>
      <c r="S69" s="205">
        <v>19106</v>
      </c>
      <c r="T69" s="129">
        <v>1.9403219885678613E-3</v>
      </c>
      <c r="U69" s="205">
        <v>5776</v>
      </c>
      <c r="V69" s="129">
        <v>0.17805425249847029</v>
      </c>
      <c r="W69" s="205">
        <v>3805</v>
      </c>
      <c r="X69" s="129">
        <v>5.1104972375690672E-2</v>
      </c>
      <c r="Y69" s="205">
        <v>6212</v>
      </c>
      <c r="Z69" s="129">
        <v>-7.915801956715085E-2</v>
      </c>
      <c r="AA69" s="205">
        <v>3313</v>
      </c>
      <c r="AB69" s="129">
        <v>-0.12815789473684214</v>
      </c>
      <c r="AC69" s="205">
        <v>986</v>
      </c>
      <c r="AD69" s="129">
        <v>0.2592592592592593</v>
      </c>
      <c r="AE69" s="205">
        <v>1071</v>
      </c>
      <c r="AF69" s="129">
        <v>-0.23988644428672823</v>
      </c>
      <c r="AG69" s="205">
        <v>1864</v>
      </c>
      <c r="AH69" s="129">
        <v>-0.42646153846153845</v>
      </c>
      <c r="AI69" s="205">
        <v>3598</v>
      </c>
      <c r="AJ69" s="129">
        <v>3.5991937805931462E-2</v>
      </c>
      <c r="AK69" s="205">
        <v>2861</v>
      </c>
      <c r="AL69" s="129">
        <v>-0.41814114297335769</v>
      </c>
      <c r="AM69" s="205">
        <v>245</v>
      </c>
      <c r="AN69" s="129">
        <v>6.5217391304347894E-2</v>
      </c>
      <c r="AO69" s="205">
        <v>219</v>
      </c>
      <c r="AP69" s="129">
        <v>0.65909090909090917</v>
      </c>
      <c r="AQ69" s="205">
        <v>501</v>
      </c>
      <c r="AR69" s="129">
        <v>-0.34424083769633507</v>
      </c>
      <c r="AS69" s="206">
        <v>118524</v>
      </c>
      <c r="AT69" s="207">
        <v>-0.21777695648156703</v>
      </c>
      <c r="AU69" s="206">
        <v>133792</v>
      </c>
      <c r="AV69" s="207">
        <v>-0.20482128210919204</v>
      </c>
    </row>
    <row r="70" spans="2:48" ht="15" hidden="1" customHeight="1" outlineLevel="1" x14ac:dyDescent="0.25">
      <c r="B70" s="88" t="s">
        <v>97</v>
      </c>
      <c r="C70" s="205">
        <v>17017</v>
      </c>
      <c r="D70" s="129">
        <v>0.18659786625758312</v>
      </c>
      <c r="E70" s="205">
        <v>4571</v>
      </c>
      <c r="F70" s="129">
        <v>-9.9310344827586161E-2</v>
      </c>
      <c r="G70" s="205">
        <v>6210</v>
      </c>
      <c r="H70" s="129">
        <v>0.11170784103114939</v>
      </c>
      <c r="I70" s="205">
        <v>19733</v>
      </c>
      <c r="J70" s="129">
        <v>-9.5687640346455272E-2</v>
      </c>
      <c r="K70" s="205">
        <v>3641</v>
      </c>
      <c r="L70" s="129">
        <v>-0.12074378169524269</v>
      </c>
      <c r="M70" s="205">
        <v>43919</v>
      </c>
      <c r="N70" s="129">
        <v>-0.20013477088948783</v>
      </c>
      <c r="O70" s="205">
        <v>3886</v>
      </c>
      <c r="P70" s="129">
        <v>0.55564451561249006</v>
      </c>
      <c r="Q70" s="205">
        <v>4907</v>
      </c>
      <c r="R70" s="129">
        <v>4.5599829533347513E-2</v>
      </c>
      <c r="S70" s="205">
        <v>18454</v>
      </c>
      <c r="T70" s="129">
        <v>2.9052584620532063E-2</v>
      </c>
      <c r="U70" s="205">
        <v>6139</v>
      </c>
      <c r="V70" s="129">
        <v>0.18972868217054262</v>
      </c>
      <c r="W70" s="205">
        <v>3080</v>
      </c>
      <c r="X70" s="129">
        <v>-6.0402684563758413E-2</v>
      </c>
      <c r="Y70" s="205">
        <v>6032</v>
      </c>
      <c r="Z70" s="129">
        <v>-3.3023404937480016E-2</v>
      </c>
      <c r="AA70" s="205">
        <v>3203</v>
      </c>
      <c r="AB70" s="129">
        <v>-1.6579674547129275E-2</v>
      </c>
      <c r="AC70" s="205">
        <v>848</v>
      </c>
      <c r="AD70" s="129">
        <v>0.41806020066889626</v>
      </c>
      <c r="AE70" s="205">
        <v>1385</v>
      </c>
      <c r="AF70" s="129">
        <v>8.2877247849882707E-2</v>
      </c>
      <c r="AG70" s="205">
        <v>3874</v>
      </c>
      <c r="AH70" s="129">
        <v>-0.2048440065681445</v>
      </c>
      <c r="AI70" s="205">
        <v>4025</v>
      </c>
      <c r="AJ70" s="129">
        <v>0.17415402567094507</v>
      </c>
      <c r="AK70" s="205">
        <v>2628</v>
      </c>
      <c r="AL70" s="129">
        <v>-0.47815726767275613</v>
      </c>
      <c r="AM70" s="205">
        <v>187</v>
      </c>
      <c r="AN70" s="129">
        <v>-2.604166666666663E-2</v>
      </c>
      <c r="AO70" s="205">
        <v>263</v>
      </c>
      <c r="AP70" s="129">
        <v>0.28921568627450989</v>
      </c>
      <c r="AQ70" s="205">
        <v>796</v>
      </c>
      <c r="AR70" s="129">
        <v>0.51330798479087458</v>
      </c>
      <c r="AS70" s="206">
        <v>119327</v>
      </c>
      <c r="AT70" s="207">
        <v>-0.10138564650952631</v>
      </c>
      <c r="AU70" s="206">
        <v>136344</v>
      </c>
      <c r="AV70" s="207">
        <v>-7.3315616695325936E-2</v>
      </c>
    </row>
    <row r="71" spans="2:48" collapsed="1" x14ac:dyDescent="0.25">
      <c r="B71" s="214">
        <v>2009</v>
      </c>
      <c r="C71" s="215">
        <v>366973</v>
      </c>
      <c r="D71" s="139">
        <v>-2.7551209688104539E-2</v>
      </c>
      <c r="E71" s="215">
        <v>59191</v>
      </c>
      <c r="F71" s="139">
        <v>-0.20579908491996401</v>
      </c>
      <c r="G71" s="215">
        <v>60992</v>
      </c>
      <c r="H71" s="139">
        <v>4.5457661981487929E-2</v>
      </c>
      <c r="I71" s="215">
        <v>219052</v>
      </c>
      <c r="J71" s="139">
        <v>-0.18651495120248374</v>
      </c>
      <c r="K71" s="215">
        <v>40507</v>
      </c>
      <c r="L71" s="139">
        <v>-0.12075103103972218</v>
      </c>
      <c r="M71" s="215">
        <v>544895</v>
      </c>
      <c r="N71" s="139">
        <v>-0.18825045436939492</v>
      </c>
      <c r="O71" s="215">
        <v>32261</v>
      </c>
      <c r="P71" s="139">
        <v>-2.5259086926307517E-2</v>
      </c>
      <c r="Q71" s="215">
        <v>39530</v>
      </c>
      <c r="R71" s="139">
        <v>-3.0533415082771298E-2</v>
      </c>
      <c r="S71" s="215">
        <v>121506</v>
      </c>
      <c r="T71" s="139">
        <v>-3.9668049792531135E-2</v>
      </c>
      <c r="U71" s="215">
        <v>42005</v>
      </c>
      <c r="V71" s="139">
        <v>0.14398932403725695</v>
      </c>
      <c r="W71" s="215">
        <v>22565</v>
      </c>
      <c r="X71" s="139">
        <v>-9.3301723791537783E-2</v>
      </c>
      <c r="Y71" s="215">
        <v>34497</v>
      </c>
      <c r="Z71" s="139">
        <v>-0.22251521298174437</v>
      </c>
      <c r="AA71" s="215">
        <v>22439</v>
      </c>
      <c r="AB71" s="139">
        <v>9.1922141119221479E-2</v>
      </c>
      <c r="AC71" s="215">
        <v>13120</v>
      </c>
      <c r="AD71" s="139">
        <v>0.13367320487341217</v>
      </c>
      <c r="AE71" s="215">
        <v>10759</v>
      </c>
      <c r="AF71" s="139">
        <v>-0.16050249687890139</v>
      </c>
      <c r="AG71" s="215">
        <v>39786</v>
      </c>
      <c r="AH71" s="139">
        <v>-0.32198364008179958</v>
      </c>
      <c r="AI71" s="215">
        <v>48190</v>
      </c>
      <c r="AJ71" s="139">
        <v>7.463818210200035E-2</v>
      </c>
      <c r="AK71" s="215">
        <v>39803</v>
      </c>
      <c r="AL71" s="139">
        <v>-0.23807427258805514</v>
      </c>
      <c r="AM71" s="215">
        <v>2954</v>
      </c>
      <c r="AN71" s="139">
        <v>-0.13977868375072799</v>
      </c>
      <c r="AO71" s="215">
        <v>3096</v>
      </c>
      <c r="AP71" s="139">
        <v>0.35789473684210527</v>
      </c>
      <c r="AQ71" s="215">
        <v>6416</v>
      </c>
      <c r="AR71" s="139">
        <v>-0.1658866354654186</v>
      </c>
      <c r="AS71" s="206">
        <v>1282058</v>
      </c>
      <c r="AT71" s="216">
        <v>-0.15287922137132215</v>
      </c>
      <c r="AU71" s="206">
        <v>1649031</v>
      </c>
      <c r="AV71" s="216">
        <v>-0.12786598265284532</v>
      </c>
    </row>
    <row r="72" spans="2:48" ht="15" hidden="1" customHeight="1" outlineLevel="1" x14ac:dyDescent="0.25">
      <c r="B72" s="88" t="s">
        <v>86</v>
      </c>
      <c r="C72" s="205">
        <v>21973</v>
      </c>
      <c r="D72" s="129">
        <v>0.64198176655208483</v>
      </c>
      <c r="E72" s="205">
        <v>5219</v>
      </c>
      <c r="F72" s="129">
        <v>8.120986119743101E-2</v>
      </c>
      <c r="G72" s="205">
        <v>5761</v>
      </c>
      <c r="H72" s="129">
        <v>-6.6439799060119875E-2</v>
      </c>
      <c r="I72" s="205">
        <v>18875</v>
      </c>
      <c r="J72" s="129">
        <v>-8.8428474838211146E-2</v>
      </c>
      <c r="K72" s="205">
        <v>2705</v>
      </c>
      <c r="L72" s="129">
        <v>-0.21297643293569979</v>
      </c>
      <c r="M72" s="205">
        <v>52449</v>
      </c>
      <c r="N72" s="129">
        <v>-0.15159897122337074</v>
      </c>
      <c r="O72" s="205">
        <v>2167</v>
      </c>
      <c r="P72" s="129">
        <v>7.4900793650793718E-2</v>
      </c>
      <c r="Q72" s="205">
        <v>3461</v>
      </c>
      <c r="R72" s="129">
        <v>-5.1520964647848722E-2</v>
      </c>
      <c r="S72" s="205">
        <v>16949</v>
      </c>
      <c r="T72" s="129">
        <v>-0.13591639051746107</v>
      </c>
      <c r="U72" s="205">
        <v>5358</v>
      </c>
      <c r="V72" s="129">
        <v>-4.5260156806842478E-2</v>
      </c>
      <c r="W72" s="205">
        <v>2871</v>
      </c>
      <c r="X72" s="129">
        <v>-0.15334709525213797</v>
      </c>
      <c r="Y72" s="205">
        <v>5183</v>
      </c>
      <c r="Z72" s="129">
        <v>-0.22883499479244163</v>
      </c>
      <c r="AA72" s="205">
        <v>3537</v>
      </c>
      <c r="AB72" s="129">
        <v>-9.0979182729375441E-2</v>
      </c>
      <c r="AC72" s="205">
        <v>846</v>
      </c>
      <c r="AD72" s="129">
        <v>6.8181818181818121E-2</v>
      </c>
      <c r="AE72" s="205">
        <v>921</v>
      </c>
      <c r="AF72" s="129">
        <v>-6.2118126272912466E-2</v>
      </c>
      <c r="AG72" s="205">
        <v>3355</v>
      </c>
      <c r="AH72" s="129">
        <v>-9.7402597402597157E-3</v>
      </c>
      <c r="AI72" s="205">
        <v>3012</v>
      </c>
      <c r="AJ72" s="129">
        <v>-9.7933513027852692E-2</v>
      </c>
      <c r="AK72" s="205">
        <v>3114</v>
      </c>
      <c r="AL72" s="129">
        <v>-0.23601570166830221</v>
      </c>
      <c r="AM72" s="205">
        <v>327</v>
      </c>
      <c r="AN72" s="129">
        <v>0.4598214285714286</v>
      </c>
      <c r="AO72" s="205">
        <v>190</v>
      </c>
      <c r="AP72" s="129">
        <v>-0.15555555555555556</v>
      </c>
      <c r="AQ72" s="205">
        <v>508</v>
      </c>
      <c r="AR72" s="129">
        <v>-0.46186440677966101</v>
      </c>
      <c r="AS72" s="206">
        <v>119859</v>
      </c>
      <c r="AT72" s="207">
        <v>-0.12005550171791035</v>
      </c>
      <c r="AU72" s="206">
        <v>141832</v>
      </c>
      <c r="AV72" s="207">
        <v>-5.1887107771702023E-2</v>
      </c>
    </row>
    <row r="73" spans="2:48" ht="15" hidden="1" customHeight="1" outlineLevel="1" x14ac:dyDescent="0.25">
      <c r="B73" s="88" t="s">
        <v>87</v>
      </c>
      <c r="C73" s="205">
        <v>23122</v>
      </c>
      <c r="D73" s="129">
        <v>0.43847206669155159</v>
      </c>
      <c r="E73" s="205">
        <v>4990</v>
      </c>
      <c r="F73" s="129">
        <v>-7.7974870657797513E-2</v>
      </c>
      <c r="G73" s="205">
        <v>5044</v>
      </c>
      <c r="H73" s="129">
        <v>-3.5379613692866685E-2</v>
      </c>
      <c r="I73" s="205">
        <v>24718</v>
      </c>
      <c r="J73" s="129">
        <v>-7.8168121130752555E-2</v>
      </c>
      <c r="K73" s="205">
        <v>2977</v>
      </c>
      <c r="L73" s="129">
        <v>0.13625954198473278</v>
      </c>
      <c r="M73" s="205">
        <v>48774</v>
      </c>
      <c r="N73" s="129">
        <v>-0.27691874342134526</v>
      </c>
      <c r="O73" s="205">
        <v>2576</v>
      </c>
      <c r="P73" s="129">
        <v>0.5688185140073081</v>
      </c>
      <c r="Q73" s="205">
        <v>2578</v>
      </c>
      <c r="R73" s="129">
        <v>-5.2554208011760362E-2</v>
      </c>
      <c r="S73" s="205">
        <v>20531</v>
      </c>
      <c r="T73" s="129">
        <v>-3.7458977965307061E-2</v>
      </c>
      <c r="U73" s="205">
        <v>6325</v>
      </c>
      <c r="V73" s="129">
        <v>-7.3802899399619259E-2</v>
      </c>
      <c r="W73" s="205">
        <v>4905</v>
      </c>
      <c r="X73" s="129">
        <v>4.5396419437340185E-2</v>
      </c>
      <c r="Y73" s="205">
        <v>6719</v>
      </c>
      <c r="Z73" s="129">
        <v>0.2437985931136617</v>
      </c>
      <c r="AA73" s="205">
        <v>2582</v>
      </c>
      <c r="AB73" s="129">
        <v>-0.41411390968913098</v>
      </c>
      <c r="AC73" s="205">
        <v>1216</v>
      </c>
      <c r="AD73" s="129">
        <v>0.2184368737474951</v>
      </c>
      <c r="AE73" s="205">
        <v>1216</v>
      </c>
      <c r="AF73" s="129">
        <v>-0.29507246376811591</v>
      </c>
      <c r="AG73" s="205">
        <v>3958</v>
      </c>
      <c r="AH73" s="129">
        <v>-0.19273913930246789</v>
      </c>
      <c r="AI73" s="205">
        <v>3224</v>
      </c>
      <c r="AJ73" s="129">
        <v>-0.14934036939313988</v>
      </c>
      <c r="AK73" s="205">
        <v>3384</v>
      </c>
      <c r="AL73" s="129">
        <v>-0.18634287088242363</v>
      </c>
      <c r="AM73" s="205">
        <v>321</v>
      </c>
      <c r="AN73" s="129">
        <v>0.63775510204081631</v>
      </c>
      <c r="AO73" s="205">
        <v>157</v>
      </c>
      <c r="AP73" s="129">
        <v>6.8027210884353817E-2</v>
      </c>
      <c r="AQ73" s="205">
        <v>306</v>
      </c>
      <c r="AR73" s="129">
        <v>-0.45648312611012432</v>
      </c>
      <c r="AS73" s="206">
        <v>125970</v>
      </c>
      <c r="AT73" s="207">
        <v>-0.15852827617533505</v>
      </c>
      <c r="AU73" s="206">
        <v>149092</v>
      </c>
      <c r="AV73" s="207">
        <v>-0.10064182993919502</v>
      </c>
    </row>
    <row r="74" spans="2:48" ht="15" hidden="1" customHeight="1" outlineLevel="1" x14ac:dyDescent="0.25">
      <c r="B74" s="88" t="s">
        <v>88</v>
      </c>
      <c r="C74" s="205">
        <v>24705</v>
      </c>
      <c r="D74" s="129">
        <v>-0.17671954145561186</v>
      </c>
      <c r="E74" s="205">
        <v>8065</v>
      </c>
      <c r="F74" s="129">
        <v>4.1451446280991844E-2</v>
      </c>
      <c r="G74" s="205">
        <v>4939</v>
      </c>
      <c r="H74" s="129">
        <v>-9.723999268872241E-2</v>
      </c>
      <c r="I74" s="205">
        <v>21705</v>
      </c>
      <c r="J74" s="129">
        <v>-3.691706970759201E-2</v>
      </c>
      <c r="K74" s="205">
        <v>3686</v>
      </c>
      <c r="L74" s="129">
        <v>0.19056847545219635</v>
      </c>
      <c r="M74" s="205">
        <v>60542</v>
      </c>
      <c r="N74" s="129">
        <v>-8.5854925409192484E-2</v>
      </c>
      <c r="O74" s="205">
        <v>3439</v>
      </c>
      <c r="P74" s="129">
        <v>1.0531343283582091</v>
      </c>
      <c r="Q74" s="205">
        <v>2256</v>
      </c>
      <c r="R74" s="129">
        <v>-0.18290474465773265</v>
      </c>
      <c r="S74" s="205">
        <v>11858</v>
      </c>
      <c r="T74" s="129">
        <v>-0.18226329218674575</v>
      </c>
      <c r="U74" s="205">
        <v>3707</v>
      </c>
      <c r="V74" s="129">
        <v>-0.28889315173604446</v>
      </c>
      <c r="W74" s="205">
        <v>2685</v>
      </c>
      <c r="X74" s="129">
        <v>-3.4867002156721782E-2</v>
      </c>
      <c r="Y74" s="205">
        <v>3414</v>
      </c>
      <c r="Z74" s="129">
        <v>-2.2336769759450203E-2</v>
      </c>
      <c r="AA74" s="205">
        <v>2052</v>
      </c>
      <c r="AB74" s="129">
        <v>-0.31917717319177175</v>
      </c>
      <c r="AC74" s="205">
        <v>1210</v>
      </c>
      <c r="AD74" s="129">
        <v>-0.15087719298245617</v>
      </c>
      <c r="AE74" s="205">
        <v>777</v>
      </c>
      <c r="AF74" s="129">
        <v>-0.3589108910891089</v>
      </c>
      <c r="AG74" s="205">
        <v>9828</v>
      </c>
      <c r="AH74" s="129">
        <v>0.98907103825136611</v>
      </c>
      <c r="AI74" s="205">
        <v>2997</v>
      </c>
      <c r="AJ74" s="129">
        <v>-0.22538123546135957</v>
      </c>
      <c r="AK74" s="205">
        <v>3381</v>
      </c>
      <c r="AL74" s="129">
        <v>-0.18274111675126903</v>
      </c>
      <c r="AM74" s="205">
        <v>360</v>
      </c>
      <c r="AN74" s="129">
        <v>0.6901408450704225</v>
      </c>
      <c r="AO74" s="205">
        <v>223</v>
      </c>
      <c r="AP74" s="129">
        <v>0.27428571428571424</v>
      </c>
      <c r="AQ74" s="205">
        <v>472</v>
      </c>
      <c r="AR74" s="129">
        <v>-0.4473067915690867</v>
      </c>
      <c r="AS74" s="206">
        <v>135738</v>
      </c>
      <c r="AT74" s="207">
        <v>-3.6218661024290166E-2</v>
      </c>
      <c r="AU74" s="206">
        <v>160443</v>
      </c>
      <c r="AV74" s="207">
        <v>-6.0896591687299217E-2</v>
      </c>
    </row>
    <row r="75" spans="2:48" ht="15" hidden="1" customHeight="1" outlineLevel="1" x14ac:dyDescent="0.25">
      <c r="B75" s="88" t="s">
        <v>89</v>
      </c>
      <c r="C75" s="205">
        <v>37318</v>
      </c>
      <c r="D75" s="129">
        <v>-2.4799435544986537E-2</v>
      </c>
      <c r="E75" s="205">
        <v>4799</v>
      </c>
      <c r="F75" s="129">
        <v>5.7980599647266207E-2</v>
      </c>
      <c r="G75" s="205">
        <v>3614</v>
      </c>
      <c r="H75" s="129">
        <v>-5.3678973553286213E-2</v>
      </c>
      <c r="I75" s="205">
        <v>19180</v>
      </c>
      <c r="J75" s="129">
        <v>-9.4428706326723288E-2</v>
      </c>
      <c r="K75" s="205">
        <v>2442</v>
      </c>
      <c r="L75" s="129">
        <v>-9.2193308550185926E-2</v>
      </c>
      <c r="M75" s="205">
        <v>46504</v>
      </c>
      <c r="N75" s="129">
        <v>-3.6086641102704986E-2</v>
      </c>
      <c r="O75" s="205">
        <v>3273</v>
      </c>
      <c r="P75" s="129">
        <v>0.98966565349544067</v>
      </c>
      <c r="Q75" s="205">
        <v>2382</v>
      </c>
      <c r="R75" s="129">
        <v>-0.35166031573217205</v>
      </c>
      <c r="S75" s="205">
        <v>2465</v>
      </c>
      <c r="T75" s="129">
        <v>0.36263128800442224</v>
      </c>
      <c r="U75" s="205">
        <v>657</v>
      </c>
      <c r="V75" s="129">
        <v>1.4243542435424352</v>
      </c>
      <c r="W75" s="205">
        <v>667</v>
      </c>
      <c r="X75" s="129">
        <v>0.88418079096045199</v>
      </c>
      <c r="Y75" s="205">
        <v>1112</v>
      </c>
      <c r="Z75" s="129">
        <v>-3.2201914708442136E-2</v>
      </c>
      <c r="AA75" s="205">
        <v>29</v>
      </c>
      <c r="AB75" s="129">
        <v>-0.17142857142857137</v>
      </c>
      <c r="AC75" s="205">
        <v>1034</v>
      </c>
      <c r="AD75" s="129">
        <v>0.10117145899893498</v>
      </c>
      <c r="AE75" s="205">
        <v>712</v>
      </c>
      <c r="AF75" s="129">
        <v>-0.3473877176901925</v>
      </c>
      <c r="AG75" s="205">
        <v>4051</v>
      </c>
      <c r="AH75" s="129">
        <v>-0.24463919448070115</v>
      </c>
      <c r="AI75" s="205">
        <v>4541</v>
      </c>
      <c r="AJ75" s="129">
        <v>0.15723751274209996</v>
      </c>
      <c r="AK75" s="205">
        <v>4451</v>
      </c>
      <c r="AL75" s="129">
        <v>0.10501489572989087</v>
      </c>
      <c r="AM75" s="205">
        <v>176</v>
      </c>
      <c r="AN75" s="129">
        <v>-4.3478260869565188E-2</v>
      </c>
      <c r="AO75" s="205">
        <v>156</v>
      </c>
      <c r="AP75" s="129">
        <v>-0.38095238095238093</v>
      </c>
      <c r="AQ75" s="205">
        <v>342</v>
      </c>
      <c r="AR75" s="129">
        <v>-0.52957359009628613</v>
      </c>
      <c r="AS75" s="206">
        <v>100122</v>
      </c>
      <c r="AT75" s="207">
        <v>-3.8268687683706948E-2</v>
      </c>
      <c r="AU75" s="206">
        <v>137440</v>
      </c>
      <c r="AV75" s="207">
        <v>-3.4648423507266157E-2</v>
      </c>
    </row>
    <row r="76" spans="2:48" ht="15" hidden="1" customHeight="1" outlineLevel="1" x14ac:dyDescent="0.25">
      <c r="B76" s="88" t="s">
        <v>90</v>
      </c>
      <c r="C76" s="205">
        <v>63676</v>
      </c>
      <c r="D76" s="129">
        <v>4.1172046175479871E-2</v>
      </c>
      <c r="E76" s="205">
        <v>5634</v>
      </c>
      <c r="F76" s="129">
        <v>6.6641423703142744E-2</v>
      </c>
      <c r="G76" s="205">
        <v>5121</v>
      </c>
      <c r="H76" s="129">
        <v>-0.31792754395311662</v>
      </c>
      <c r="I76" s="205">
        <v>20729</v>
      </c>
      <c r="J76" s="129">
        <v>-3.289166744424743E-2</v>
      </c>
      <c r="K76" s="205">
        <v>6039</v>
      </c>
      <c r="L76" s="129">
        <v>0.31769583242417632</v>
      </c>
      <c r="M76" s="205">
        <v>56675</v>
      </c>
      <c r="N76" s="129">
        <v>1.5353470206743269E-2</v>
      </c>
      <c r="O76" s="205">
        <v>3108</v>
      </c>
      <c r="P76" s="129">
        <v>1.1568355308813323</v>
      </c>
      <c r="Q76" s="205">
        <v>6840</v>
      </c>
      <c r="R76" s="129">
        <v>-0.26782273603082851</v>
      </c>
      <c r="S76" s="205">
        <v>1730</v>
      </c>
      <c r="T76" s="129">
        <v>0.84829059829059839</v>
      </c>
      <c r="U76" s="205">
        <v>378</v>
      </c>
      <c r="V76" s="129">
        <v>0.37454545454545451</v>
      </c>
      <c r="W76" s="205">
        <v>327</v>
      </c>
      <c r="X76" s="129">
        <v>0.3292682926829269</v>
      </c>
      <c r="Y76" s="205">
        <v>987</v>
      </c>
      <c r="Z76" s="129">
        <v>1.5703125</v>
      </c>
      <c r="AA76" s="205">
        <v>38</v>
      </c>
      <c r="AB76" s="129">
        <v>0.22580645161290325</v>
      </c>
      <c r="AC76" s="205">
        <v>946</v>
      </c>
      <c r="AD76" s="129">
        <v>0.26133333333333342</v>
      </c>
      <c r="AE76" s="205">
        <v>937</v>
      </c>
      <c r="AF76" s="129">
        <v>-0.22561983471074376</v>
      </c>
      <c r="AG76" s="205">
        <v>5477</v>
      </c>
      <c r="AH76" s="129">
        <v>7.8786685050226568E-2</v>
      </c>
      <c r="AI76" s="205">
        <v>3640</v>
      </c>
      <c r="AJ76" s="129">
        <v>-6.1855670103092786E-2</v>
      </c>
      <c r="AK76" s="205">
        <v>6148</v>
      </c>
      <c r="AL76" s="129">
        <v>5.1479391140755837E-2</v>
      </c>
      <c r="AM76" s="205">
        <v>300</v>
      </c>
      <c r="AN76" s="129">
        <v>0.13207547169811318</v>
      </c>
      <c r="AO76" s="205">
        <v>265</v>
      </c>
      <c r="AP76" s="129">
        <v>7.7235772357723498E-2</v>
      </c>
      <c r="AQ76" s="205">
        <v>733</v>
      </c>
      <c r="AR76" s="129">
        <v>-0.1526011560693642</v>
      </c>
      <c r="AS76" s="206">
        <v>124322</v>
      </c>
      <c r="AT76" s="207">
        <v>-1.3013720638797022E-3</v>
      </c>
      <c r="AU76" s="206">
        <v>187998</v>
      </c>
      <c r="AV76" s="207">
        <v>1.26910936102822E-2</v>
      </c>
    </row>
    <row r="77" spans="2:48" ht="15" hidden="1" customHeight="1" outlineLevel="1" x14ac:dyDescent="0.25">
      <c r="B77" s="88" t="s">
        <v>91</v>
      </c>
      <c r="C77" s="205">
        <v>45703</v>
      </c>
      <c r="D77" s="129">
        <v>-7.0302487845562367E-2</v>
      </c>
      <c r="E77" s="205">
        <v>7540</v>
      </c>
      <c r="F77" s="129">
        <v>-6.8330656122575051E-2</v>
      </c>
      <c r="G77" s="205">
        <v>4409</v>
      </c>
      <c r="H77" s="129">
        <v>-0.32418761496014714</v>
      </c>
      <c r="I77" s="205">
        <v>19585</v>
      </c>
      <c r="J77" s="129">
        <v>2.3784631468896977E-2</v>
      </c>
      <c r="K77" s="205">
        <v>3805</v>
      </c>
      <c r="L77" s="129">
        <v>0.19541313226515866</v>
      </c>
      <c r="M77" s="205">
        <v>54207</v>
      </c>
      <c r="N77" s="129">
        <v>0.11743970315398888</v>
      </c>
      <c r="O77" s="205">
        <v>2754</v>
      </c>
      <c r="P77" s="129">
        <v>0.92452830188679247</v>
      </c>
      <c r="Q77" s="205">
        <v>3211</v>
      </c>
      <c r="R77" s="129">
        <v>-0.41060939794419971</v>
      </c>
      <c r="S77" s="205">
        <v>2534</v>
      </c>
      <c r="T77" s="129">
        <v>1.0353413654618473</v>
      </c>
      <c r="U77" s="205">
        <v>504</v>
      </c>
      <c r="V77" s="129">
        <v>0.8</v>
      </c>
      <c r="W77" s="205">
        <v>608</v>
      </c>
      <c r="X77" s="129">
        <v>0.76744186046511631</v>
      </c>
      <c r="Y77" s="205">
        <v>1384</v>
      </c>
      <c r="Z77" s="129">
        <v>1.3378378378378377</v>
      </c>
      <c r="AA77" s="205">
        <v>38</v>
      </c>
      <c r="AB77" s="129">
        <v>0.31034482758620685</v>
      </c>
      <c r="AC77" s="205">
        <v>1254</v>
      </c>
      <c r="AD77" s="129">
        <v>8.3837510803802973E-2</v>
      </c>
      <c r="AE77" s="205">
        <v>1184</v>
      </c>
      <c r="AF77" s="129">
        <v>-5.2041633306645352E-2</v>
      </c>
      <c r="AG77" s="205">
        <v>5005</v>
      </c>
      <c r="AH77" s="129">
        <v>9.9033816425120769E-2</v>
      </c>
      <c r="AI77" s="205">
        <v>3744</v>
      </c>
      <c r="AJ77" s="129">
        <v>1.8498367791077275E-2</v>
      </c>
      <c r="AK77" s="205">
        <v>5311</v>
      </c>
      <c r="AL77" s="129">
        <v>-1.024972046216921E-2</v>
      </c>
      <c r="AM77" s="205">
        <v>262</v>
      </c>
      <c r="AN77" s="129">
        <v>-0.17350157728706628</v>
      </c>
      <c r="AO77" s="205">
        <v>200</v>
      </c>
      <c r="AP77" s="129">
        <v>-0.31972789115646261</v>
      </c>
      <c r="AQ77" s="205">
        <v>565</v>
      </c>
      <c r="AR77" s="129">
        <v>-0.42522889114954221</v>
      </c>
      <c r="AS77" s="206">
        <v>115570</v>
      </c>
      <c r="AT77" s="207">
        <v>3.9672544080604499E-2</v>
      </c>
      <c r="AU77" s="206">
        <v>161273</v>
      </c>
      <c r="AV77" s="207">
        <v>5.9506359196352943E-3</v>
      </c>
    </row>
    <row r="78" spans="2:48" ht="15" hidden="1" customHeight="1" outlineLevel="1" x14ac:dyDescent="0.25">
      <c r="B78" s="88" t="s">
        <v>92</v>
      </c>
      <c r="C78" s="205">
        <v>40133</v>
      </c>
      <c r="D78" s="129">
        <v>1.6334076175040568E-2</v>
      </c>
      <c r="E78" s="205">
        <v>4456</v>
      </c>
      <c r="F78" s="129">
        <v>0.22182615848642717</v>
      </c>
      <c r="G78" s="205">
        <v>3620</v>
      </c>
      <c r="H78" s="129">
        <v>-8.2615306639635122E-2</v>
      </c>
      <c r="I78" s="205">
        <v>21383</v>
      </c>
      <c r="J78" s="129">
        <v>3.0953184513764942E-2</v>
      </c>
      <c r="K78" s="205">
        <v>2330</v>
      </c>
      <c r="L78" s="129">
        <v>6.3926940639269514E-2</v>
      </c>
      <c r="M78" s="205">
        <v>50383</v>
      </c>
      <c r="N78" s="129">
        <v>-5.2505876821814734E-2</v>
      </c>
      <c r="O78" s="205">
        <v>3094</v>
      </c>
      <c r="P78" s="129">
        <v>1.1912181303116149</v>
      </c>
      <c r="Q78" s="205">
        <v>3818</v>
      </c>
      <c r="R78" s="129">
        <v>8.0973952434881147E-2</v>
      </c>
      <c r="S78" s="205">
        <v>1729</v>
      </c>
      <c r="T78" s="129">
        <v>1.9305084745762713</v>
      </c>
      <c r="U78" s="205">
        <v>416</v>
      </c>
      <c r="V78" s="129">
        <v>2.6814159292035398</v>
      </c>
      <c r="W78" s="205">
        <v>362</v>
      </c>
      <c r="X78" s="129">
        <v>5.8301886792452828</v>
      </c>
      <c r="Y78" s="205">
        <v>927</v>
      </c>
      <c r="Z78" s="129">
        <v>1.3953488372093021</v>
      </c>
      <c r="AA78" s="205">
        <v>24</v>
      </c>
      <c r="AB78" s="129">
        <v>-0.35135135135135132</v>
      </c>
      <c r="AC78" s="205">
        <v>891</v>
      </c>
      <c r="AD78" s="129">
        <v>2.2497187851517886E-3</v>
      </c>
      <c r="AE78" s="205">
        <v>803</v>
      </c>
      <c r="AF78" s="129">
        <v>-0.27527075812274371</v>
      </c>
      <c r="AG78" s="205">
        <v>5112</v>
      </c>
      <c r="AH78" s="129">
        <v>0.15708465368945235</v>
      </c>
      <c r="AI78" s="205">
        <v>2542</v>
      </c>
      <c r="AJ78" s="129">
        <v>-0.28895104895104895</v>
      </c>
      <c r="AK78" s="205">
        <v>4920</v>
      </c>
      <c r="AL78" s="129">
        <v>0.13181504485852313</v>
      </c>
      <c r="AM78" s="205">
        <v>239</v>
      </c>
      <c r="AN78" s="129">
        <v>-0.30523255813953487</v>
      </c>
      <c r="AO78" s="205">
        <v>192</v>
      </c>
      <c r="AP78" s="129">
        <v>-0.19999999999999996</v>
      </c>
      <c r="AQ78" s="205">
        <v>718</v>
      </c>
      <c r="AR78" s="129">
        <v>-0.16898148148148151</v>
      </c>
      <c r="AS78" s="206">
        <v>106230</v>
      </c>
      <c r="AT78" s="207">
        <v>1.154087870650744E-2</v>
      </c>
      <c r="AU78" s="206">
        <v>146363</v>
      </c>
      <c r="AV78" s="207">
        <v>1.2850677480519934E-2</v>
      </c>
    </row>
    <row r="79" spans="2:48" ht="15" hidden="1" customHeight="1" outlineLevel="1" x14ac:dyDescent="0.25">
      <c r="B79" s="88" t="s">
        <v>93</v>
      </c>
      <c r="C79" s="205">
        <v>37820</v>
      </c>
      <c r="D79" s="129">
        <v>0.41977625947893982</v>
      </c>
      <c r="E79" s="205">
        <v>5659</v>
      </c>
      <c r="F79" s="129">
        <v>0.20970500213766563</v>
      </c>
      <c r="G79" s="205">
        <v>3051</v>
      </c>
      <c r="H79" s="129">
        <v>-0.14249578414839803</v>
      </c>
      <c r="I79" s="205">
        <v>22935</v>
      </c>
      <c r="J79" s="129">
        <v>0.27615179167594039</v>
      </c>
      <c r="K79" s="205">
        <v>2857</v>
      </c>
      <c r="L79" s="129">
        <v>0.47420020639834881</v>
      </c>
      <c r="M79" s="205">
        <v>55122</v>
      </c>
      <c r="N79" s="129">
        <v>0.16372157831401601</v>
      </c>
      <c r="O79" s="205">
        <v>2596</v>
      </c>
      <c r="P79" s="129">
        <v>0.94602698650674655</v>
      </c>
      <c r="Q79" s="205">
        <v>2353</v>
      </c>
      <c r="R79" s="129">
        <v>-0.11006051437216335</v>
      </c>
      <c r="S79" s="205">
        <v>1637</v>
      </c>
      <c r="T79" s="129">
        <v>2.3892339544513459</v>
      </c>
      <c r="U79" s="205">
        <v>276</v>
      </c>
      <c r="V79" s="129">
        <v>1.4642857142857144</v>
      </c>
      <c r="W79" s="205">
        <v>355</v>
      </c>
      <c r="X79" s="129">
        <v>12.653846153846153</v>
      </c>
      <c r="Y79" s="205">
        <v>754</v>
      </c>
      <c r="Z79" s="129">
        <v>1.4166666666666665</v>
      </c>
      <c r="AA79" s="205">
        <v>252</v>
      </c>
      <c r="AB79" s="129">
        <v>6.6363636363636367</v>
      </c>
      <c r="AC79" s="205">
        <v>1062</v>
      </c>
      <c r="AD79" s="129">
        <v>0.33249686323713923</v>
      </c>
      <c r="AE79" s="205">
        <v>1335</v>
      </c>
      <c r="AF79" s="129">
        <v>0.83631361760660239</v>
      </c>
      <c r="AG79" s="205">
        <v>5734</v>
      </c>
      <c r="AH79" s="129">
        <v>0.92158176943699721</v>
      </c>
      <c r="AI79" s="205">
        <v>6721</v>
      </c>
      <c r="AJ79" s="129">
        <v>3.5845839017735335</v>
      </c>
      <c r="AK79" s="205">
        <v>3478</v>
      </c>
      <c r="AL79" s="129">
        <v>0.4743535396354388</v>
      </c>
      <c r="AM79" s="205">
        <v>254</v>
      </c>
      <c r="AN79" s="129">
        <v>-0.36020151133501255</v>
      </c>
      <c r="AO79" s="205">
        <v>286</v>
      </c>
      <c r="AP79" s="129">
        <v>0</v>
      </c>
      <c r="AQ79" s="205">
        <v>605</v>
      </c>
      <c r="AR79" s="129">
        <v>0.20999999999999996</v>
      </c>
      <c r="AS79" s="206">
        <v>115685</v>
      </c>
      <c r="AT79" s="207">
        <v>0.29271426975081005</v>
      </c>
      <c r="AU79" s="206">
        <v>153505</v>
      </c>
      <c r="AV79" s="207">
        <v>0.32186036098098647</v>
      </c>
    </row>
    <row r="80" spans="2:48" ht="15" hidden="1" customHeight="1" outlineLevel="1" x14ac:dyDescent="0.25">
      <c r="B80" s="88" t="s">
        <v>94</v>
      </c>
      <c r="C80" s="205">
        <v>24716</v>
      </c>
      <c r="D80" s="129">
        <v>-0.24621061941504774</v>
      </c>
      <c r="E80" s="205">
        <v>8249</v>
      </c>
      <c r="F80" s="129">
        <v>0.30233659614777397</v>
      </c>
      <c r="G80" s="205">
        <v>4431</v>
      </c>
      <c r="H80" s="129">
        <v>-0.28416801292407112</v>
      </c>
      <c r="I80" s="205">
        <v>25442</v>
      </c>
      <c r="J80" s="129">
        <v>-1.5719562996152625E-4</v>
      </c>
      <c r="K80" s="205">
        <v>5181</v>
      </c>
      <c r="L80" s="129">
        <v>0.13320209973753272</v>
      </c>
      <c r="M80" s="205">
        <v>58180</v>
      </c>
      <c r="N80" s="129">
        <v>-1.6182762060977018E-2</v>
      </c>
      <c r="O80" s="205">
        <v>2242</v>
      </c>
      <c r="P80" s="129">
        <v>0.65217391304347827</v>
      </c>
      <c r="Q80" s="205">
        <v>2539</v>
      </c>
      <c r="R80" s="129">
        <v>-0.37277667984189722</v>
      </c>
      <c r="S80" s="205">
        <v>7380</v>
      </c>
      <c r="T80" s="129">
        <v>-0.18218085106382975</v>
      </c>
      <c r="U80" s="205">
        <v>2575</v>
      </c>
      <c r="V80" s="129">
        <v>-0.24663545933294329</v>
      </c>
      <c r="W80" s="205">
        <v>1000</v>
      </c>
      <c r="X80" s="129">
        <v>-0.34340118187787261</v>
      </c>
      <c r="Y80" s="205">
        <v>2711</v>
      </c>
      <c r="Z80" s="129">
        <v>1.5355805243445708E-2</v>
      </c>
      <c r="AA80" s="205">
        <v>1094</v>
      </c>
      <c r="AB80" s="129">
        <v>-0.22576079263977356</v>
      </c>
      <c r="AC80" s="205">
        <v>947</v>
      </c>
      <c r="AD80" s="129">
        <v>7.9817559863169851E-2</v>
      </c>
      <c r="AE80" s="205">
        <v>1024</v>
      </c>
      <c r="AF80" s="129">
        <v>-6.0550458715596278E-2</v>
      </c>
      <c r="AG80" s="205">
        <v>4572</v>
      </c>
      <c r="AH80" s="129">
        <v>0.29116068907088399</v>
      </c>
      <c r="AI80" s="205">
        <v>3999</v>
      </c>
      <c r="AJ80" s="129">
        <v>0.55482115085536554</v>
      </c>
      <c r="AK80" s="205">
        <v>3612</v>
      </c>
      <c r="AL80" s="129">
        <v>0.36870026525198929</v>
      </c>
      <c r="AM80" s="205">
        <v>356</v>
      </c>
      <c r="AN80" s="129">
        <v>3.488372093023262E-2</v>
      </c>
      <c r="AO80" s="205">
        <v>145</v>
      </c>
      <c r="AP80" s="129">
        <v>-0.36403508771929827</v>
      </c>
      <c r="AQ80" s="205">
        <v>1007</v>
      </c>
      <c r="AR80" s="129">
        <v>0.25404732254047313</v>
      </c>
      <c r="AS80" s="206">
        <v>129306</v>
      </c>
      <c r="AT80" s="207">
        <v>8.6114101184069369E-3</v>
      </c>
      <c r="AU80" s="206">
        <v>154022</v>
      </c>
      <c r="AV80" s="207">
        <v>-4.3288134119298549E-2</v>
      </c>
    </row>
    <row r="81" spans="2:48" ht="15" hidden="1" customHeight="1" outlineLevel="1" x14ac:dyDescent="0.25">
      <c r="B81" s="88" t="s">
        <v>95</v>
      </c>
      <c r="C81" s="205">
        <v>27131</v>
      </c>
      <c r="D81" s="129">
        <v>0.58512502921243281</v>
      </c>
      <c r="E81" s="205">
        <v>6610</v>
      </c>
      <c r="F81" s="129">
        <v>0.11410753413113106</v>
      </c>
      <c r="G81" s="205">
        <v>6819</v>
      </c>
      <c r="H81" s="129">
        <v>0.25234159779614318</v>
      </c>
      <c r="I81" s="205">
        <v>30269</v>
      </c>
      <c r="J81" s="129">
        <v>0.10543422686436354</v>
      </c>
      <c r="K81" s="205">
        <v>4323</v>
      </c>
      <c r="L81" s="129">
        <v>-8.0212765957446863E-2</v>
      </c>
      <c r="M81" s="205">
        <v>64355</v>
      </c>
      <c r="N81" s="129">
        <v>-0.14807852689268075</v>
      </c>
      <c r="O81" s="205">
        <v>2997</v>
      </c>
      <c r="P81" s="129">
        <v>0.94232015554115356</v>
      </c>
      <c r="Q81" s="205">
        <v>3059</v>
      </c>
      <c r="R81" s="129">
        <v>-0.30477272727272731</v>
      </c>
      <c r="S81" s="205">
        <v>22710</v>
      </c>
      <c r="T81" s="129">
        <v>0.14841972187104924</v>
      </c>
      <c r="U81" s="205">
        <v>6459</v>
      </c>
      <c r="V81" s="129">
        <v>2.9815051020408267E-2</v>
      </c>
      <c r="W81" s="205">
        <v>4209</v>
      </c>
      <c r="X81" s="129">
        <v>0.14999999999999991</v>
      </c>
      <c r="Y81" s="205">
        <v>8195</v>
      </c>
      <c r="Z81" s="129">
        <v>0.33035714285714279</v>
      </c>
      <c r="AA81" s="205">
        <v>3847</v>
      </c>
      <c r="AB81" s="129">
        <v>4.4528916644040129E-2</v>
      </c>
      <c r="AC81" s="205">
        <v>786</v>
      </c>
      <c r="AD81" s="129">
        <v>-8.8272383354350836E-3</v>
      </c>
      <c r="AE81" s="205">
        <v>1219</v>
      </c>
      <c r="AF81" s="129">
        <v>-8.8938714499252614E-2</v>
      </c>
      <c r="AG81" s="205">
        <v>3466</v>
      </c>
      <c r="AH81" s="129">
        <v>9.8573692551505498E-2</v>
      </c>
      <c r="AI81" s="205">
        <v>3522</v>
      </c>
      <c r="AJ81" s="129">
        <v>0.2673623605613531</v>
      </c>
      <c r="AK81" s="205">
        <v>4488</v>
      </c>
      <c r="AL81" s="129">
        <v>0.75862068965517238</v>
      </c>
      <c r="AM81" s="205">
        <v>417</v>
      </c>
      <c r="AN81" s="129">
        <v>-0.22920517560073939</v>
      </c>
      <c r="AO81" s="205">
        <v>130</v>
      </c>
      <c r="AP81" s="129">
        <v>-0.48207171314741037</v>
      </c>
      <c r="AQ81" s="205">
        <v>1146</v>
      </c>
      <c r="AR81" s="129">
        <v>3.5230352303523116E-2</v>
      </c>
      <c r="AS81" s="206">
        <v>156316</v>
      </c>
      <c r="AT81" s="207">
        <v>-5.8447546665818528E-3</v>
      </c>
      <c r="AU81" s="206">
        <v>183447</v>
      </c>
      <c r="AV81" s="207">
        <v>5.2170621332828571E-2</v>
      </c>
    </row>
    <row r="82" spans="2:48" ht="15" hidden="1" customHeight="1" outlineLevel="1" x14ac:dyDescent="0.25">
      <c r="B82" s="88" t="s">
        <v>96</v>
      </c>
      <c r="C82" s="205">
        <v>16732</v>
      </c>
      <c r="D82" s="129">
        <v>1.5563270681191455E-3</v>
      </c>
      <c r="E82" s="205">
        <v>8233</v>
      </c>
      <c r="F82" s="129">
        <v>0.44743319268635728</v>
      </c>
      <c r="G82" s="205">
        <v>5945</v>
      </c>
      <c r="H82" s="129">
        <v>7.3492235464066358E-2</v>
      </c>
      <c r="I82" s="205">
        <v>22634</v>
      </c>
      <c r="J82" s="129">
        <v>9.9538498906971196E-2</v>
      </c>
      <c r="K82" s="205">
        <v>5584</v>
      </c>
      <c r="L82" s="129">
        <v>0.26851431167651074</v>
      </c>
      <c r="M82" s="205">
        <v>69161</v>
      </c>
      <c r="N82" s="129">
        <v>0.10687707056319318</v>
      </c>
      <c r="O82" s="205">
        <v>2353</v>
      </c>
      <c r="P82" s="129">
        <v>0.81979891724671305</v>
      </c>
      <c r="Q82" s="205">
        <v>3585</v>
      </c>
      <c r="R82" s="129">
        <v>-0.26717089125102211</v>
      </c>
      <c r="S82" s="205">
        <v>19069</v>
      </c>
      <c r="T82" s="129">
        <v>-2.5600408788962747E-2</v>
      </c>
      <c r="U82" s="205">
        <v>4903</v>
      </c>
      <c r="V82" s="129">
        <v>-0.20341186027619818</v>
      </c>
      <c r="W82" s="205">
        <v>3620</v>
      </c>
      <c r="X82" s="129">
        <v>7.5460487225193162E-2</v>
      </c>
      <c r="Y82" s="205">
        <v>6746</v>
      </c>
      <c r="Z82" s="129">
        <v>8.334671591456555E-2</v>
      </c>
      <c r="AA82" s="205">
        <v>3800</v>
      </c>
      <c r="AB82" s="129">
        <v>-5.7561486132914341E-3</v>
      </c>
      <c r="AC82" s="205">
        <v>783</v>
      </c>
      <c r="AD82" s="129">
        <v>6.3858695652173836E-2</v>
      </c>
      <c r="AE82" s="205">
        <v>1409</v>
      </c>
      <c r="AF82" s="129">
        <v>0.15302782324058928</v>
      </c>
      <c r="AG82" s="205">
        <v>3250</v>
      </c>
      <c r="AH82" s="129">
        <v>0.50812064965197212</v>
      </c>
      <c r="AI82" s="205">
        <v>3473</v>
      </c>
      <c r="AJ82" s="129">
        <v>0.41466395112016285</v>
      </c>
      <c r="AK82" s="205">
        <v>4917</v>
      </c>
      <c r="AL82" s="129">
        <v>1.0668348045397225</v>
      </c>
      <c r="AM82" s="205">
        <v>230</v>
      </c>
      <c r="AN82" s="129">
        <v>-0.22818791946308725</v>
      </c>
      <c r="AO82" s="205">
        <v>132</v>
      </c>
      <c r="AP82" s="129">
        <v>-0.37142857142857144</v>
      </c>
      <c r="AQ82" s="205">
        <v>764</v>
      </c>
      <c r="AR82" s="129">
        <v>-4.3804755944931162E-2</v>
      </c>
      <c r="AS82" s="206">
        <v>151522</v>
      </c>
      <c r="AT82" s="207">
        <v>0.12484317582866256</v>
      </c>
      <c r="AU82" s="206">
        <v>168254</v>
      </c>
      <c r="AV82" s="207">
        <v>0.11124026655923291</v>
      </c>
    </row>
    <row r="83" spans="2:48" ht="15" hidden="1" customHeight="1" outlineLevel="1" x14ac:dyDescent="0.25">
      <c r="B83" s="88" t="s">
        <v>97</v>
      </c>
      <c r="C83" s="205">
        <v>14341</v>
      </c>
      <c r="D83" s="129">
        <v>2.1365999572680039E-2</v>
      </c>
      <c r="E83" s="205">
        <v>5075</v>
      </c>
      <c r="F83" s="129">
        <v>0.10614646904969494</v>
      </c>
      <c r="G83" s="205">
        <v>5586</v>
      </c>
      <c r="H83" s="129">
        <v>3.5932446999640266E-3</v>
      </c>
      <c r="I83" s="205">
        <v>21821</v>
      </c>
      <c r="J83" s="129">
        <v>8.3196823033010681E-2</v>
      </c>
      <c r="K83" s="205">
        <v>4141</v>
      </c>
      <c r="L83" s="129">
        <v>0.23648850403105404</v>
      </c>
      <c r="M83" s="205">
        <v>54908</v>
      </c>
      <c r="N83" s="129">
        <v>-6.1946902654867242E-2</v>
      </c>
      <c r="O83" s="205">
        <v>2498</v>
      </c>
      <c r="P83" s="129">
        <v>1.0886287625418061</v>
      </c>
      <c r="Q83" s="205">
        <v>4693</v>
      </c>
      <c r="R83" s="129">
        <v>-0.35358126721763083</v>
      </c>
      <c r="S83" s="205">
        <v>17933</v>
      </c>
      <c r="T83" s="129">
        <v>-4.3011900314851359E-2</v>
      </c>
      <c r="U83" s="205">
        <v>5160</v>
      </c>
      <c r="V83" s="129">
        <v>-9.1229306093694951E-2</v>
      </c>
      <c r="W83" s="205">
        <v>3278</v>
      </c>
      <c r="X83" s="129">
        <v>0.11953551912568305</v>
      </c>
      <c r="Y83" s="205">
        <v>6238</v>
      </c>
      <c r="Z83" s="129">
        <v>-1.4378258808658506E-2</v>
      </c>
      <c r="AA83" s="205">
        <v>3257</v>
      </c>
      <c r="AB83" s="129">
        <v>-0.14379600420609884</v>
      </c>
      <c r="AC83" s="205">
        <v>598</v>
      </c>
      <c r="AD83" s="129">
        <v>-0.24399494310998737</v>
      </c>
      <c r="AE83" s="205">
        <v>1279</v>
      </c>
      <c r="AF83" s="129">
        <v>-0.1629581151832461</v>
      </c>
      <c r="AG83" s="205">
        <v>4872</v>
      </c>
      <c r="AH83" s="129">
        <v>0.36165455561766358</v>
      </c>
      <c r="AI83" s="205">
        <v>3428</v>
      </c>
      <c r="AJ83" s="129">
        <v>5.5743763473975916E-2</v>
      </c>
      <c r="AK83" s="205">
        <v>5036</v>
      </c>
      <c r="AL83" s="129">
        <v>1.028191703584374</v>
      </c>
      <c r="AM83" s="205">
        <v>192</v>
      </c>
      <c r="AN83" s="129">
        <v>-0.2992700729927007</v>
      </c>
      <c r="AO83" s="205">
        <v>204</v>
      </c>
      <c r="AP83" s="129">
        <v>4.6153846153846212E-2</v>
      </c>
      <c r="AQ83" s="205">
        <v>526</v>
      </c>
      <c r="AR83" s="129">
        <v>-0.27945205479452051</v>
      </c>
      <c r="AS83" s="206">
        <v>132790</v>
      </c>
      <c r="AT83" s="207">
        <v>4.440141297852529E-3</v>
      </c>
      <c r="AU83" s="206">
        <v>147131</v>
      </c>
      <c r="AV83" s="207">
        <v>6.0652060939252461E-3</v>
      </c>
    </row>
    <row r="84" spans="2:48" collapsed="1" x14ac:dyDescent="0.25">
      <c r="B84" s="214">
        <v>2008</v>
      </c>
      <c r="C84" s="215">
        <v>377370</v>
      </c>
      <c r="D84" s="139">
        <v>6.3535366630404821E-2</v>
      </c>
      <c r="E84" s="215">
        <v>74529</v>
      </c>
      <c r="F84" s="139">
        <v>0.11633863575087622</v>
      </c>
      <c r="G84" s="215">
        <v>58340</v>
      </c>
      <c r="H84" s="139">
        <v>-0.10197798814746406</v>
      </c>
      <c r="I84" s="215">
        <v>269276</v>
      </c>
      <c r="J84" s="139">
        <v>1.9706746644854389E-2</v>
      </c>
      <c r="K84" s="215">
        <v>46070</v>
      </c>
      <c r="L84" s="139">
        <v>0.1302747791952894</v>
      </c>
      <c r="M84" s="215">
        <v>671260</v>
      </c>
      <c r="N84" s="139">
        <v>-4.6928065970762933E-2</v>
      </c>
      <c r="O84" s="215">
        <v>33097</v>
      </c>
      <c r="P84" s="139">
        <v>0.84025576869613561</v>
      </c>
      <c r="Q84" s="215">
        <v>40775</v>
      </c>
      <c r="R84" s="139">
        <v>-0.250059774512148</v>
      </c>
      <c r="S84" s="215">
        <v>126525</v>
      </c>
      <c r="T84" s="139">
        <v>-8.5568537107125753E-3</v>
      </c>
      <c r="U84" s="215">
        <v>36718</v>
      </c>
      <c r="V84" s="139">
        <v>-8.7252659838918167E-2</v>
      </c>
      <c r="W84" s="215">
        <v>24887</v>
      </c>
      <c r="X84" s="139">
        <v>6.5140166916327846E-2</v>
      </c>
      <c r="Y84" s="215">
        <v>44370</v>
      </c>
      <c r="Z84" s="139">
        <v>0.11412429378531064</v>
      </c>
      <c r="AA84" s="215">
        <v>20550</v>
      </c>
      <c r="AB84" s="139">
        <v>-0.15079135501467</v>
      </c>
      <c r="AC84" s="215">
        <v>11573</v>
      </c>
      <c r="AD84" s="139">
        <v>5.7474415204678442E-2</v>
      </c>
      <c r="AE84" s="215">
        <v>12816</v>
      </c>
      <c r="AF84" s="139">
        <v>-0.11503935920452979</v>
      </c>
      <c r="AG84" s="215">
        <v>58680</v>
      </c>
      <c r="AH84" s="139">
        <v>0.22105000312129341</v>
      </c>
      <c r="AI84" s="215">
        <v>44843</v>
      </c>
      <c r="AJ84" s="139">
        <v>0.16257907290262374</v>
      </c>
      <c r="AK84" s="215">
        <v>52240</v>
      </c>
      <c r="AL84" s="139">
        <v>0.1773190300189309</v>
      </c>
      <c r="AM84" s="215">
        <v>3434</v>
      </c>
      <c r="AN84" s="139">
        <v>-4.5315540728384729E-2</v>
      </c>
      <c r="AO84" s="215">
        <v>2280</v>
      </c>
      <c r="AP84" s="139">
        <v>-0.1706074936340487</v>
      </c>
      <c r="AQ84" s="215">
        <v>7692</v>
      </c>
      <c r="AR84" s="139">
        <v>-0.2101858507033576</v>
      </c>
      <c r="AS84" s="206">
        <v>1513430</v>
      </c>
      <c r="AT84" s="216">
        <v>4.8897946022030681E-5</v>
      </c>
      <c r="AU84" s="206">
        <v>1890800</v>
      </c>
      <c r="AV84" s="216">
        <v>1.2106957459176781E-2</v>
      </c>
    </row>
    <row r="85" spans="2:48" ht="15" hidden="1" customHeight="1" outlineLevel="1" x14ac:dyDescent="0.25">
      <c r="B85" s="88" t="s">
        <v>86</v>
      </c>
      <c r="C85" s="205">
        <v>13382</v>
      </c>
      <c r="D85" s="129">
        <v>-0.36327734690964453</v>
      </c>
      <c r="E85" s="205">
        <v>4827</v>
      </c>
      <c r="F85" s="129">
        <v>5.9714599341383012E-2</v>
      </c>
      <c r="G85" s="205">
        <v>6171</v>
      </c>
      <c r="H85" s="129">
        <v>4.8776342624065272E-2</v>
      </c>
      <c r="I85" s="205">
        <v>20706</v>
      </c>
      <c r="J85" s="129">
        <v>9.3761555121229634E-2</v>
      </c>
      <c r="K85" s="205">
        <v>3437</v>
      </c>
      <c r="L85" s="129">
        <v>0.15142378559463987</v>
      </c>
      <c r="M85" s="205">
        <v>61821</v>
      </c>
      <c r="N85" s="129">
        <v>-0.11385528352732066</v>
      </c>
      <c r="O85" s="205">
        <v>2016</v>
      </c>
      <c r="P85" s="129">
        <v>0.58490566037735858</v>
      </c>
      <c r="Q85" s="205">
        <v>3649</v>
      </c>
      <c r="R85" s="129">
        <v>-0.27742574257425745</v>
      </c>
      <c r="S85" s="205">
        <v>19615</v>
      </c>
      <c r="T85" s="129">
        <v>0.16603257638806324</v>
      </c>
      <c r="U85" s="205">
        <v>5612</v>
      </c>
      <c r="V85" s="129">
        <v>-4.035567715458277E-2</v>
      </c>
      <c r="W85" s="205">
        <v>3391</v>
      </c>
      <c r="X85" s="129">
        <v>0.35315243415802078</v>
      </c>
      <c r="Y85" s="205">
        <v>6721</v>
      </c>
      <c r="Z85" s="129">
        <v>0.38434603501544795</v>
      </c>
      <c r="AA85" s="205">
        <v>3891</v>
      </c>
      <c r="AB85" s="129">
        <v>7.6944367561583071E-2</v>
      </c>
      <c r="AC85" s="205">
        <v>792</v>
      </c>
      <c r="AD85" s="129">
        <v>-0.28065395095367851</v>
      </c>
      <c r="AE85" s="205">
        <v>982</v>
      </c>
      <c r="AF85" s="129">
        <v>-0.16354344122657583</v>
      </c>
      <c r="AG85" s="205">
        <v>3388</v>
      </c>
      <c r="AH85" s="129">
        <v>-0.1728515625</v>
      </c>
      <c r="AI85" s="205">
        <v>3339</v>
      </c>
      <c r="AJ85" s="129">
        <v>0.15496368038740926</v>
      </c>
      <c r="AK85" s="205">
        <v>4076</v>
      </c>
      <c r="AL85" s="129">
        <v>0.46618705035971231</v>
      </c>
      <c r="AM85" s="205">
        <v>224</v>
      </c>
      <c r="AN85" s="129">
        <v>-0.3107692307692308</v>
      </c>
      <c r="AO85" s="205">
        <v>225</v>
      </c>
      <c r="AP85" s="129">
        <v>0.2931034482758621</v>
      </c>
      <c r="AQ85" s="205">
        <v>944</v>
      </c>
      <c r="AR85" s="129">
        <v>-8.1712062256809381E-2</v>
      </c>
      <c r="AS85" s="206">
        <v>136212</v>
      </c>
      <c r="AT85" s="207">
        <v>-1.8871729860550857E-2</v>
      </c>
      <c r="AU85" s="206">
        <v>149594</v>
      </c>
      <c r="AV85" s="207">
        <v>-6.4154295616488111E-2</v>
      </c>
    </row>
    <row r="86" spans="2:48" ht="15" hidden="1" customHeight="1" outlineLevel="1" x14ac:dyDescent="0.25">
      <c r="B86" s="88" t="s">
        <v>87</v>
      </c>
      <c r="C86" s="205">
        <v>16074</v>
      </c>
      <c r="D86" s="129">
        <v>-6.8605863947154955E-2</v>
      </c>
      <c r="E86" s="205">
        <v>5412</v>
      </c>
      <c r="F86" s="129">
        <v>0.35775213246362259</v>
      </c>
      <c r="G86" s="205">
        <v>5229</v>
      </c>
      <c r="H86" s="129">
        <v>0.1233082706766917</v>
      </c>
      <c r="I86" s="205">
        <v>26814</v>
      </c>
      <c r="J86" s="129">
        <v>5.3222828862091953E-2</v>
      </c>
      <c r="K86" s="205">
        <v>2620</v>
      </c>
      <c r="L86" s="129">
        <v>6.20186461289014E-2</v>
      </c>
      <c r="M86" s="205">
        <v>67453</v>
      </c>
      <c r="N86" s="129">
        <v>5.944901677451786E-2</v>
      </c>
      <c r="O86" s="205">
        <v>1642</v>
      </c>
      <c r="P86" s="129">
        <v>0.40702656383890323</v>
      </c>
      <c r="Q86" s="205">
        <v>2721</v>
      </c>
      <c r="R86" s="129">
        <v>-0.23352112676056336</v>
      </c>
      <c r="S86" s="205">
        <v>21330</v>
      </c>
      <c r="T86" s="129">
        <v>0.30386942967174035</v>
      </c>
      <c r="U86" s="205">
        <v>6829</v>
      </c>
      <c r="V86" s="129">
        <v>8.4829229547259688E-2</v>
      </c>
      <c r="W86" s="205">
        <v>4692</v>
      </c>
      <c r="X86" s="129">
        <v>0.36633663366336644</v>
      </c>
      <c r="Y86" s="205">
        <v>5402</v>
      </c>
      <c r="Z86" s="129">
        <v>0.4455445544554455</v>
      </c>
      <c r="AA86" s="205">
        <v>4407</v>
      </c>
      <c r="AB86" s="129">
        <v>0.52333218112685786</v>
      </c>
      <c r="AC86" s="205">
        <v>998</v>
      </c>
      <c r="AD86" s="129">
        <v>-0.1990369181380417</v>
      </c>
      <c r="AE86" s="205">
        <v>1725</v>
      </c>
      <c r="AF86" s="129">
        <v>9.6630642085187457E-2</v>
      </c>
      <c r="AG86" s="205">
        <v>4903</v>
      </c>
      <c r="AH86" s="129">
        <v>0.37454443509952351</v>
      </c>
      <c r="AI86" s="205">
        <v>3790</v>
      </c>
      <c r="AJ86" s="129">
        <v>-7.6735688185140094E-2</v>
      </c>
      <c r="AK86" s="205">
        <v>4159</v>
      </c>
      <c r="AL86" s="129">
        <v>1.0327468230694037</v>
      </c>
      <c r="AM86" s="205">
        <v>196</v>
      </c>
      <c r="AN86" s="129">
        <v>-0.36774193548387102</v>
      </c>
      <c r="AO86" s="205">
        <v>147</v>
      </c>
      <c r="AP86" s="129">
        <v>0.12213740458015265</v>
      </c>
      <c r="AQ86" s="205">
        <v>563</v>
      </c>
      <c r="AR86" s="129">
        <v>-0.22770919067215367</v>
      </c>
      <c r="AS86" s="206">
        <v>149702</v>
      </c>
      <c r="AT86" s="207">
        <v>0.10875586958775862</v>
      </c>
      <c r="AU86" s="206">
        <v>165776</v>
      </c>
      <c r="AV86" s="207">
        <v>8.8654811001076972E-2</v>
      </c>
    </row>
    <row r="87" spans="2:48" ht="15" hidden="1" customHeight="1" outlineLevel="1" x14ac:dyDescent="0.25">
      <c r="B87" s="88" t="s">
        <v>88</v>
      </c>
      <c r="C87" s="205">
        <v>30008</v>
      </c>
      <c r="D87" s="129">
        <v>4.8937360178970879E-2</v>
      </c>
      <c r="E87" s="205">
        <v>7744</v>
      </c>
      <c r="F87" s="129">
        <v>-0.1165868126853753</v>
      </c>
      <c r="G87" s="205">
        <v>5471</v>
      </c>
      <c r="H87" s="129">
        <v>-5.4605149472956582E-2</v>
      </c>
      <c r="I87" s="205">
        <v>22537</v>
      </c>
      <c r="J87" s="129">
        <v>-6.5087530075499833E-2</v>
      </c>
      <c r="K87" s="205">
        <v>3096</v>
      </c>
      <c r="L87" s="129">
        <v>-0.11870196413321943</v>
      </c>
      <c r="M87" s="205">
        <v>66228</v>
      </c>
      <c r="N87" s="129">
        <v>-0.10501493263422479</v>
      </c>
      <c r="O87" s="205">
        <v>1675</v>
      </c>
      <c r="P87" s="129">
        <v>-4.7754405912450282E-2</v>
      </c>
      <c r="Q87" s="205">
        <v>2761</v>
      </c>
      <c r="R87" s="129">
        <v>-0.42226407198158611</v>
      </c>
      <c r="S87" s="205">
        <v>14501</v>
      </c>
      <c r="T87" s="129">
        <v>0.2371811278901117</v>
      </c>
      <c r="U87" s="205">
        <v>5213</v>
      </c>
      <c r="V87" s="129">
        <v>0.13474096647801481</v>
      </c>
      <c r="W87" s="205">
        <v>2782</v>
      </c>
      <c r="X87" s="129">
        <v>0.30794546309355897</v>
      </c>
      <c r="Y87" s="205">
        <v>3492</v>
      </c>
      <c r="Z87" s="129">
        <v>9.1591122225695543E-2</v>
      </c>
      <c r="AA87" s="205">
        <v>3014</v>
      </c>
      <c r="AB87" s="129">
        <v>0.67351471404775132</v>
      </c>
      <c r="AC87" s="205">
        <v>1425</v>
      </c>
      <c r="AD87" s="129">
        <v>-0.18988061398521883</v>
      </c>
      <c r="AE87" s="205">
        <v>1212</v>
      </c>
      <c r="AF87" s="129">
        <v>-0.1709986320109439</v>
      </c>
      <c r="AG87" s="205">
        <v>4941</v>
      </c>
      <c r="AH87" s="129">
        <v>0.33576642335766427</v>
      </c>
      <c r="AI87" s="205">
        <v>3869</v>
      </c>
      <c r="AJ87" s="129">
        <v>0.18753836709637817</v>
      </c>
      <c r="AK87" s="205">
        <v>4137</v>
      </c>
      <c r="AL87" s="129">
        <v>0.84358288770053469</v>
      </c>
      <c r="AM87" s="205">
        <v>213</v>
      </c>
      <c r="AN87" s="129">
        <v>-0.31290322580645158</v>
      </c>
      <c r="AO87" s="205">
        <v>175</v>
      </c>
      <c r="AP87" s="129">
        <v>0.54867256637168138</v>
      </c>
      <c r="AQ87" s="205">
        <v>854</v>
      </c>
      <c r="AR87" s="129">
        <v>-0.12678936605316971</v>
      </c>
      <c r="AS87" s="206">
        <v>140839</v>
      </c>
      <c r="AT87" s="207">
        <v>-5.0009106055189489E-2</v>
      </c>
      <c r="AU87" s="206">
        <v>170847</v>
      </c>
      <c r="AV87" s="207">
        <v>-3.4004104918551881E-2</v>
      </c>
    </row>
    <row r="88" spans="2:48" ht="15" hidden="1" customHeight="1" outlineLevel="1" x14ac:dyDescent="0.25">
      <c r="B88" s="88" t="s">
        <v>89</v>
      </c>
      <c r="C88" s="205">
        <v>38267</v>
      </c>
      <c r="D88" s="129">
        <v>-7.437956557496006E-2</v>
      </c>
      <c r="E88" s="205">
        <v>4536</v>
      </c>
      <c r="F88" s="129">
        <v>-8.7874522421073853E-2</v>
      </c>
      <c r="G88" s="205">
        <v>3819</v>
      </c>
      <c r="H88" s="129">
        <v>-0.18397435897435899</v>
      </c>
      <c r="I88" s="205">
        <v>21180</v>
      </c>
      <c r="J88" s="129">
        <v>-0.10843576359656504</v>
      </c>
      <c r="K88" s="205">
        <v>2690</v>
      </c>
      <c r="L88" s="129">
        <v>0.25232774674115466</v>
      </c>
      <c r="M88" s="205">
        <v>48245</v>
      </c>
      <c r="N88" s="129">
        <v>-0.26265837294248906</v>
      </c>
      <c r="O88" s="205">
        <v>1645</v>
      </c>
      <c r="P88" s="129">
        <v>0.16090331686661963</v>
      </c>
      <c r="Q88" s="205">
        <v>3674</v>
      </c>
      <c r="R88" s="129">
        <v>0</v>
      </c>
      <c r="S88" s="205">
        <v>1809</v>
      </c>
      <c r="T88" s="129">
        <v>5.6042031523642732E-2</v>
      </c>
      <c r="U88" s="205">
        <v>271</v>
      </c>
      <c r="V88" s="129">
        <v>-0.28496042216358841</v>
      </c>
      <c r="W88" s="205">
        <v>354</v>
      </c>
      <c r="X88" s="129">
        <v>-0.1428571428571429</v>
      </c>
      <c r="Y88" s="205">
        <v>1149</v>
      </c>
      <c r="Z88" s="129">
        <v>0.58046767537826693</v>
      </c>
      <c r="AA88" s="205">
        <v>35</v>
      </c>
      <c r="AB88" s="129">
        <v>-0.81958762886597936</v>
      </c>
      <c r="AC88" s="205">
        <v>939</v>
      </c>
      <c r="AD88" s="129">
        <v>-0.15860215053763438</v>
      </c>
      <c r="AE88" s="205">
        <v>1091</v>
      </c>
      <c r="AF88" s="129">
        <v>6.8560235063663155E-2</v>
      </c>
      <c r="AG88" s="205">
        <v>5363</v>
      </c>
      <c r="AH88" s="129">
        <v>0.23315704759714873</v>
      </c>
      <c r="AI88" s="205">
        <v>3924</v>
      </c>
      <c r="AJ88" s="129">
        <v>6.4568638090070518E-2</v>
      </c>
      <c r="AK88" s="205">
        <v>4028</v>
      </c>
      <c r="AL88" s="129">
        <v>0.39521995150675449</v>
      </c>
      <c r="AM88" s="205">
        <v>184</v>
      </c>
      <c r="AN88" s="129">
        <v>-0.31851851851851853</v>
      </c>
      <c r="AO88" s="205">
        <v>252</v>
      </c>
      <c r="AP88" s="129">
        <v>8.1545064377682497E-2</v>
      </c>
      <c r="AQ88" s="205">
        <v>727</v>
      </c>
      <c r="AR88" s="129">
        <v>-0.2298728813559322</v>
      </c>
      <c r="AS88" s="206">
        <v>104106</v>
      </c>
      <c r="AT88" s="207">
        <v>-0.1487514104891331</v>
      </c>
      <c r="AU88" s="206">
        <v>142373</v>
      </c>
      <c r="AV88" s="207">
        <v>-0.12996211195306773</v>
      </c>
    </row>
    <row r="89" spans="2:48" ht="15" hidden="1" customHeight="1" outlineLevel="1" x14ac:dyDescent="0.25">
      <c r="B89" s="88" t="s">
        <v>90</v>
      </c>
      <c r="C89" s="205">
        <v>61158</v>
      </c>
      <c r="D89" s="129">
        <v>5.5103167483265381E-2</v>
      </c>
      <c r="E89" s="205">
        <v>5282</v>
      </c>
      <c r="F89" s="129">
        <v>9.7495698719174406E-3</v>
      </c>
      <c r="G89" s="205">
        <v>7508</v>
      </c>
      <c r="H89" s="129">
        <v>0.2622730329522529</v>
      </c>
      <c r="I89" s="205">
        <v>21434</v>
      </c>
      <c r="J89" s="129">
        <v>1.6552051221247366E-2</v>
      </c>
      <c r="K89" s="205">
        <v>4583</v>
      </c>
      <c r="L89" s="129">
        <v>0.27023281596452331</v>
      </c>
      <c r="M89" s="205">
        <v>55818</v>
      </c>
      <c r="N89" s="129">
        <v>-6.3644903710662337E-2</v>
      </c>
      <c r="O89" s="205">
        <v>1441</v>
      </c>
      <c r="P89" s="129">
        <v>8.4273890142964714E-2</v>
      </c>
      <c r="Q89" s="205">
        <v>9342</v>
      </c>
      <c r="R89" s="129">
        <v>-4.7706422018348627E-2</v>
      </c>
      <c r="S89" s="205">
        <v>936</v>
      </c>
      <c r="T89" s="129">
        <v>-0.4595842956120092</v>
      </c>
      <c r="U89" s="205">
        <v>275</v>
      </c>
      <c r="V89" s="129">
        <v>-0.38063063063063063</v>
      </c>
      <c r="W89" s="205">
        <v>246</v>
      </c>
      <c r="X89" s="129">
        <v>-0.1398601398601399</v>
      </c>
      <c r="Y89" s="205">
        <v>384</v>
      </c>
      <c r="Z89" s="129">
        <v>-0.60935910478128186</v>
      </c>
      <c r="AA89" s="205">
        <v>31</v>
      </c>
      <c r="AB89" s="129">
        <v>0.63157894736842102</v>
      </c>
      <c r="AC89" s="205">
        <v>750</v>
      </c>
      <c r="AD89" s="129">
        <v>-9.9639855942376898E-2</v>
      </c>
      <c r="AE89" s="205">
        <v>1210</v>
      </c>
      <c r="AF89" s="129">
        <v>4.0412725709372266E-2</v>
      </c>
      <c r="AG89" s="205">
        <v>5077</v>
      </c>
      <c r="AH89" s="129">
        <v>0.29317371370351508</v>
      </c>
      <c r="AI89" s="205">
        <v>3880</v>
      </c>
      <c r="AJ89" s="129">
        <v>7.8676675006950303E-2</v>
      </c>
      <c r="AK89" s="205">
        <v>5847</v>
      </c>
      <c r="AL89" s="129">
        <v>0.2504277159965782</v>
      </c>
      <c r="AM89" s="205">
        <v>265</v>
      </c>
      <c r="AN89" s="129">
        <v>0</v>
      </c>
      <c r="AO89" s="205">
        <v>246</v>
      </c>
      <c r="AP89" s="129">
        <v>-0.57439446366781999</v>
      </c>
      <c r="AQ89" s="205">
        <v>865</v>
      </c>
      <c r="AR89" s="129">
        <v>-1.4806378132118492E-2</v>
      </c>
      <c r="AS89" s="206">
        <v>124484</v>
      </c>
      <c r="AT89" s="207">
        <v>1.7139960248166997E-3</v>
      </c>
      <c r="AU89" s="206">
        <v>185642</v>
      </c>
      <c r="AV89" s="207">
        <v>1.8695640244738909E-2</v>
      </c>
    </row>
    <row r="90" spans="2:48" ht="15" hidden="1" customHeight="1" outlineLevel="1" x14ac:dyDescent="0.25">
      <c r="B90" s="88" t="s">
        <v>91</v>
      </c>
      <c r="C90" s="205">
        <v>49159</v>
      </c>
      <c r="D90" s="129">
        <v>7.5783438375350176E-2</v>
      </c>
      <c r="E90" s="205">
        <v>8093</v>
      </c>
      <c r="F90" s="129">
        <v>1.1498562679665092E-2</v>
      </c>
      <c r="G90" s="205">
        <v>6524</v>
      </c>
      <c r="H90" s="129">
        <v>-7.3032111395282762E-2</v>
      </c>
      <c r="I90" s="205">
        <v>19130</v>
      </c>
      <c r="J90" s="129">
        <v>-4.0862371521684593E-2</v>
      </c>
      <c r="K90" s="205">
        <v>3183</v>
      </c>
      <c r="L90" s="129">
        <v>4.0196078431372628E-2</v>
      </c>
      <c r="M90" s="205">
        <v>48510</v>
      </c>
      <c r="N90" s="129">
        <v>-0.18058816574044356</v>
      </c>
      <c r="O90" s="205">
        <v>1431</v>
      </c>
      <c r="P90" s="129">
        <v>-0.20367278797996657</v>
      </c>
      <c r="Q90" s="205">
        <v>5448</v>
      </c>
      <c r="R90" s="129">
        <v>4.9306625577812069E-2</v>
      </c>
      <c r="S90" s="205">
        <v>1245</v>
      </c>
      <c r="T90" s="129">
        <v>-0.30563301728945902</v>
      </c>
      <c r="U90" s="205">
        <v>280</v>
      </c>
      <c r="V90" s="129">
        <v>-0.20679886685552407</v>
      </c>
      <c r="W90" s="205">
        <v>344</v>
      </c>
      <c r="X90" s="129">
        <v>-0.14640198511166258</v>
      </c>
      <c r="Y90" s="205">
        <v>592</v>
      </c>
      <c r="Z90" s="129">
        <v>-0.3318284424379232</v>
      </c>
      <c r="AA90" s="205">
        <v>29</v>
      </c>
      <c r="AB90" s="129">
        <v>-0.80794701986754969</v>
      </c>
      <c r="AC90" s="205">
        <v>1157</v>
      </c>
      <c r="AD90" s="129">
        <v>-0.11881188118811881</v>
      </c>
      <c r="AE90" s="205">
        <v>1249</v>
      </c>
      <c r="AF90" s="129">
        <v>-7.8908554572271417E-2</v>
      </c>
      <c r="AG90" s="205">
        <v>4554</v>
      </c>
      <c r="AH90" s="129">
        <v>0.3123919308357348</v>
      </c>
      <c r="AI90" s="205">
        <v>3676</v>
      </c>
      <c r="AJ90" s="129">
        <v>3.0013642564801213E-3</v>
      </c>
      <c r="AK90" s="205">
        <v>5366</v>
      </c>
      <c r="AL90" s="129">
        <v>0.24443413729128016</v>
      </c>
      <c r="AM90" s="205">
        <v>317</v>
      </c>
      <c r="AN90" s="129">
        <v>-0.36599999999999999</v>
      </c>
      <c r="AO90" s="205">
        <v>294</v>
      </c>
      <c r="AP90" s="129">
        <v>-0.1502890173410405</v>
      </c>
      <c r="AQ90" s="205">
        <v>983</v>
      </c>
      <c r="AR90" s="129">
        <v>-0.24904507257448438</v>
      </c>
      <c r="AS90" s="206">
        <v>111160</v>
      </c>
      <c r="AT90" s="207">
        <v>-9.10726258810447E-2</v>
      </c>
      <c r="AU90" s="206">
        <v>160319</v>
      </c>
      <c r="AV90" s="207">
        <v>-4.5686155457932975E-2</v>
      </c>
    </row>
    <row r="91" spans="2:48" ht="15" hidden="1" customHeight="1" outlineLevel="1" x14ac:dyDescent="0.25">
      <c r="B91" s="88" t="s">
        <v>92</v>
      </c>
      <c r="C91" s="205">
        <v>39488</v>
      </c>
      <c r="D91" s="129">
        <v>0.14315490837506872</v>
      </c>
      <c r="E91" s="205">
        <v>3647</v>
      </c>
      <c r="F91" s="129">
        <v>-0.19189009528030132</v>
      </c>
      <c r="G91" s="205">
        <v>3946</v>
      </c>
      <c r="H91" s="129">
        <v>-7.0435806831566583E-2</v>
      </c>
      <c r="I91" s="205">
        <v>20741</v>
      </c>
      <c r="J91" s="129">
        <v>-3.2647730982696688E-2</v>
      </c>
      <c r="K91" s="205">
        <v>2190</v>
      </c>
      <c r="L91" s="129">
        <v>0.19803063457330405</v>
      </c>
      <c r="M91" s="205">
        <v>53175</v>
      </c>
      <c r="N91" s="129">
        <v>-0.16839998123328592</v>
      </c>
      <c r="O91" s="205">
        <v>1412</v>
      </c>
      <c r="P91" s="129">
        <v>-4.6590141796083673E-2</v>
      </c>
      <c r="Q91" s="205">
        <v>3532</v>
      </c>
      <c r="R91" s="129">
        <v>-2.2959889349930873E-2</v>
      </c>
      <c r="S91" s="205">
        <v>590</v>
      </c>
      <c r="T91" s="129">
        <v>-0.47879858657243812</v>
      </c>
      <c r="U91" s="205">
        <v>113</v>
      </c>
      <c r="V91" s="129">
        <v>9.7087378640776656E-2</v>
      </c>
      <c r="W91" s="205">
        <v>53</v>
      </c>
      <c r="X91" s="129">
        <v>0.17777777777777781</v>
      </c>
      <c r="Y91" s="205">
        <v>387</v>
      </c>
      <c r="Z91" s="129">
        <v>-0.41979010494752622</v>
      </c>
      <c r="AA91" s="205">
        <v>37</v>
      </c>
      <c r="AB91" s="129">
        <v>-0.88328075709779186</v>
      </c>
      <c r="AC91" s="205">
        <v>889</v>
      </c>
      <c r="AD91" s="129">
        <v>0.13248407643312099</v>
      </c>
      <c r="AE91" s="205">
        <v>1108</v>
      </c>
      <c r="AF91" s="129">
        <v>7.3643410852713087E-2</v>
      </c>
      <c r="AG91" s="205">
        <v>4418</v>
      </c>
      <c r="AH91" s="129">
        <v>3.7332707208264759E-2</v>
      </c>
      <c r="AI91" s="205">
        <v>3575</v>
      </c>
      <c r="AJ91" s="129">
        <v>8.9939024390243816E-2</v>
      </c>
      <c r="AK91" s="205">
        <v>4347</v>
      </c>
      <c r="AL91" s="129">
        <v>0.58476121035362749</v>
      </c>
      <c r="AM91" s="205">
        <v>344</v>
      </c>
      <c r="AN91" s="129">
        <v>-0.36414048059149717</v>
      </c>
      <c r="AO91" s="205">
        <v>240</v>
      </c>
      <c r="AP91" s="129">
        <v>0.37142857142857144</v>
      </c>
      <c r="AQ91" s="205">
        <v>864</v>
      </c>
      <c r="AR91" s="129">
        <v>-0.41857335127860029</v>
      </c>
      <c r="AS91" s="206">
        <v>105018</v>
      </c>
      <c r="AT91" s="207">
        <v>-9.8550202147657973E-2</v>
      </c>
      <c r="AU91" s="206">
        <v>144506</v>
      </c>
      <c r="AV91" s="207">
        <v>-4.3272732087763721E-2</v>
      </c>
    </row>
    <row r="92" spans="2:48" ht="15" hidden="1" customHeight="1" outlineLevel="1" x14ac:dyDescent="0.25">
      <c r="B92" s="88" t="s">
        <v>93</v>
      </c>
      <c r="C92" s="205">
        <v>26638</v>
      </c>
      <c r="D92" s="129">
        <v>-9.9976348954285865E-2</v>
      </c>
      <c r="E92" s="205">
        <v>4678</v>
      </c>
      <c r="F92" s="129">
        <v>-0.25969298939705654</v>
      </c>
      <c r="G92" s="205">
        <v>3558</v>
      </c>
      <c r="H92" s="129">
        <v>-0.10737581535373808</v>
      </c>
      <c r="I92" s="205">
        <v>17972</v>
      </c>
      <c r="J92" s="129">
        <v>-6.7939010476091743E-2</v>
      </c>
      <c r="K92" s="205">
        <v>1938</v>
      </c>
      <c r="L92" s="129">
        <v>-0.33969335604770012</v>
      </c>
      <c r="M92" s="205">
        <v>47367</v>
      </c>
      <c r="N92" s="129">
        <v>-0.13196378830083566</v>
      </c>
      <c r="O92" s="205">
        <v>1334</v>
      </c>
      <c r="P92" s="129">
        <v>1.5220700152207112E-2</v>
      </c>
      <c r="Q92" s="205">
        <v>2644</v>
      </c>
      <c r="R92" s="129">
        <v>-0.27282728272827284</v>
      </c>
      <c r="S92" s="205">
        <v>483</v>
      </c>
      <c r="T92" s="129">
        <v>-0.59377628259041204</v>
      </c>
      <c r="U92" s="205">
        <v>112</v>
      </c>
      <c r="V92" s="129">
        <v>0.67164179104477606</v>
      </c>
      <c r="W92" s="205">
        <v>26</v>
      </c>
      <c r="X92" s="129">
        <v>0</v>
      </c>
      <c r="Y92" s="205">
        <v>312</v>
      </c>
      <c r="Z92" s="129">
        <v>-0.61811505507955933</v>
      </c>
      <c r="AA92" s="205">
        <v>33</v>
      </c>
      <c r="AB92" s="129">
        <v>-0.88172043010752688</v>
      </c>
      <c r="AC92" s="205">
        <v>797</v>
      </c>
      <c r="AD92" s="129">
        <v>0</v>
      </c>
      <c r="AE92" s="205">
        <v>727</v>
      </c>
      <c r="AF92" s="129">
        <v>-0.21405405405405409</v>
      </c>
      <c r="AG92" s="205">
        <v>2984</v>
      </c>
      <c r="AH92" s="129">
        <v>-0.11820330969267134</v>
      </c>
      <c r="AI92" s="205">
        <v>1466</v>
      </c>
      <c r="AJ92" s="129">
        <v>-2.7851458885941649E-2</v>
      </c>
      <c r="AK92" s="205">
        <v>2359</v>
      </c>
      <c r="AL92" s="129">
        <v>0.40249702734839476</v>
      </c>
      <c r="AM92" s="205">
        <v>397</v>
      </c>
      <c r="AN92" s="129">
        <v>6.149732620320858E-2</v>
      </c>
      <c r="AO92" s="205">
        <v>286</v>
      </c>
      <c r="AP92" s="129">
        <v>0.22746781115879822</v>
      </c>
      <c r="AQ92" s="205">
        <v>500</v>
      </c>
      <c r="AR92" s="129">
        <v>-0.15110356536502545</v>
      </c>
      <c r="AS92" s="206">
        <v>89490</v>
      </c>
      <c r="AT92" s="207">
        <v>-0.12880521022965119</v>
      </c>
      <c r="AU92" s="206">
        <v>116128</v>
      </c>
      <c r="AV92" s="207">
        <v>-0.12235674662555363</v>
      </c>
    </row>
    <row r="93" spans="2:48" ht="15" hidden="1" customHeight="1" outlineLevel="1" x14ac:dyDescent="0.25">
      <c r="B93" s="88" t="s">
        <v>94</v>
      </c>
      <c r="C93" s="205">
        <v>32789</v>
      </c>
      <c r="D93" s="129">
        <v>-0.16232787471578569</v>
      </c>
      <c r="E93" s="205">
        <v>6334</v>
      </c>
      <c r="F93" s="129">
        <v>5.9728961017232685E-2</v>
      </c>
      <c r="G93" s="205">
        <v>6190</v>
      </c>
      <c r="H93" s="129">
        <v>-8.5131540053207222E-2</v>
      </c>
      <c r="I93" s="205">
        <v>25446</v>
      </c>
      <c r="J93" s="129">
        <v>-0.12975376196990429</v>
      </c>
      <c r="K93" s="205">
        <v>4572</v>
      </c>
      <c r="L93" s="129">
        <v>-7.8225806451612923E-2</v>
      </c>
      <c r="M93" s="205">
        <v>59137</v>
      </c>
      <c r="N93" s="129">
        <v>-2.2690464386051934E-2</v>
      </c>
      <c r="O93" s="205">
        <v>1357</v>
      </c>
      <c r="P93" s="129">
        <v>0.30230326295585419</v>
      </c>
      <c r="Q93" s="205">
        <v>4048</v>
      </c>
      <c r="R93" s="129">
        <v>9.1105121293800551E-2</v>
      </c>
      <c r="S93" s="205">
        <v>9024</v>
      </c>
      <c r="T93" s="129">
        <v>-0.14747283892300422</v>
      </c>
      <c r="U93" s="205">
        <v>3418</v>
      </c>
      <c r="V93" s="129">
        <v>-0.112668743509865</v>
      </c>
      <c r="W93" s="205">
        <v>1523</v>
      </c>
      <c r="X93" s="129">
        <v>4.6016483516483575E-2</v>
      </c>
      <c r="Y93" s="205">
        <v>2670</v>
      </c>
      <c r="Z93" s="129">
        <v>-0.2325380856567979</v>
      </c>
      <c r="AA93" s="205">
        <v>1413</v>
      </c>
      <c r="AB93" s="129">
        <v>-0.21412680756395996</v>
      </c>
      <c r="AC93" s="205">
        <v>877</v>
      </c>
      <c r="AD93" s="129">
        <v>-6.0021436227224001E-2</v>
      </c>
      <c r="AE93" s="205">
        <v>1090</v>
      </c>
      <c r="AF93" s="129">
        <v>-0.19852941176470584</v>
      </c>
      <c r="AG93" s="205">
        <v>3541</v>
      </c>
      <c r="AH93" s="129">
        <v>-8.5721662793699971E-2</v>
      </c>
      <c r="AI93" s="205">
        <v>2572</v>
      </c>
      <c r="AJ93" s="129">
        <v>0.65614938828074698</v>
      </c>
      <c r="AK93" s="205">
        <v>2639</v>
      </c>
      <c r="AL93" s="129">
        <v>-5.4121863799283187E-2</v>
      </c>
      <c r="AM93" s="205">
        <v>344</v>
      </c>
      <c r="AN93" s="129">
        <v>-0.44065040650406506</v>
      </c>
      <c r="AO93" s="205">
        <v>228</v>
      </c>
      <c r="AP93" s="129">
        <v>-0.21917808219178081</v>
      </c>
      <c r="AQ93" s="205">
        <v>803</v>
      </c>
      <c r="AR93" s="129">
        <v>0.15873015873015883</v>
      </c>
      <c r="AS93" s="206">
        <v>128202</v>
      </c>
      <c r="AT93" s="207">
        <v>-4.964454888472114E-2</v>
      </c>
      <c r="AU93" s="206">
        <v>160991</v>
      </c>
      <c r="AV93" s="207">
        <v>-7.4987646660001572E-2</v>
      </c>
    </row>
    <row r="94" spans="2:48" ht="15" hidden="1" customHeight="1" outlineLevel="1" x14ac:dyDescent="0.25">
      <c r="B94" s="88" t="s">
        <v>95</v>
      </c>
      <c r="C94" s="205">
        <v>17116</v>
      </c>
      <c r="D94" s="129">
        <v>-8.7341367175002627E-2</v>
      </c>
      <c r="E94" s="205">
        <v>5933</v>
      </c>
      <c r="F94" s="129">
        <v>-3.1922043010752521E-3</v>
      </c>
      <c r="G94" s="205">
        <v>5445</v>
      </c>
      <c r="H94" s="129">
        <v>-1.5904572564612307E-2</v>
      </c>
      <c r="I94" s="205">
        <v>27382</v>
      </c>
      <c r="J94" s="129">
        <v>2.3060873384823655E-3</v>
      </c>
      <c r="K94" s="205">
        <v>4700</v>
      </c>
      <c r="L94" s="129">
        <v>0.35018672795173811</v>
      </c>
      <c r="M94" s="205">
        <v>75541</v>
      </c>
      <c r="N94" s="129">
        <v>8.1815317637623952E-2</v>
      </c>
      <c r="O94" s="205">
        <v>1543</v>
      </c>
      <c r="P94" s="129">
        <v>0.69003285870755748</v>
      </c>
      <c r="Q94" s="205">
        <v>4400</v>
      </c>
      <c r="R94" s="129">
        <v>3.0203699367829628E-2</v>
      </c>
      <c r="S94" s="205">
        <v>19775</v>
      </c>
      <c r="T94" s="129">
        <v>-3.1254592661539182E-2</v>
      </c>
      <c r="U94" s="205">
        <v>6272</v>
      </c>
      <c r="V94" s="129">
        <v>-8.0217040621792024E-2</v>
      </c>
      <c r="W94" s="205">
        <v>3660</v>
      </c>
      <c r="X94" s="129">
        <v>0.28286014721345953</v>
      </c>
      <c r="Y94" s="205">
        <v>6160</v>
      </c>
      <c r="Z94" s="129">
        <v>9.8430813124108507E-2</v>
      </c>
      <c r="AA94" s="205">
        <v>3683</v>
      </c>
      <c r="AB94" s="129">
        <v>-0.28248587570621464</v>
      </c>
      <c r="AC94" s="205">
        <v>793</v>
      </c>
      <c r="AD94" s="129">
        <v>-7.509386733416723E-3</v>
      </c>
      <c r="AE94" s="205">
        <v>1338</v>
      </c>
      <c r="AF94" s="129">
        <v>0.31822660098522171</v>
      </c>
      <c r="AG94" s="205">
        <v>3155</v>
      </c>
      <c r="AH94" s="129">
        <v>7.8263841421736258E-2</v>
      </c>
      <c r="AI94" s="205">
        <v>2779</v>
      </c>
      <c r="AJ94" s="129">
        <v>0.57808063600227144</v>
      </c>
      <c r="AK94" s="205">
        <v>2552</v>
      </c>
      <c r="AL94" s="129">
        <v>-5.094830792116023E-2</v>
      </c>
      <c r="AM94" s="205">
        <v>541</v>
      </c>
      <c r="AN94" s="129">
        <v>-0.12175324675324672</v>
      </c>
      <c r="AO94" s="205">
        <v>251</v>
      </c>
      <c r="AP94" s="129">
        <v>-0.53518518518518521</v>
      </c>
      <c r="AQ94" s="205">
        <v>1107</v>
      </c>
      <c r="AR94" s="129">
        <v>0.17891373801916943</v>
      </c>
      <c r="AS94" s="206">
        <v>157235</v>
      </c>
      <c r="AT94" s="207">
        <v>5.530386925735753E-2</v>
      </c>
      <c r="AU94" s="206">
        <v>174351</v>
      </c>
      <c r="AV94" s="207">
        <v>3.9356419412336363E-2</v>
      </c>
    </row>
    <row r="95" spans="2:48" ht="15" hidden="1" customHeight="1" outlineLevel="1" x14ac:dyDescent="0.25">
      <c r="B95" s="88" t="s">
        <v>96</v>
      </c>
      <c r="C95" s="205">
        <v>16706</v>
      </c>
      <c r="D95" s="129">
        <v>2.8757928443869707E-2</v>
      </c>
      <c r="E95" s="205">
        <v>5688</v>
      </c>
      <c r="F95" s="129">
        <v>-9.4267515923566858E-2</v>
      </c>
      <c r="G95" s="205">
        <v>5538</v>
      </c>
      <c r="H95" s="129">
        <v>9.0366889571669162E-4</v>
      </c>
      <c r="I95" s="205">
        <v>20585</v>
      </c>
      <c r="J95" s="129">
        <v>-0.14691255698300876</v>
      </c>
      <c r="K95" s="205">
        <v>4402</v>
      </c>
      <c r="L95" s="129">
        <v>4.3127962085308003E-2</v>
      </c>
      <c r="M95" s="205">
        <v>62483</v>
      </c>
      <c r="N95" s="129">
        <v>5.1813820385489429E-2</v>
      </c>
      <c r="O95" s="205">
        <v>1293</v>
      </c>
      <c r="P95" s="129">
        <v>0.32208588957055206</v>
      </c>
      <c r="Q95" s="205">
        <v>4892</v>
      </c>
      <c r="R95" s="129">
        <v>-9.222490257932825E-2</v>
      </c>
      <c r="S95" s="205">
        <v>19570</v>
      </c>
      <c r="T95" s="129">
        <v>1.8942302769671127E-3</v>
      </c>
      <c r="U95" s="205">
        <v>6155</v>
      </c>
      <c r="V95" s="129">
        <v>2.4808524808524801E-2</v>
      </c>
      <c r="W95" s="205">
        <v>3366</v>
      </c>
      <c r="X95" s="129">
        <v>6.9590085795996126E-2</v>
      </c>
      <c r="Y95" s="205">
        <v>6227</v>
      </c>
      <c r="Z95" s="129">
        <v>0.11554998208527412</v>
      </c>
      <c r="AA95" s="205">
        <v>3822</v>
      </c>
      <c r="AB95" s="129">
        <v>-0.20341809087119633</v>
      </c>
      <c r="AC95" s="205">
        <v>736</v>
      </c>
      <c r="AD95" s="129">
        <v>0.20458265139116194</v>
      </c>
      <c r="AE95" s="205">
        <v>1222</v>
      </c>
      <c r="AF95" s="129">
        <v>1.9182652210175233E-2</v>
      </c>
      <c r="AG95" s="205">
        <v>2155</v>
      </c>
      <c r="AH95" s="129">
        <v>0.12473903966597066</v>
      </c>
      <c r="AI95" s="205">
        <v>2455</v>
      </c>
      <c r="AJ95" s="129">
        <v>0.55972045743329102</v>
      </c>
      <c r="AK95" s="205">
        <v>2379</v>
      </c>
      <c r="AL95" s="129">
        <v>0.20273003033367032</v>
      </c>
      <c r="AM95" s="205">
        <v>298</v>
      </c>
      <c r="AN95" s="129">
        <v>-0.62749999999999995</v>
      </c>
      <c r="AO95" s="205">
        <v>210</v>
      </c>
      <c r="AP95" s="129">
        <v>0.2068965517241379</v>
      </c>
      <c r="AQ95" s="205">
        <v>799</v>
      </c>
      <c r="AR95" s="129">
        <v>1.653944020356235E-2</v>
      </c>
      <c r="AS95" s="206">
        <v>134705</v>
      </c>
      <c r="AT95" s="207">
        <v>1.4794879038853015E-3</v>
      </c>
      <c r="AU95" s="206">
        <v>151411</v>
      </c>
      <c r="AV95" s="207">
        <v>4.4180569836478334E-3</v>
      </c>
    </row>
    <row r="96" spans="2:48" ht="15" hidden="1" customHeight="1" outlineLevel="1" x14ac:dyDescent="0.25">
      <c r="B96" s="88" t="s">
        <v>97</v>
      </c>
      <c r="C96" s="205">
        <v>14041</v>
      </c>
      <c r="D96" s="129">
        <v>-0.13343208047892363</v>
      </c>
      <c r="E96" s="205">
        <v>4588</v>
      </c>
      <c r="F96" s="129">
        <v>-0.20691443388072606</v>
      </c>
      <c r="G96" s="205">
        <v>5566</v>
      </c>
      <c r="H96" s="129">
        <v>-5.5008488964346403E-2</v>
      </c>
      <c r="I96" s="205">
        <v>20145</v>
      </c>
      <c r="J96" s="129">
        <v>-0.15929388197980132</v>
      </c>
      <c r="K96" s="205">
        <v>3349</v>
      </c>
      <c r="L96" s="129">
        <v>0.15125472671020979</v>
      </c>
      <c r="M96" s="205">
        <v>58534</v>
      </c>
      <c r="N96" s="129">
        <v>3.4626601855943351E-2</v>
      </c>
      <c r="O96" s="205">
        <v>1196</v>
      </c>
      <c r="P96" s="129">
        <v>0.44969696969696971</v>
      </c>
      <c r="Q96" s="205">
        <v>7260</v>
      </c>
      <c r="R96" s="129">
        <v>-5.5302537410540031E-2</v>
      </c>
      <c r="S96" s="205">
        <v>18739</v>
      </c>
      <c r="T96" s="129">
        <v>-0.14261530014641288</v>
      </c>
      <c r="U96" s="205">
        <v>5678</v>
      </c>
      <c r="V96" s="129">
        <v>-0.30185663346858482</v>
      </c>
      <c r="W96" s="205">
        <v>2928</v>
      </c>
      <c r="X96" s="129">
        <v>-0.11165048543689315</v>
      </c>
      <c r="Y96" s="205">
        <v>6329</v>
      </c>
      <c r="Z96" s="129">
        <v>0.15492700729927011</v>
      </c>
      <c r="AA96" s="205">
        <v>3804</v>
      </c>
      <c r="AB96" s="129">
        <v>-0.23104912067919947</v>
      </c>
      <c r="AC96" s="205">
        <v>791</v>
      </c>
      <c r="AD96" s="129">
        <v>-1.6169154228855676E-2</v>
      </c>
      <c r="AE96" s="205">
        <v>1528</v>
      </c>
      <c r="AF96" s="129">
        <v>0.38030713640469749</v>
      </c>
      <c r="AG96" s="205">
        <v>3578</v>
      </c>
      <c r="AH96" s="129">
        <v>0.16623207301173393</v>
      </c>
      <c r="AI96" s="205">
        <v>3247</v>
      </c>
      <c r="AJ96" s="129">
        <v>0.59479371316306473</v>
      </c>
      <c r="AK96" s="205">
        <v>2483</v>
      </c>
      <c r="AL96" s="129">
        <v>9.3495934959348936E-3</v>
      </c>
      <c r="AM96" s="205">
        <v>274</v>
      </c>
      <c r="AN96" s="129">
        <v>-0.27704485488126651</v>
      </c>
      <c r="AO96" s="205">
        <v>195</v>
      </c>
      <c r="AP96" s="129">
        <v>0.40287769784172656</v>
      </c>
      <c r="AQ96" s="205">
        <v>730</v>
      </c>
      <c r="AR96" s="129">
        <v>-0.25888324873096447</v>
      </c>
      <c r="AS96" s="206">
        <v>132203</v>
      </c>
      <c r="AT96" s="207">
        <v>-3.1231451287875966E-2</v>
      </c>
      <c r="AU96" s="206">
        <v>146244</v>
      </c>
      <c r="AV96" s="207">
        <v>-4.2078235124584085E-2</v>
      </c>
    </row>
    <row r="97" spans="2:48" collapsed="1" x14ac:dyDescent="0.25">
      <c r="B97" s="217">
        <v>2007</v>
      </c>
      <c r="C97" s="215">
        <v>354826</v>
      </c>
      <c r="D97" s="139">
        <v>-3.1493268989311152E-2</v>
      </c>
      <c r="E97" s="215">
        <v>66762</v>
      </c>
      <c r="F97" s="139">
        <v>-5.0840228610423921E-2</v>
      </c>
      <c r="G97" s="215">
        <v>64965</v>
      </c>
      <c r="H97" s="139">
        <v>-1.4860868905906433E-2</v>
      </c>
      <c r="I97" s="215">
        <v>264072</v>
      </c>
      <c r="J97" s="139">
        <v>-5.2336931557188771E-2</v>
      </c>
      <c r="K97" s="215">
        <v>40760</v>
      </c>
      <c r="L97" s="139">
        <v>6.9423309020307578E-2</v>
      </c>
      <c r="M97" s="215">
        <v>704312</v>
      </c>
      <c r="N97" s="139">
        <v>-6.8991043008364783E-2</v>
      </c>
      <c r="O97" s="215">
        <v>17985</v>
      </c>
      <c r="P97" s="139">
        <v>0.17595135347194968</v>
      </c>
      <c r="Q97" s="215">
        <v>54371</v>
      </c>
      <c r="R97" s="139">
        <v>-9.9236261824688143E-2</v>
      </c>
      <c r="S97" s="215">
        <v>127617</v>
      </c>
      <c r="T97" s="139">
        <v>2.2178969627066447E-2</v>
      </c>
      <c r="U97" s="215">
        <v>40228</v>
      </c>
      <c r="V97" s="139">
        <v>-6.2131350103746485E-2</v>
      </c>
      <c r="W97" s="215">
        <v>23365</v>
      </c>
      <c r="X97" s="139">
        <v>0.16871748699479783</v>
      </c>
      <c r="Y97" s="215">
        <v>39825</v>
      </c>
      <c r="Z97" s="139">
        <v>0.10563575791227087</v>
      </c>
      <c r="AA97" s="215">
        <v>24199</v>
      </c>
      <c r="AB97" s="139">
        <v>-6.7224299425663991E-2</v>
      </c>
      <c r="AC97" s="215">
        <v>10944</v>
      </c>
      <c r="AD97" s="139">
        <v>-9.5312887492766785E-2</v>
      </c>
      <c r="AE97" s="215">
        <v>14482</v>
      </c>
      <c r="AF97" s="139">
        <v>6.603183429484849E-3</v>
      </c>
      <c r="AG97" s="215">
        <v>48057</v>
      </c>
      <c r="AH97" s="139">
        <v>0.12987562598452973</v>
      </c>
      <c r="AI97" s="215">
        <v>38572</v>
      </c>
      <c r="AJ97" s="139">
        <v>0.17190253387616217</v>
      </c>
      <c r="AK97" s="215">
        <v>44372</v>
      </c>
      <c r="AL97" s="139">
        <v>0.33301288791420069</v>
      </c>
      <c r="AM97" s="215">
        <v>3597</v>
      </c>
      <c r="AN97" s="139">
        <v>-0.32196041470311032</v>
      </c>
      <c r="AO97" s="215">
        <v>2749</v>
      </c>
      <c r="AP97" s="139">
        <v>-0.12116368286445012</v>
      </c>
      <c r="AQ97" s="215">
        <v>9739</v>
      </c>
      <c r="AR97" s="139">
        <v>-0.14148448519040902</v>
      </c>
      <c r="AS97" s="206">
        <v>1513356</v>
      </c>
      <c r="AT97" s="216">
        <v>-3.3033343876093801E-2</v>
      </c>
      <c r="AU97" s="206">
        <v>1868182</v>
      </c>
      <c r="AV97" s="216">
        <v>-3.2741212548908383E-2</v>
      </c>
    </row>
    <row r="98" spans="2:48" ht="15" hidden="1" customHeight="1" outlineLevel="1" x14ac:dyDescent="0.25">
      <c r="B98" s="88" t="s">
        <v>86</v>
      </c>
      <c r="C98" s="205">
        <v>21017</v>
      </c>
      <c r="D98" s="129" t="s">
        <v>64</v>
      </c>
      <c r="E98" s="205">
        <v>4555</v>
      </c>
      <c r="F98" s="129" t="s">
        <v>64</v>
      </c>
      <c r="G98" s="205">
        <v>5884</v>
      </c>
      <c r="H98" s="129" t="s">
        <v>64</v>
      </c>
      <c r="I98" s="205">
        <v>18931</v>
      </c>
      <c r="J98" s="129" t="s">
        <v>64</v>
      </c>
      <c r="K98" s="205">
        <v>2985</v>
      </c>
      <c r="L98" s="129" t="s">
        <v>64</v>
      </c>
      <c r="M98" s="205">
        <v>69764</v>
      </c>
      <c r="N98" s="129" t="s">
        <v>64</v>
      </c>
      <c r="O98" s="205">
        <v>1272</v>
      </c>
      <c r="P98" s="129" t="s">
        <v>64</v>
      </c>
      <c r="Q98" s="205">
        <v>5050</v>
      </c>
      <c r="R98" s="129" t="s">
        <v>64</v>
      </c>
      <c r="S98" s="205">
        <v>16822</v>
      </c>
      <c r="T98" s="129" t="s">
        <v>64</v>
      </c>
      <c r="U98" s="205">
        <v>5848</v>
      </c>
      <c r="V98" s="129" t="s">
        <v>64</v>
      </c>
      <c r="W98" s="205">
        <v>2506</v>
      </c>
      <c r="X98" s="129" t="s">
        <v>64</v>
      </c>
      <c r="Y98" s="205">
        <v>4855</v>
      </c>
      <c r="Z98" s="129" t="s">
        <v>64</v>
      </c>
      <c r="AA98" s="205">
        <v>3613</v>
      </c>
      <c r="AB98" s="129" t="s">
        <v>64</v>
      </c>
      <c r="AC98" s="205">
        <v>1101</v>
      </c>
      <c r="AD98" s="129" t="s">
        <v>64</v>
      </c>
      <c r="AE98" s="205">
        <v>1174</v>
      </c>
      <c r="AF98" s="129" t="s">
        <v>64</v>
      </c>
      <c r="AG98" s="205">
        <v>4096</v>
      </c>
      <c r="AH98" s="129" t="s">
        <v>64</v>
      </c>
      <c r="AI98" s="205">
        <v>2891</v>
      </c>
      <c r="AJ98" s="129" t="s">
        <v>64</v>
      </c>
      <c r="AK98" s="205">
        <v>2780</v>
      </c>
      <c r="AL98" s="129" t="s">
        <v>64</v>
      </c>
      <c r="AM98" s="205">
        <v>325</v>
      </c>
      <c r="AN98" s="129" t="s">
        <v>64</v>
      </c>
      <c r="AO98" s="205">
        <v>174</v>
      </c>
      <c r="AP98" s="129" t="s">
        <v>64</v>
      </c>
      <c r="AQ98" s="205">
        <v>1028</v>
      </c>
      <c r="AR98" s="129" t="s">
        <v>64</v>
      </c>
      <c r="AS98" s="206">
        <v>138832</v>
      </c>
      <c r="AT98" s="207" t="s">
        <v>64</v>
      </c>
      <c r="AU98" s="206">
        <v>159849</v>
      </c>
      <c r="AV98" s="207" t="s">
        <v>64</v>
      </c>
    </row>
    <row r="99" spans="2:48" ht="15" hidden="1" customHeight="1" outlineLevel="1" x14ac:dyDescent="0.25">
      <c r="B99" s="88" t="s">
        <v>87</v>
      </c>
      <c r="C99" s="205">
        <v>17258</v>
      </c>
      <c r="D99" s="129" t="s">
        <v>64</v>
      </c>
      <c r="E99" s="205">
        <v>3986</v>
      </c>
      <c r="F99" s="129" t="s">
        <v>64</v>
      </c>
      <c r="G99" s="205">
        <v>4655</v>
      </c>
      <c r="H99" s="129" t="s">
        <v>64</v>
      </c>
      <c r="I99" s="205">
        <v>25459</v>
      </c>
      <c r="J99" s="129" t="s">
        <v>64</v>
      </c>
      <c r="K99" s="205">
        <v>2467</v>
      </c>
      <c r="L99" s="129" t="s">
        <v>64</v>
      </c>
      <c r="M99" s="205">
        <v>63668</v>
      </c>
      <c r="N99" s="129" t="s">
        <v>64</v>
      </c>
      <c r="O99" s="205">
        <v>1167</v>
      </c>
      <c r="P99" s="129" t="s">
        <v>64</v>
      </c>
      <c r="Q99" s="205">
        <v>3550</v>
      </c>
      <c r="R99" s="129" t="s">
        <v>64</v>
      </c>
      <c r="S99" s="205">
        <v>16359</v>
      </c>
      <c r="T99" s="129" t="s">
        <v>64</v>
      </c>
      <c r="U99" s="205">
        <v>6295</v>
      </c>
      <c r="V99" s="129" t="s">
        <v>64</v>
      </c>
      <c r="W99" s="205">
        <v>3434</v>
      </c>
      <c r="X99" s="129" t="s">
        <v>64</v>
      </c>
      <c r="Y99" s="205">
        <v>3737</v>
      </c>
      <c r="Z99" s="129" t="s">
        <v>64</v>
      </c>
      <c r="AA99" s="205">
        <v>2893</v>
      </c>
      <c r="AB99" s="129" t="s">
        <v>64</v>
      </c>
      <c r="AC99" s="205">
        <v>1246</v>
      </c>
      <c r="AD99" s="129" t="s">
        <v>64</v>
      </c>
      <c r="AE99" s="205">
        <v>1573</v>
      </c>
      <c r="AF99" s="129" t="s">
        <v>64</v>
      </c>
      <c r="AG99" s="205">
        <v>3567</v>
      </c>
      <c r="AH99" s="129" t="s">
        <v>64</v>
      </c>
      <c r="AI99" s="205">
        <v>4105</v>
      </c>
      <c r="AJ99" s="129" t="s">
        <v>64</v>
      </c>
      <c r="AK99" s="205">
        <v>2046</v>
      </c>
      <c r="AL99" s="129" t="s">
        <v>64</v>
      </c>
      <c r="AM99" s="205">
        <v>310</v>
      </c>
      <c r="AN99" s="129" t="s">
        <v>64</v>
      </c>
      <c r="AO99" s="205">
        <v>131</v>
      </c>
      <c r="AP99" s="129" t="s">
        <v>64</v>
      </c>
      <c r="AQ99" s="205">
        <v>729</v>
      </c>
      <c r="AR99" s="129" t="s">
        <v>64</v>
      </c>
      <c r="AS99" s="206">
        <v>135018</v>
      </c>
      <c r="AT99" s="207" t="s">
        <v>64</v>
      </c>
      <c r="AU99" s="206">
        <v>152276</v>
      </c>
      <c r="AV99" s="207" t="s">
        <v>64</v>
      </c>
    </row>
    <row r="100" spans="2:48" ht="15" hidden="1" customHeight="1" outlineLevel="1" x14ac:dyDescent="0.25">
      <c r="B100" s="88" t="s">
        <v>88</v>
      </c>
      <c r="C100" s="205">
        <v>28608</v>
      </c>
      <c r="D100" s="129" t="s">
        <v>64</v>
      </c>
      <c r="E100" s="205">
        <v>8766</v>
      </c>
      <c r="F100" s="129" t="s">
        <v>64</v>
      </c>
      <c r="G100" s="205">
        <v>5787</v>
      </c>
      <c r="H100" s="129" t="s">
        <v>64</v>
      </c>
      <c r="I100" s="205">
        <v>24106</v>
      </c>
      <c r="J100" s="129" t="s">
        <v>64</v>
      </c>
      <c r="K100" s="205">
        <v>3513</v>
      </c>
      <c r="L100" s="129" t="s">
        <v>64</v>
      </c>
      <c r="M100" s="205">
        <v>73999</v>
      </c>
      <c r="N100" s="129" t="s">
        <v>64</v>
      </c>
      <c r="O100" s="205">
        <v>1759</v>
      </c>
      <c r="P100" s="129" t="s">
        <v>64</v>
      </c>
      <c r="Q100" s="205">
        <v>4779</v>
      </c>
      <c r="R100" s="129" t="s">
        <v>64</v>
      </c>
      <c r="S100" s="205">
        <v>11721</v>
      </c>
      <c r="T100" s="129" t="s">
        <v>64</v>
      </c>
      <c r="U100" s="205">
        <v>4594</v>
      </c>
      <c r="V100" s="129" t="s">
        <v>64</v>
      </c>
      <c r="W100" s="205">
        <v>2127</v>
      </c>
      <c r="X100" s="129" t="s">
        <v>64</v>
      </c>
      <c r="Y100" s="205">
        <v>3199</v>
      </c>
      <c r="Z100" s="129" t="s">
        <v>64</v>
      </c>
      <c r="AA100" s="205">
        <v>1801</v>
      </c>
      <c r="AB100" s="129" t="s">
        <v>64</v>
      </c>
      <c r="AC100" s="205">
        <v>1759</v>
      </c>
      <c r="AD100" s="129" t="s">
        <v>64</v>
      </c>
      <c r="AE100" s="205">
        <v>1462</v>
      </c>
      <c r="AF100" s="129" t="s">
        <v>64</v>
      </c>
      <c r="AG100" s="205">
        <v>3699</v>
      </c>
      <c r="AH100" s="129" t="s">
        <v>64</v>
      </c>
      <c r="AI100" s="205">
        <v>3258</v>
      </c>
      <c r="AJ100" s="129" t="s">
        <v>64</v>
      </c>
      <c r="AK100" s="205">
        <v>2244</v>
      </c>
      <c r="AL100" s="129" t="s">
        <v>64</v>
      </c>
      <c r="AM100" s="205">
        <v>310</v>
      </c>
      <c r="AN100" s="129" t="s">
        <v>64</v>
      </c>
      <c r="AO100" s="205">
        <v>113</v>
      </c>
      <c r="AP100" s="129" t="s">
        <v>64</v>
      </c>
      <c r="AQ100" s="205">
        <v>978</v>
      </c>
      <c r="AR100" s="129" t="s">
        <v>64</v>
      </c>
      <c r="AS100" s="206">
        <v>148253</v>
      </c>
      <c r="AT100" s="207" t="s">
        <v>64</v>
      </c>
      <c r="AU100" s="206">
        <v>176861</v>
      </c>
      <c r="AV100" s="207" t="s">
        <v>64</v>
      </c>
    </row>
    <row r="101" spans="2:48" ht="15" hidden="1" customHeight="1" outlineLevel="1" x14ac:dyDescent="0.25">
      <c r="B101" s="88" t="s">
        <v>89</v>
      </c>
      <c r="C101" s="205">
        <v>41342</v>
      </c>
      <c r="D101" s="129" t="s">
        <v>64</v>
      </c>
      <c r="E101" s="205">
        <v>4973</v>
      </c>
      <c r="F101" s="129" t="s">
        <v>64</v>
      </c>
      <c r="G101" s="205">
        <v>4680</v>
      </c>
      <c r="H101" s="129" t="s">
        <v>64</v>
      </c>
      <c r="I101" s="205">
        <v>23756</v>
      </c>
      <c r="J101" s="129" t="s">
        <v>64</v>
      </c>
      <c r="K101" s="205">
        <v>2148</v>
      </c>
      <c r="L101" s="129" t="s">
        <v>64</v>
      </c>
      <c r="M101" s="205">
        <v>65431</v>
      </c>
      <c r="N101" s="129" t="s">
        <v>64</v>
      </c>
      <c r="O101" s="205">
        <v>1417</v>
      </c>
      <c r="P101" s="129" t="s">
        <v>64</v>
      </c>
      <c r="Q101" s="205">
        <v>3674</v>
      </c>
      <c r="R101" s="129" t="s">
        <v>64</v>
      </c>
      <c r="S101" s="205">
        <v>1713</v>
      </c>
      <c r="T101" s="129" t="s">
        <v>64</v>
      </c>
      <c r="U101" s="205">
        <v>379</v>
      </c>
      <c r="V101" s="129" t="s">
        <v>64</v>
      </c>
      <c r="W101" s="205">
        <v>413</v>
      </c>
      <c r="X101" s="129" t="s">
        <v>64</v>
      </c>
      <c r="Y101" s="205">
        <v>727</v>
      </c>
      <c r="Z101" s="129" t="s">
        <v>64</v>
      </c>
      <c r="AA101" s="205">
        <v>194</v>
      </c>
      <c r="AB101" s="129" t="s">
        <v>64</v>
      </c>
      <c r="AC101" s="205">
        <v>1116</v>
      </c>
      <c r="AD101" s="129" t="s">
        <v>64</v>
      </c>
      <c r="AE101" s="205">
        <v>1021</v>
      </c>
      <c r="AF101" s="129" t="s">
        <v>64</v>
      </c>
      <c r="AG101" s="205">
        <v>4349</v>
      </c>
      <c r="AH101" s="129" t="s">
        <v>64</v>
      </c>
      <c r="AI101" s="205">
        <v>3686</v>
      </c>
      <c r="AJ101" s="129" t="s">
        <v>64</v>
      </c>
      <c r="AK101" s="205">
        <v>2887</v>
      </c>
      <c r="AL101" s="129" t="s">
        <v>64</v>
      </c>
      <c r="AM101" s="205">
        <v>270</v>
      </c>
      <c r="AN101" s="129" t="s">
        <v>64</v>
      </c>
      <c r="AO101" s="205">
        <v>233</v>
      </c>
      <c r="AP101" s="129" t="s">
        <v>64</v>
      </c>
      <c r="AQ101" s="205">
        <v>944</v>
      </c>
      <c r="AR101" s="129" t="s">
        <v>64</v>
      </c>
      <c r="AS101" s="206">
        <v>122298</v>
      </c>
      <c r="AT101" s="207" t="s">
        <v>64</v>
      </c>
      <c r="AU101" s="206">
        <v>163640</v>
      </c>
      <c r="AV101" s="207" t="s">
        <v>64</v>
      </c>
    </row>
    <row r="102" spans="2:48" ht="15" hidden="1" customHeight="1" outlineLevel="1" x14ac:dyDescent="0.25">
      <c r="B102" s="88" t="s">
        <v>90</v>
      </c>
      <c r="C102" s="205">
        <v>57964</v>
      </c>
      <c r="D102" s="129" t="s">
        <v>64</v>
      </c>
      <c r="E102" s="205">
        <v>5231</v>
      </c>
      <c r="F102" s="129" t="s">
        <v>64</v>
      </c>
      <c r="G102" s="205">
        <v>5948</v>
      </c>
      <c r="H102" s="129" t="s">
        <v>64</v>
      </c>
      <c r="I102" s="205">
        <v>21085</v>
      </c>
      <c r="J102" s="129" t="s">
        <v>64</v>
      </c>
      <c r="K102" s="205">
        <v>3608</v>
      </c>
      <c r="L102" s="129" t="s">
        <v>64</v>
      </c>
      <c r="M102" s="205">
        <v>59612</v>
      </c>
      <c r="N102" s="129" t="s">
        <v>64</v>
      </c>
      <c r="O102" s="205">
        <v>1329</v>
      </c>
      <c r="P102" s="129" t="s">
        <v>64</v>
      </c>
      <c r="Q102" s="205">
        <v>9810</v>
      </c>
      <c r="R102" s="129" t="s">
        <v>64</v>
      </c>
      <c r="S102" s="205">
        <v>1732</v>
      </c>
      <c r="T102" s="129" t="s">
        <v>64</v>
      </c>
      <c r="U102" s="205">
        <v>444</v>
      </c>
      <c r="V102" s="129" t="s">
        <v>64</v>
      </c>
      <c r="W102" s="205">
        <v>286</v>
      </c>
      <c r="X102" s="129" t="s">
        <v>64</v>
      </c>
      <c r="Y102" s="205">
        <v>983</v>
      </c>
      <c r="Z102" s="129" t="s">
        <v>64</v>
      </c>
      <c r="AA102" s="205">
        <v>19</v>
      </c>
      <c r="AB102" s="129" t="s">
        <v>64</v>
      </c>
      <c r="AC102" s="205">
        <v>833</v>
      </c>
      <c r="AD102" s="129" t="s">
        <v>64</v>
      </c>
      <c r="AE102" s="205">
        <v>1163</v>
      </c>
      <c r="AF102" s="129" t="s">
        <v>64</v>
      </c>
      <c r="AG102" s="205">
        <v>3926</v>
      </c>
      <c r="AH102" s="129" t="s">
        <v>64</v>
      </c>
      <c r="AI102" s="205">
        <v>3597</v>
      </c>
      <c r="AJ102" s="129" t="s">
        <v>64</v>
      </c>
      <c r="AK102" s="205">
        <v>4676</v>
      </c>
      <c r="AL102" s="129" t="s">
        <v>64</v>
      </c>
      <c r="AM102" s="205">
        <v>265</v>
      </c>
      <c r="AN102" s="129" t="s">
        <v>64</v>
      </c>
      <c r="AO102" s="205">
        <v>578</v>
      </c>
      <c r="AP102" s="129" t="s">
        <v>64</v>
      </c>
      <c r="AQ102" s="205">
        <v>878</v>
      </c>
      <c r="AR102" s="129" t="s">
        <v>64</v>
      </c>
      <c r="AS102" s="206">
        <v>124271</v>
      </c>
      <c r="AT102" s="207" t="s">
        <v>64</v>
      </c>
      <c r="AU102" s="206">
        <v>182235</v>
      </c>
      <c r="AV102" s="207" t="s">
        <v>64</v>
      </c>
    </row>
    <row r="103" spans="2:48" ht="15" hidden="1" customHeight="1" outlineLevel="1" x14ac:dyDescent="0.25">
      <c r="B103" s="88" t="s">
        <v>91</v>
      </c>
      <c r="C103" s="205">
        <v>45696</v>
      </c>
      <c r="D103" s="129" t="s">
        <v>64</v>
      </c>
      <c r="E103" s="205">
        <v>8001</v>
      </c>
      <c r="F103" s="129" t="s">
        <v>64</v>
      </c>
      <c r="G103" s="205">
        <v>7038</v>
      </c>
      <c r="H103" s="129" t="s">
        <v>64</v>
      </c>
      <c r="I103" s="205">
        <v>19945</v>
      </c>
      <c r="J103" s="129" t="s">
        <v>64</v>
      </c>
      <c r="K103" s="205">
        <v>3060</v>
      </c>
      <c r="L103" s="129" t="s">
        <v>64</v>
      </c>
      <c r="M103" s="205">
        <v>59201</v>
      </c>
      <c r="N103" s="129" t="s">
        <v>64</v>
      </c>
      <c r="O103" s="205">
        <v>1797</v>
      </c>
      <c r="P103" s="129" t="s">
        <v>64</v>
      </c>
      <c r="Q103" s="205">
        <v>5192</v>
      </c>
      <c r="R103" s="129" t="s">
        <v>64</v>
      </c>
      <c r="S103" s="205">
        <v>1793</v>
      </c>
      <c r="T103" s="129" t="s">
        <v>64</v>
      </c>
      <c r="U103" s="205">
        <v>353</v>
      </c>
      <c r="V103" s="129" t="s">
        <v>64</v>
      </c>
      <c r="W103" s="205">
        <v>403</v>
      </c>
      <c r="X103" s="129" t="s">
        <v>64</v>
      </c>
      <c r="Y103" s="205">
        <v>886</v>
      </c>
      <c r="Z103" s="129" t="s">
        <v>64</v>
      </c>
      <c r="AA103" s="205">
        <v>151</v>
      </c>
      <c r="AB103" s="129" t="s">
        <v>64</v>
      </c>
      <c r="AC103" s="205">
        <v>1313</v>
      </c>
      <c r="AD103" s="129" t="s">
        <v>64</v>
      </c>
      <c r="AE103" s="205">
        <v>1356</v>
      </c>
      <c r="AF103" s="129" t="s">
        <v>64</v>
      </c>
      <c r="AG103" s="205">
        <v>3470</v>
      </c>
      <c r="AH103" s="129" t="s">
        <v>64</v>
      </c>
      <c r="AI103" s="205">
        <v>3665</v>
      </c>
      <c r="AJ103" s="129" t="s">
        <v>64</v>
      </c>
      <c r="AK103" s="205">
        <v>4312</v>
      </c>
      <c r="AL103" s="129" t="s">
        <v>64</v>
      </c>
      <c r="AM103" s="205">
        <v>500</v>
      </c>
      <c r="AN103" s="129" t="s">
        <v>64</v>
      </c>
      <c r="AO103" s="205">
        <v>346</v>
      </c>
      <c r="AP103" s="129" t="s">
        <v>64</v>
      </c>
      <c r="AQ103" s="205">
        <v>1309</v>
      </c>
      <c r="AR103" s="129" t="s">
        <v>64</v>
      </c>
      <c r="AS103" s="206">
        <v>122298</v>
      </c>
      <c r="AT103" s="207" t="s">
        <v>64</v>
      </c>
      <c r="AU103" s="206">
        <v>167994</v>
      </c>
      <c r="AV103" s="207" t="s">
        <v>64</v>
      </c>
    </row>
    <row r="104" spans="2:48" ht="15" hidden="1" customHeight="1" outlineLevel="1" x14ac:dyDescent="0.25">
      <c r="B104" s="88" t="s">
        <v>92</v>
      </c>
      <c r="C104" s="205">
        <v>34543</v>
      </c>
      <c r="D104" s="129" t="s">
        <v>64</v>
      </c>
      <c r="E104" s="205">
        <v>4513</v>
      </c>
      <c r="F104" s="129" t="s">
        <v>64</v>
      </c>
      <c r="G104" s="205">
        <v>4245</v>
      </c>
      <c r="H104" s="129" t="s">
        <v>64</v>
      </c>
      <c r="I104" s="205">
        <v>21441</v>
      </c>
      <c r="J104" s="129" t="s">
        <v>64</v>
      </c>
      <c r="K104" s="205">
        <v>1828</v>
      </c>
      <c r="L104" s="129" t="s">
        <v>64</v>
      </c>
      <c r="M104" s="205">
        <v>63943</v>
      </c>
      <c r="N104" s="129" t="s">
        <v>64</v>
      </c>
      <c r="O104" s="205">
        <v>1481</v>
      </c>
      <c r="P104" s="129" t="s">
        <v>64</v>
      </c>
      <c r="Q104" s="205">
        <v>3615</v>
      </c>
      <c r="R104" s="129" t="s">
        <v>64</v>
      </c>
      <c r="S104" s="205">
        <v>1132</v>
      </c>
      <c r="T104" s="129" t="s">
        <v>64</v>
      </c>
      <c r="U104" s="205">
        <v>103</v>
      </c>
      <c r="V104" s="129" t="s">
        <v>64</v>
      </c>
      <c r="W104" s="205">
        <v>45</v>
      </c>
      <c r="X104" s="129" t="s">
        <v>64</v>
      </c>
      <c r="Y104" s="205">
        <v>667</v>
      </c>
      <c r="Z104" s="129" t="s">
        <v>64</v>
      </c>
      <c r="AA104" s="205">
        <v>317</v>
      </c>
      <c r="AB104" s="129" t="s">
        <v>64</v>
      </c>
      <c r="AC104" s="205">
        <v>785</v>
      </c>
      <c r="AD104" s="129" t="s">
        <v>64</v>
      </c>
      <c r="AE104" s="205">
        <v>1032</v>
      </c>
      <c r="AF104" s="129" t="s">
        <v>64</v>
      </c>
      <c r="AG104" s="205">
        <v>4259</v>
      </c>
      <c r="AH104" s="129" t="s">
        <v>64</v>
      </c>
      <c r="AI104" s="205">
        <v>3280</v>
      </c>
      <c r="AJ104" s="129" t="s">
        <v>64</v>
      </c>
      <c r="AK104" s="205">
        <v>2743</v>
      </c>
      <c r="AL104" s="129" t="s">
        <v>64</v>
      </c>
      <c r="AM104" s="205">
        <v>541</v>
      </c>
      <c r="AN104" s="129" t="s">
        <v>64</v>
      </c>
      <c r="AO104" s="205">
        <v>175</v>
      </c>
      <c r="AP104" s="129" t="s">
        <v>64</v>
      </c>
      <c r="AQ104" s="205">
        <v>1486</v>
      </c>
      <c r="AR104" s="129" t="s">
        <v>64</v>
      </c>
      <c r="AS104" s="206">
        <v>116499</v>
      </c>
      <c r="AT104" s="207" t="s">
        <v>64</v>
      </c>
      <c r="AU104" s="206">
        <v>151042</v>
      </c>
      <c r="AV104" s="207" t="s">
        <v>64</v>
      </c>
    </row>
    <row r="105" spans="2:48" ht="15" hidden="1" customHeight="1" outlineLevel="1" x14ac:dyDescent="0.25">
      <c r="B105" s="88" t="s">
        <v>93</v>
      </c>
      <c r="C105" s="205">
        <v>29597</v>
      </c>
      <c r="D105" s="129" t="s">
        <v>64</v>
      </c>
      <c r="E105" s="205">
        <v>6319</v>
      </c>
      <c r="F105" s="129" t="s">
        <v>64</v>
      </c>
      <c r="G105" s="205">
        <v>3986</v>
      </c>
      <c r="H105" s="129" t="s">
        <v>64</v>
      </c>
      <c r="I105" s="205">
        <v>19282</v>
      </c>
      <c r="J105" s="129" t="s">
        <v>64</v>
      </c>
      <c r="K105" s="205">
        <v>2935</v>
      </c>
      <c r="L105" s="129" t="s">
        <v>64</v>
      </c>
      <c r="M105" s="205">
        <v>54568</v>
      </c>
      <c r="N105" s="129" t="s">
        <v>64</v>
      </c>
      <c r="O105" s="205">
        <v>1314</v>
      </c>
      <c r="P105" s="129" t="s">
        <v>64</v>
      </c>
      <c r="Q105" s="205">
        <v>3636</v>
      </c>
      <c r="R105" s="129" t="s">
        <v>64</v>
      </c>
      <c r="S105" s="205">
        <v>1189</v>
      </c>
      <c r="T105" s="129" t="s">
        <v>64</v>
      </c>
      <c r="U105" s="205">
        <v>67</v>
      </c>
      <c r="V105" s="129" t="s">
        <v>64</v>
      </c>
      <c r="W105" s="205">
        <v>26</v>
      </c>
      <c r="X105" s="129" t="s">
        <v>64</v>
      </c>
      <c r="Y105" s="205">
        <v>817</v>
      </c>
      <c r="Z105" s="129" t="s">
        <v>64</v>
      </c>
      <c r="AA105" s="205">
        <v>279</v>
      </c>
      <c r="AB105" s="129" t="s">
        <v>64</v>
      </c>
      <c r="AC105" s="205">
        <v>797</v>
      </c>
      <c r="AD105" s="129" t="s">
        <v>64</v>
      </c>
      <c r="AE105" s="205">
        <v>925</v>
      </c>
      <c r="AF105" s="129" t="s">
        <v>64</v>
      </c>
      <c r="AG105" s="205">
        <v>3384</v>
      </c>
      <c r="AH105" s="129" t="s">
        <v>64</v>
      </c>
      <c r="AI105" s="205">
        <v>1508</v>
      </c>
      <c r="AJ105" s="129" t="s">
        <v>64</v>
      </c>
      <c r="AK105" s="205">
        <v>1682</v>
      </c>
      <c r="AL105" s="129" t="s">
        <v>64</v>
      </c>
      <c r="AM105" s="205">
        <v>374</v>
      </c>
      <c r="AN105" s="129" t="s">
        <v>64</v>
      </c>
      <c r="AO105" s="205">
        <v>233</v>
      </c>
      <c r="AP105" s="129" t="s">
        <v>64</v>
      </c>
      <c r="AQ105" s="205">
        <v>589</v>
      </c>
      <c r="AR105" s="129" t="s">
        <v>64</v>
      </c>
      <c r="AS105" s="206">
        <v>102721</v>
      </c>
      <c r="AT105" s="207" t="s">
        <v>64</v>
      </c>
      <c r="AU105" s="206">
        <v>132318</v>
      </c>
      <c r="AV105" s="207" t="s">
        <v>64</v>
      </c>
    </row>
    <row r="106" spans="2:48" ht="15" hidden="1" customHeight="1" outlineLevel="1" x14ac:dyDescent="0.25">
      <c r="B106" s="88" t="s">
        <v>94</v>
      </c>
      <c r="C106" s="205">
        <v>39143</v>
      </c>
      <c r="D106" s="129" t="s">
        <v>64</v>
      </c>
      <c r="E106" s="205">
        <v>5977</v>
      </c>
      <c r="F106" s="129" t="s">
        <v>64</v>
      </c>
      <c r="G106" s="205">
        <v>6766</v>
      </c>
      <c r="H106" s="129" t="s">
        <v>64</v>
      </c>
      <c r="I106" s="205">
        <v>29240</v>
      </c>
      <c r="J106" s="129" t="s">
        <v>64</v>
      </c>
      <c r="K106" s="205">
        <v>4960</v>
      </c>
      <c r="L106" s="129" t="s">
        <v>64</v>
      </c>
      <c r="M106" s="205">
        <v>60510</v>
      </c>
      <c r="N106" s="129" t="s">
        <v>64</v>
      </c>
      <c r="O106" s="205">
        <v>1042</v>
      </c>
      <c r="P106" s="129" t="s">
        <v>64</v>
      </c>
      <c r="Q106" s="205">
        <v>3710</v>
      </c>
      <c r="R106" s="129" t="s">
        <v>64</v>
      </c>
      <c r="S106" s="205">
        <v>10585</v>
      </c>
      <c r="T106" s="129" t="s">
        <v>64</v>
      </c>
      <c r="U106" s="205">
        <v>3852</v>
      </c>
      <c r="V106" s="129" t="s">
        <v>64</v>
      </c>
      <c r="W106" s="205">
        <v>1456</v>
      </c>
      <c r="X106" s="129" t="s">
        <v>64</v>
      </c>
      <c r="Y106" s="205">
        <v>3479</v>
      </c>
      <c r="Z106" s="129" t="s">
        <v>64</v>
      </c>
      <c r="AA106" s="205">
        <v>1798</v>
      </c>
      <c r="AB106" s="129" t="s">
        <v>64</v>
      </c>
      <c r="AC106" s="205">
        <v>933</v>
      </c>
      <c r="AD106" s="129" t="s">
        <v>64</v>
      </c>
      <c r="AE106" s="205">
        <v>1360</v>
      </c>
      <c r="AF106" s="129" t="s">
        <v>64</v>
      </c>
      <c r="AG106" s="205">
        <v>3873</v>
      </c>
      <c r="AH106" s="129" t="s">
        <v>64</v>
      </c>
      <c r="AI106" s="205">
        <v>1553</v>
      </c>
      <c r="AJ106" s="129" t="s">
        <v>64</v>
      </c>
      <c r="AK106" s="205">
        <v>2790</v>
      </c>
      <c r="AL106" s="129" t="s">
        <v>64</v>
      </c>
      <c r="AM106" s="205">
        <v>615</v>
      </c>
      <c r="AN106" s="129" t="s">
        <v>64</v>
      </c>
      <c r="AO106" s="205">
        <v>292</v>
      </c>
      <c r="AP106" s="129" t="s">
        <v>64</v>
      </c>
      <c r="AQ106" s="205">
        <v>693</v>
      </c>
      <c r="AR106" s="129" t="s">
        <v>64</v>
      </c>
      <c r="AS106" s="206">
        <v>134899</v>
      </c>
      <c r="AT106" s="207" t="s">
        <v>64</v>
      </c>
      <c r="AU106" s="206">
        <v>174042</v>
      </c>
      <c r="AV106" s="207" t="s">
        <v>64</v>
      </c>
    </row>
    <row r="107" spans="2:48" ht="15" hidden="1" customHeight="1" outlineLevel="1" x14ac:dyDescent="0.25">
      <c r="B107" s="88" t="s">
        <v>95</v>
      </c>
      <c r="C107" s="205">
        <v>18754</v>
      </c>
      <c r="D107" s="129" t="s">
        <v>64</v>
      </c>
      <c r="E107" s="205">
        <v>5952</v>
      </c>
      <c r="F107" s="129" t="s">
        <v>64</v>
      </c>
      <c r="G107" s="205">
        <v>5533</v>
      </c>
      <c r="H107" s="129" t="s">
        <v>64</v>
      </c>
      <c r="I107" s="205">
        <v>27319</v>
      </c>
      <c r="J107" s="129" t="s">
        <v>64</v>
      </c>
      <c r="K107" s="205">
        <v>3481</v>
      </c>
      <c r="L107" s="129" t="s">
        <v>64</v>
      </c>
      <c r="M107" s="205">
        <v>69828</v>
      </c>
      <c r="N107" s="129" t="s">
        <v>64</v>
      </c>
      <c r="O107" s="205">
        <v>913</v>
      </c>
      <c r="P107" s="129" t="s">
        <v>64</v>
      </c>
      <c r="Q107" s="205">
        <v>4271</v>
      </c>
      <c r="R107" s="129" t="s">
        <v>64</v>
      </c>
      <c r="S107" s="205">
        <v>20413</v>
      </c>
      <c r="T107" s="129" t="s">
        <v>64</v>
      </c>
      <c r="U107" s="205">
        <v>6819</v>
      </c>
      <c r="V107" s="129" t="s">
        <v>64</v>
      </c>
      <c r="W107" s="205">
        <v>2853</v>
      </c>
      <c r="X107" s="129" t="s">
        <v>64</v>
      </c>
      <c r="Y107" s="205">
        <v>5608</v>
      </c>
      <c r="Z107" s="129" t="s">
        <v>64</v>
      </c>
      <c r="AA107" s="205">
        <v>5133</v>
      </c>
      <c r="AB107" s="129" t="s">
        <v>64</v>
      </c>
      <c r="AC107" s="205">
        <v>799</v>
      </c>
      <c r="AD107" s="129" t="s">
        <v>64</v>
      </c>
      <c r="AE107" s="205">
        <v>1015</v>
      </c>
      <c r="AF107" s="129" t="s">
        <v>64</v>
      </c>
      <c r="AG107" s="205">
        <v>2926</v>
      </c>
      <c r="AH107" s="129" t="s">
        <v>64</v>
      </c>
      <c r="AI107" s="205">
        <v>1761</v>
      </c>
      <c r="AJ107" s="129" t="s">
        <v>64</v>
      </c>
      <c r="AK107" s="205">
        <v>2689</v>
      </c>
      <c r="AL107" s="129" t="s">
        <v>64</v>
      </c>
      <c r="AM107" s="205">
        <v>616</v>
      </c>
      <c r="AN107" s="129" t="s">
        <v>64</v>
      </c>
      <c r="AO107" s="205">
        <v>540</v>
      </c>
      <c r="AP107" s="129" t="s">
        <v>64</v>
      </c>
      <c r="AQ107" s="205">
        <v>939</v>
      </c>
      <c r="AR107" s="129" t="s">
        <v>64</v>
      </c>
      <c r="AS107" s="206">
        <v>148995</v>
      </c>
      <c r="AT107" s="207" t="s">
        <v>64</v>
      </c>
      <c r="AU107" s="206">
        <v>167749</v>
      </c>
      <c r="AV107" s="207" t="s">
        <v>64</v>
      </c>
    </row>
    <row r="108" spans="2:48" ht="15" hidden="1" customHeight="1" outlineLevel="1" x14ac:dyDescent="0.25">
      <c r="B108" s="88" t="s">
        <v>96</v>
      </c>
      <c r="C108" s="205">
        <v>16239</v>
      </c>
      <c r="D108" s="129" t="s">
        <v>64</v>
      </c>
      <c r="E108" s="205">
        <v>6280</v>
      </c>
      <c r="F108" s="129" t="s">
        <v>64</v>
      </c>
      <c r="G108" s="205">
        <v>5533</v>
      </c>
      <c r="H108" s="129" t="s">
        <v>64</v>
      </c>
      <c r="I108" s="205">
        <v>24130</v>
      </c>
      <c r="J108" s="129" t="s">
        <v>64</v>
      </c>
      <c r="K108" s="205">
        <v>4220</v>
      </c>
      <c r="L108" s="129" t="s">
        <v>64</v>
      </c>
      <c r="M108" s="205">
        <v>59405</v>
      </c>
      <c r="N108" s="129" t="s">
        <v>64</v>
      </c>
      <c r="O108" s="205">
        <v>978</v>
      </c>
      <c r="P108" s="129" t="s">
        <v>64</v>
      </c>
      <c r="Q108" s="205">
        <v>5389</v>
      </c>
      <c r="R108" s="129" t="s">
        <v>64</v>
      </c>
      <c r="S108" s="205">
        <v>19533</v>
      </c>
      <c r="T108" s="129" t="s">
        <v>64</v>
      </c>
      <c r="U108" s="205">
        <v>6006</v>
      </c>
      <c r="V108" s="129" t="s">
        <v>64</v>
      </c>
      <c r="W108" s="205">
        <v>3147</v>
      </c>
      <c r="X108" s="129" t="s">
        <v>64</v>
      </c>
      <c r="Y108" s="205">
        <v>5582</v>
      </c>
      <c r="Z108" s="129" t="s">
        <v>64</v>
      </c>
      <c r="AA108" s="205">
        <v>4798</v>
      </c>
      <c r="AB108" s="129" t="s">
        <v>64</v>
      </c>
      <c r="AC108" s="205">
        <v>611</v>
      </c>
      <c r="AD108" s="129" t="s">
        <v>64</v>
      </c>
      <c r="AE108" s="205">
        <v>1199</v>
      </c>
      <c r="AF108" s="129" t="s">
        <v>64</v>
      </c>
      <c r="AG108" s="205">
        <v>1916</v>
      </c>
      <c r="AH108" s="129" t="s">
        <v>64</v>
      </c>
      <c r="AI108" s="205">
        <v>1574</v>
      </c>
      <c r="AJ108" s="129" t="s">
        <v>64</v>
      </c>
      <c r="AK108" s="205">
        <v>1978</v>
      </c>
      <c r="AL108" s="129" t="s">
        <v>64</v>
      </c>
      <c r="AM108" s="205">
        <v>800</v>
      </c>
      <c r="AN108" s="129" t="s">
        <v>64</v>
      </c>
      <c r="AO108" s="205">
        <v>174</v>
      </c>
      <c r="AP108" s="129" t="s">
        <v>64</v>
      </c>
      <c r="AQ108" s="205">
        <v>786</v>
      </c>
      <c r="AR108" s="129" t="s">
        <v>64</v>
      </c>
      <c r="AS108" s="206">
        <v>134506</v>
      </c>
      <c r="AT108" s="207" t="s">
        <v>64</v>
      </c>
      <c r="AU108" s="206">
        <v>150745</v>
      </c>
      <c r="AV108" s="207" t="s">
        <v>64</v>
      </c>
    </row>
    <row r="109" spans="2:48" ht="15" hidden="1" customHeight="1" outlineLevel="1" x14ac:dyDescent="0.25">
      <c r="B109" s="88" t="s">
        <v>97</v>
      </c>
      <c r="C109" s="205">
        <v>16203</v>
      </c>
      <c r="D109" s="129" t="s">
        <v>64</v>
      </c>
      <c r="E109" s="205">
        <v>5785</v>
      </c>
      <c r="F109" s="129" t="s">
        <v>64</v>
      </c>
      <c r="G109" s="205">
        <v>5890</v>
      </c>
      <c r="H109" s="129" t="s">
        <v>64</v>
      </c>
      <c r="I109" s="205">
        <v>23962</v>
      </c>
      <c r="J109" s="129" t="s">
        <v>64</v>
      </c>
      <c r="K109" s="205">
        <v>2909</v>
      </c>
      <c r="L109" s="129" t="s">
        <v>64</v>
      </c>
      <c r="M109" s="205">
        <v>56575</v>
      </c>
      <c r="N109" s="129" t="s">
        <v>64</v>
      </c>
      <c r="O109" s="205">
        <v>825</v>
      </c>
      <c r="P109" s="129" t="s">
        <v>64</v>
      </c>
      <c r="Q109" s="205">
        <v>7685</v>
      </c>
      <c r="R109" s="129" t="s">
        <v>64</v>
      </c>
      <c r="S109" s="205">
        <v>21856</v>
      </c>
      <c r="T109" s="129" t="s">
        <v>64</v>
      </c>
      <c r="U109" s="205">
        <v>8133</v>
      </c>
      <c r="V109" s="129" t="s">
        <v>64</v>
      </c>
      <c r="W109" s="205">
        <v>3296</v>
      </c>
      <c r="X109" s="129" t="s">
        <v>64</v>
      </c>
      <c r="Y109" s="205">
        <v>5480</v>
      </c>
      <c r="Z109" s="129" t="s">
        <v>64</v>
      </c>
      <c r="AA109" s="205">
        <v>4947</v>
      </c>
      <c r="AB109" s="129" t="s">
        <v>64</v>
      </c>
      <c r="AC109" s="205">
        <v>804</v>
      </c>
      <c r="AD109" s="129" t="s">
        <v>64</v>
      </c>
      <c r="AE109" s="205">
        <v>1107</v>
      </c>
      <c r="AF109" s="129" t="s">
        <v>64</v>
      </c>
      <c r="AG109" s="205">
        <v>3068</v>
      </c>
      <c r="AH109" s="129" t="s">
        <v>64</v>
      </c>
      <c r="AI109" s="205">
        <v>2036</v>
      </c>
      <c r="AJ109" s="129" t="s">
        <v>64</v>
      </c>
      <c r="AK109" s="205">
        <v>2460</v>
      </c>
      <c r="AL109" s="129" t="s">
        <v>64</v>
      </c>
      <c r="AM109" s="205">
        <v>379</v>
      </c>
      <c r="AN109" s="129" t="s">
        <v>64</v>
      </c>
      <c r="AO109" s="205">
        <v>139</v>
      </c>
      <c r="AP109" s="129" t="s">
        <v>64</v>
      </c>
      <c r="AQ109" s="205">
        <v>985</v>
      </c>
      <c r="AR109" s="129" t="s">
        <v>64</v>
      </c>
      <c r="AS109" s="206">
        <v>136465</v>
      </c>
      <c r="AT109" s="207" t="s">
        <v>64</v>
      </c>
      <c r="AU109" s="206">
        <v>152668</v>
      </c>
      <c r="AV109" s="207" t="s">
        <v>64</v>
      </c>
    </row>
    <row r="110" spans="2:48" collapsed="1" x14ac:dyDescent="0.25">
      <c r="B110" s="217">
        <v>2006</v>
      </c>
      <c r="C110" s="215">
        <v>366364</v>
      </c>
      <c r="D110" s="139" t="s">
        <v>64</v>
      </c>
      <c r="E110" s="215">
        <v>70338</v>
      </c>
      <c r="F110" s="139" t="s">
        <v>64</v>
      </c>
      <c r="G110" s="215">
        <v>65945</v>
      </c>
      <c r="H110" s="139" t="s">
        <v>64</v>
      </c>
      <c r="I110" s="215">
        <v>278656</v>
      </c>
      <c r="J110" s="139" t="s">
        <v>64</v>
      </c>
      <c r="K110" s="215">
        <v>38114</v>
      </c>
      <c r="L110" s="139" t="s">
        <v>64</v>
      </c>
      <c r="M110" s="215">
        <v>756504</v>
      </c>
      <c r="N110" s="139" t="s">
        <v>64</v>
      </c>
      <c r="O110" s="215">
        <v>15294</v>
      </c>
      <c r="P110" s="139" t="s">
        <v>64</v>
      </c>
      <c r="Q110" s="215">
        <v>60361</v>
      </c>
      <c r="R110" s="139" t="s">
        <v>64</v>
      </c>
      <c r="S110" s="215">
        <v>124848</v>
      </c>
      <c r="T110" s="139" t="s">
        <v>64</v>
      </c>
      <c r="U110" s="215">
        <v>42893</v>
      </c>
      <c r="V110" s="139" t="s">
        <v>64</v>
      </c>
      <c r="W110" s="215">
        <v>19992</v>
      </c>
      <c r="X110" s="139" t="s">
        <v>64</v>
      </c>
      <c r="Y110" s="215">
        <v>36020</v>
      </c>
      <c r="Z110" s="139" t="s">
        <v>64</v>
      </c>
      <c r="AA110" s="215">
        <v>25943</v>
      </c>
      <c r="AB110" s="139" t="s">
        <v>64</v>
      </c>
      <c r="AC110" s="215">
        <v>12097</v>
      </c>
      <c r="AD110" s="139" t="s">
        <v>64</v>
      </c>
      <c r="AE110" s="215">
        <v>14387</v>
      </c>
      <c r="AF110" s="139" t="s">
        <v>64</v>
      </c>
      <c r="AG110" s="215">
        <v>42533</v>
      </c>
      <c r="AH110" s="139" t="s">
        <v>64</v>
      </c>
      <c r="AI110" s="215">
        <v>32914</v>
      </c>
      <c r="AJ110" s="139" t="s">
        <v>64</v>
      </c>
      <c r="AK110" s="215">
        <v>33287</v>
      </c>
      <c r="AL110" s="139" t="s">
        <v>64</v>
      </c>
      <c r="AM110" s="215">
        <v>5305</v>
      </c>
      <c r="AN110" s="139" t="s">
        <v>64</v>
      </c>
      <c r="AO110" s="215">
        <v>3128</v>
      </c>
      <c r="AP110" s="139" t="s">
        <v>64</v>
      </c>
      <c r="AQ110" s="215">
        <v>11344</v>
      </c>
      <c r="AR110" s="139" t="s">
        <v>64</v>
      </c>
      <c r="AS110" s="206">
        <v>1565055</v>
      </c>
      <c r="AT110" s="216" t="s">
        <v>64</v>
      </c>
      <c r="AU110" s="206">
        <v>1931419</v>
      </c>
      <c r="AV110" s="216" t="s">
        <v>64</v>
      </c>
    </row>
    <row r="111" spans="2:48" x14ac:dyDescent="0.25">
      <c r="B111" s="218" t="s">
        <v>79</v>
      </c>
      <c r="C111" s="218"/>
      <c r="D111" s="218"/>
      <c r="E111" s="218"/>
      <c r="F111" s="218"/>
      <c r="G111" s="218"/>
      <c r="H111" s="218"/>
      <c r="I111" s="218"/>
      <c r="J111" s="218"/>
      <c r="K111" s="218"/>
      <c r="L111" s="218"/>
      <c r="M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C111" s="218"/>
      <c r="AD111" s="218"/>
      <c r="AE111" s="218"/>
      <c r="AF111" s="218"/>
      <c r="AG111" s="218"/>
      <c r="AH111" s="218"/>
      <c r="AI111" s="218"/>
      <c r="AJ111" s="218"/>
      <c r="AK111" s="218"/>
      <c r="AL111" s="218"/>
      <c r="AM111" s="218"/>
      <c r="AN111" s="218"/>
      <c r="AO111" s="218"/>
      <c r="AP111" s="218"/>
      <c r="AQ111" s="218"/>
      <c r="AR111" s="218"/>
      <c r="AS111" s="218"/>
      <c r="AT111" s="218"/>
      <c r="AU111" s="218"/>
      <c r="AV111" s="218"/>
    </row>
  </sheetData>
  <mergeCells count="1">
    <mergeCell ref="B111:AV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69" t="s">
        <v>226</v>
      </c>
      <c r="C5" s="169"/>
      <c r="D5" s="169"/>
      <c r="E5" s="169"/>
      <c r="F5" s="169"/>
    </row>
    <row r="6" spans="1:11" ht="30" customHeight="1" x14ac:dyDescent="0.25">
      <c r="B6" s="219" t="s">
        <v>202</v>
      </c>
      <c r="C6" s="46" t="str">
        <f>actualizaciones!A3</f>
        <v>2012</v>
      </c>
      <c r="D6" s="46" t="str">
        <f>actualizaciones!A2</f>
        <v>2013</v>
      </c>
      <c r="E6" s="127" t="s">
        <v>75</v>
      </c>
      <c r="F6" s="126" t="s">
        <v>227</v>
      </c>
    </row>
    <row r="7" spans="1:11" ht="15" customHeight="1" x14ac:dyDescent="0.2">
      <c r="B7" s="114" t="s">
        <v>209</v>
      </c>
      <c r="C7" s="53">
        <v>593943</v>
      </c>
      <c r="D7" s="53">
        <v>603274</v>
      </c>
      <c r="E7" s="55">
        <f t="shared" ref="E7:E29" si="0">(D7-C7)/C7</f>
        <v>1.5710261759125033E-2</v>
      </c>
      <c r="F7" s="54">
        <f t="shared" ref="F7:F29" si="1">D7/$D$29</f>
        <v>0.3435383756819243</v>
      </c>
      <c r="H7" s="220"/>
      <c r="I7" s="220"/>
    </row>
    <row r="8" spans="1:11" ht="15" customHeight="1" x14ac:dyDescent="0.2">
      <c r="A8" s="114"/>
      <c r="B8" s="114" t="s">
        <v>203</v>
      </c>
      <c r="C8" s="53">
        <v>288656</v>
      </c>
      <c r="D8" s="53">
        <v>256840</v>
      </c>
      <c r="E8" s="55">
        <f t="shared" si="0"/>
        <v>-0.11022116290671249</v>
      </c>
      <c r="F8" s="54">
        <f t="shared" si="1"/>
        <v>0.14625923943373234</v>
      </c>
      <c r="H8" s="220"/>
      <c r="I8" s="220"/>
    </row>
    <row r="9" spans="1:11" ht="15" customHeight="1" x14ac:dyDescent="0.2">
      <c r="B9" s="114" t="s">
        <v>207</v>
      </c>
      <c r="C9" s="53">
        <v>230053</v>
      </c>
      <c r="D9" s="53">
        <v>222781</v>
      </c>
      <c r="E9" s="55">
        <f t="shared" si="0"/>
        <v>-3.1610107236158626E-2</v>
      </c>
      <c r="F9" s="54">
        <f t="shared" si="1"/>
        <v>0.12686411626026445</v>
      </c>
      <c r="G9" s="114"/>
      <c r="H9" s="220"/>
      <c r="I9" s="220"/>
    </row>
    <row r="10" spans="1:11" ht="15" customHeight="1" x14ac:dyDescent="0.2">
      <c r="B10" s="114" t="s">
        <v>228</v>
      </c>
      <c r="C10" s="53">
        <v>149889</v>
      </c>
      <c r="D10" s="53">
        <v>165430</v>
      </c>
      <c r="E10" s="55">
        <f t="shared" si="0"/>
        <v>0.10368339237702566</v>
      </c>
      <c r="F10" s="54">
        <f t="shared" si="1"/>
        <v>9.4205209389200822E-2</v>
      </c>
      <c r="G10" s="114"/>
      <c r="H10" s="220"/>
      <c r="I10" s="220"/>
    </row>
    <row r="11" spans="1:11" ht="15" customHeight="1" x14ac:dyDescent="0.2">
      <c r="B11" s="114" t="s">
        <v>213</v>
      </c>
      <c r="C11" s="53">
        <v>53504</v>
      </c>
      <c r="D11" s="53">
        <v>63338</v>
      </c>
      <c r="E11" s="55">
        <f t="shared" si="0"/>
        <v>0.18379934210526316</v>
      </c>
      <c r="F11" s="54">
        <f t="shared" si="1"/>
        <v>3.6068243681878755E-2</v>
      </c>
      <c r="G11" s="114"/>
      <c r="H11" s="53"/>
      <c r="I11" s="53"/>
      <c r="K11" s="54"/>
    </row>
    <row r="12" spans="1:11" ht="15" customHeight="1" x14ac:dyDescent="0.2">
      <c r="B12" s="114" t="s">
        <v>214</v>
      </c>
      <c r="C12" s="53">
        <v>31755</v>
      </c>
      <c r="D12" s="53">
        <v>37947</v>
      </c>
      <c r="E12" s="55">
        <f t="shared" si="0"/>
        <v>0.19499291450165329</v>
      </c>
      <c r="F12" s="54">
        <f t="shared" si="1"/>
        <v>2.1609170529480769E-2</v>
      </c>
      <c r="G12" s="114"/>
      <c r="H12" s="53"/>
      <c r="I12" s="53"/>
      <c r="K12" s="54"/>
    </row>
    <row r="13" spans="1:11" ht="15" customHeight="1" x14ac:dyDescent="0.2">
      <c r="B13" s="114" t="s">
        <v>215</v>
      </c>
      <c r="C13" s="53">
        <v>34225</v>
      </c>
      <c r="D13" s="53">
        <v>33449</v>
      </c>
      <c r="E13" s="55">
        <f t="shared" si="0"/>
        <v>-2.2673484295105916E-2</v>
      </c>
      <c r="F13" s="54">
        <f t="shared" si="1"/>
        <v>1.904775463252964E-2</v>
      </c>
      <c r="G13" s="114"/>
      <c r="H13" s="53"/>
      <c r="I13" s="53"/>
      <c r="K13" s="54"/>
    </row>
    <row r="14" spans="1:11" ht="15" customHeight="1" x14ac:dyDescent="0.2">
      <c r="B14" s="114" t="s">
        <v>216</v>
      </c>
      <c r="C14" s="53">
        <v>30405</v>
      </c>
      <c r="D14" s="53">
        <v>30696</v>
      </c>
      <c r="E14" s="55">
        <f t="shared" si="0"/>
        <v>9.5707942772570304E-3</v>
      </c>
      <c r="F14" s="54">
        <f t="shared" si="1"/>
        <v>1.7480040545311663E-2</v>
      </c>
      <c r="G14" s="114"/>
      <c r="H14" s="53"/>
      <c r="I14" s="53"/>
      <c r="K14" s="54"/>
    </row>
    <row r="15" spans="1:11" ht="15" customHeight="1" x14ac:dyDescent="0.2">
      <c r="B15" s="114" t="s">
        <v>219</v>
      </c>
      <c r="C15" s="53">
        <v>81118</v>
      </c>
      <c r="D15" s="53">
        <v>104949</v>
      </c>
      <c r="E15" s="55">
        <f t="shared" si="0"/>
        <v>0.29378189797578835</v>
      </c>
      <c r="F15" s="54">
        <f t="shared" si="1"/>
        <v>5.9763903283486894E-2</v>
      </c>
      <c r="G15" s="114"/>
      <c r="H15" s="220"/>
      <c r="I15" s="220"/>
    </row>
    <row r="16" spans="1:11" ht="15" customHeight="1" x14ac:dyDescent="0.2">
      <c r="B16" s="114" t="s">
        <v>205</v>
      </c>
      <c r="C16" s="53">
        <v>68253</v>
      </c>
      <c r="D16" s="53">
        <v>69057</v>
      </c>
      <c r="E16" s="55">
        <f t="shared" si="0"/>
        <v>1.177970199112127E-2</v>
      </c>
      <c r="F16" s="54">
        <f t="shared" si="1"/>
        <v>3.9324966117330842E-2</v>
      </c>
      <c r="G16" s="114"/>
      <c r="H16" s="220"/>
      <c r="I16" s="220"/>
    </row>
    <row r="17" spans="1:11" ht="15" customHeight="1" x14ac:dyDescent="0.2">
      <c r="A17" s="114"/>
      <c r="B17" s="114" t="s">
        <v>206</v>
      </c>
      <c r="C17" s="53">
        <v>70143</v>
      </c>
      <c r="D17" s="53">
        <v>66835</v>
      </c>
      <c r="E17" s="55">
        <f t="shared" si="0"/>
        <v>-4.7160800079836904E-2</v>
      </c>
      <c r="F17" s="54">
        <f t="shared" si="1"/>
        <v>3.8059633497716482E-2</v>
      </c>
      <c r="G17" s="114"/>
      <c r="H17" s="220"/>
      <c r="I17" s="220"/>
    </row>
    <row r="18" spans="1:11" ht="15" customHeight="1" x14ac:dyDescent="0.2">
      <c r="B18" s="114" t="s">
        <v>220</v>
      </c>
      <c r="C18" s="53">
        <v>68104</v>
      </c>
      <c r="D18" s="53">
        <v>60332</v>
      </c>
      <c r="E18" s="55">
        <f t="shared" si="0"/>
        <v>-0.11411958181604605</v>
      </c>
      <c r="F18" s="54">
        <f t="shared" si="1"/>
        <v>3.4356457068665081E-2</v>
      </c>
      <c r="G18" s="114"/>
      <c r="H18" s="220"/>
      <c r="I18" s="220"/>
    </row>
    <row r="19" spans="1:11" ht="15" customHeight="1" x14ac:dyDescent="0.2">
      <c r="A19" s="114"/>
      <c r="B19" s="114" t="s">
        <v>208</v>
      </c>
      <c r="C19" s="53">
        <v>55690</v>
      </c>
      <c r="D19" s="53">
        <v>53689</v>
      </c>
      <c r="E19" s="55">
        <f t="shared" si="0"/>
        <v>-3.5931046866582869E-2</v>
      </c>
      <c r="F19" s="54">
        <f t="shared" si="1"/>
        <v>3.0573556712185233E-2</v>
      </c>
      <c r="G19" s="114"/>
      <c r="H19" s="220"/>
      <c r="I19" s="220"/>
    </row>
    <row r="20" spans="1:11" ht="15" customHeight="1" x14ac:dyDescent="0.2">
      <c r="B20" s="114" t="s">
        <v>211</v>
      </c>
      <c r="C20" s="53">
        <v>39949</v>
      </c>
      <c r="D20" s="53">
        <v>35744</v>
      </c>
      <c r="E20" s="55">
        <f t="shared" si="0"/>
        <v>-0.10525920548699592</v>
      </c>
      <c r="F20" s="54">
        <f t="shared" si="1"/>
        <v>2.0354657585731694E-2</v>
      </c>
      <c r="G20" s="114"/>
      <c r="H20" s="220"/>
      <c r="I20" s="220"/>
    </row>
    <row r="21" spans="1:11" ht="15" customHeight="1" x14ac:dyDescent="0.2">
      <c r="B21" s="114" t="s">
        <v>217</v>
      </c>
      <c r="C21" s="53">
        <v>21266</v>
      </c>
      <c r="D21" s="53">
        <v>25058</v>
      </c>
      <c r="E21" s="55">
        <f t="shared" si="0"/>
        <v>0.1783127997742876</v>
      </c>
      <c r="F21" s="54">
        <f t="shared" si="1"/>
        <v>1.4269444096443174E-2</v>
      </c>
      <c r="H21" s="220"/>
      <c r="I21" s="220"/>
    </row>
    <row r="22" spans="1:11" ht="15" customHeight="1" x14ac:dyDescent="0.2">
      <c r="B22" s="114" t="s">
        <v>210</v>
      </c>
      <c r="C22" s="53">
        <v>20444</v>
      </c>
      <c r="D22" s="53">
        <v>22254</v>
      </c>
      <c r="E22" s="55">
        <f t="shared" si="0"/>
        <v>8.8534533359420853E-2</v>
      </c>
      <c r="F22" s="54">
        <f t="shared" si="1"/>
        <v>1.2672687721376263E-2</v>
      </c>
      <c r="H22" s="220"/>
      <c r="I22" s="220"/>
    </row>
    <row r="23" spans="1:11" ht="15" customHeight="1" x14ac:dyDescent="0.2">
      <c r="B23" s="114" t="s">
        <v>218</v>
      </c>
      <c r="C23" s="53">
        <v>14761</v>
      </c>
      <c r="D23" s="53">
        <v>15497</v>
      </c>
      <c r="E23" s="55">
        <f t="shared" si="0"/>
        <v>4.9861120520289952E-2</v>
      </c>
      <c r="F23" s="54">
        <f t="shared" si="1"/>
        <v>8.8248693097046794E-3</v>
      </c>
      <c r="H23" s="220"/>
      <c r="I23" s="220"/>
    </row>
    <row r="24" spans="1:11" ht="15" customHeight="1" x14ac:dyDescent="0.2">
      <c r="B24" s="114" t="s">
        <v>221</v>
      </c>
      <c r="C24" s="53">
        <v>40049</v>
      </c>
      <c r="D24" s="53">
        <v>42021</v>
      </c>
      <c r="E24" s="55">
        <f t="shared" si="0"/>
        <v>4.9239681390296886E-2</v>
      </c>
      <c r="F24" s="54">
        <f t="shared" si="1"/>
        <v>2.3929136817648598E-2</v>
      </c>
      <c r="H24" s="220"/>
      <c r="I24" s="220"/>
    </row>
    <row r="25" spans="1:11" ht="15" customHeight="1" x14ac:dyDescent="0.2">
      <c r="B25" s="114" t="s">
        <v>222</v>
      </c>
      <c r="C25" s="53">
        <v>3572</v>
      </c>
      <c r="D25" s="53">
        <v>3336</v>
      </c>
      <c r="E25" s="55">
        <f t="shared" si="0"/>
        <v>-6.6069428891377374E-2</v>
      </c>
      <c r="F25" s="54">
        <f t="shared" si="1"/>
        <v>1.8997072992950126E-3</v>
      </c>
      <c r="H25" s="220"/>
      <c r="I25" s="220"/>
    </row>
    <row r="26" spans="1:11" ht="15" customHeight="1" x14ac:dyDescent="0.2">
      <c r="B26" s="114" t="s">
        <v>223</v>
      </c>
      <c r="C26" s="53">
        <v>2978</v>
      </c>
      <c r="D26" s="53">
        <v>2920</v>
      </c>
      <c r="E26" s="55">
        <f t="shared" si="0"/>
        <v>-1.9476158495634655E-2</v>
      </c>
      <c r="F26" s="54">
        <f t="shared" si="1"/>
        <v>1.6628133435076251E-3</v>
      </c>
      <c r="H26" s="220"/>
      <c r="I26" s="220"/>
    </row>
    <row r="27" spans="1:11" ht="15" customHeight="1" x14ac:dyDescent="0.2">
      <c r="B27" s="114" t="s">
        <v>224</v>
      </c>
      <c r="C27" s="53">
        <v>9774</v>
      </c>
      <c r="D27" s="53">
        <v>6043</v>
      </c>
      <c r="E27" s="55">
        <f t="shared" si="0"/>
        <v>-0.38172703089830162</v>
      </c>
      <c r="F27" s="54">
        <f t="shared" si="1"/>
        <v>3.4412263817864995E-3</v>
      </c>
      <c r="H27" s="220"/>
      <c r="I27" s="220"/>
    </row>
    <row r="28" spans="1:11" ht="15" customHeight="1" x14ac:dyDescent="0.25">
      <c r="B28" s="110" t="s">
        <v>225</v>
      </c>
      <c r="C28" s="221">
        <v>1469986</v>
      </c>
      <c r="D28" s="221">
        <v>1499220</v>
      </c>
      <c r="E28" s="55">
        <f>(D28-C28)/C28</f>
        <v>1.9887264232448472E-2</v>
      </c>
      <c r="F28" s="222">
        <f t="shared" si="1"/>
        <v>0.85374076056626769</v>
      </c>
      <c r="H28" s="220"/>
      <c r="I28" s="220"/>
    </row>
    <row r="29" spans="1:11" ht="15" customHeight="1" x14ac:dyDescent="0.2">
      <c r="B29" s="112" t="s">
        <v>83</v>
      </c>
      <c r="C29" s="223">
        <v>1758642</v>
      </c>
      <c r="D29" s="223">
        <v>1756060</v>
      </c>
      <c r="E29" s="224">
        <f t="shared" si="0"/>
        <v>-1.4681782875650643E-3</v>
      </c>
      <c r="F29" s="224">
        <f t="shared" si="1"/>
        <v>1</v>
      </c>
      <c r="H29" s="220"/>
      <c r="I29" s="220"/>
    </row>
    <row r="30" spans="1:11" ht="15" customHeight="1" x14ac:dyDescent="0.25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3" t="s">
        <v>98</v>
      </c>
    </row>
    <row r="39" spans="2:7" x14ac:dyDescent="0.25">
      <c r="B39" s="225"/>
      <c r="C39" s="225"/>
      <c r="D39" s="225"/>
      <c r="E39" s="225"/>
      <c r="F39" s="225"/>
      <c r="G39" s="225"/>
    </row>
    <row r="40" spans="2:7" x14ac:dyDescent="0.25">
      <c r="B40" s="225"/>
      <c r="C40" s="225"/>
      <c r="D40" s="225"/>
      <c r="E40" s="225"/>
      <c r="F40" s="225"/>
      <c r="G40" s="225"/>
    </row>
    <row r="41" spans="2:7" x14ac:dyDescent="0.25">
      <c r="B41" s="225"/>
      <c r="C41" s="225"/>
      <c r="D41" s="225"/>
      <c r="E41" s="225"/>
      <c r="F41" s="225"/>
      <c r="G41" s="225"/>
    </row>
    <row r="42" spans="2:7" x14ac:dyDescent="0.2">
      <c r="B42" s="226"/>
      <c r="C42" s="227"/>
      <c r="D42" s="225"/>
      <c r="E42" s="226"/>
      <c r="F42" s="227"/>
      <c r="G42" s="225"/>
    </row>
    <row r="43" spans="2:7" x14ac:dyDescent="0.2">
      <c r="B43" s="226"/>
      <c r="C43" s="227"/>
      <c r="D43" s="225"/>
      <c r="E43" s="226"/>
      <c r="F43" s="227"/>
      <c r="G43" s="225"/>
    </row>
    <row r="44" spans="2:7" x14ac:dyDescent="0.2">
      <c r="B44" s="228"/>
      <c r="C44" s="227"/>
      <c r="D44" s="225"/>
      <c r="E44" s="228"/>
      <c r="F44" s="227"/>
      <c r="G44" s="225"/>
    </row>
    <row r="45" spans="2:7" x14ac:dyDescent="0.2">
      <c r="B45" s="228"/>
      <c r="C45" s="227"/>
      <c r="D45" s="225"/>
      <c r="E45" s="226"/>
      <c r="F45" s="227"/>
      <c r="G45" s="225"/>
    </row>
    <row r="46" spans="2:7" x14ac:dyDescent="0.2">
      <c r="B46" s="228"/>
      <c r="C46" s="227"/>
      <c r="D46" s="225"/>
      <c r="E46" s="226"/>
      <c r="F46" s="227"/>
      <c r="G46" s="225"/>
    </row>
    <row r="47" spans="2:7" x14ac:dyDescent="0.2">
      <c r="B47" s="226"/>
      <c r="C47" s="227"/>
      <c r="D47" s="225"/>
      <c r="E47" s="229"/>
      <c r="F47" s="227"/>
      <c r="G47" s="225"/>
    </row>
    <row r="48" spans="2:7" x14ac:dyDescent="0.2">
      <c r="B48" s="226"/>
      <c r="C48" s="227"/>
      <c r="D48" s="225"/>
      <c r="E48" s="229"/>
      <c r="F48" s="227"/>
      <c r="G48" s="225"/>
    </row>
    <row r="49" spans="2:7" x14ac:dyDescent="0.25">
      <c r="B49" s="229"/>
      <c r="C49" s="227"/>
      <c r="D49" s="225"/>
      <c r="E49" s="225"/>
      <c r="F49" s="225"/>
      <c r="G49" s="225"/>
    </row>
    <row r="50" spans="2:7" x14ac:dyDescent="0.25">
      <c r="B50" s="229"/>
      <c r="C50" s="227"/>
      <c r="D50" s="225"/>
      <c r="E50" s="225"/>
      <c r="F50" s="225"/>
      <c r="G50" s="225"/>
    </row>
    <row r="51" spans="2:7" x14ac:dyDescent="0.25">
      <c r="B51" s="229"/>
      <c r="C51" s="227"/>
      <c r="D51" s="225"/>
      <c r="E51" s="225"/>
      <c r="F51" s="225"/>
      <c r="G51" s="225"/>
    </row>
    <row r="52" spans="2:7" x14ac:dyDescent="0.25">
      <c r="B52" s="225"/>
      <c r="C52" s="225"/>
      <c r="D52" s="225"/>
      <c r="E52" s="225"/>
      <c r="F52" s="225"/>
      <c r="G52" s="225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229</v>
      </c>
      <c r="C5" s="169"/>
      <c r="D5" s="169"/>
    </row>
    <row r="6" spans="2:5" ht="30" customHeight="1" x14ac:dyDescent="0.25">
      <c r="B6" s="219" t="s">
        <v>202</v>
      </c>
      <c r="C6" s="46" t="str">
        <f>actualizaciones!A3</f>
        <v>2012</v>
      </c>
      <c r="D6" s="46" t="str">
        <f>actualizaciones!A2</f>
        <v>2013</v>
      </c>
    </row>
    <row r="7" spans="2:5" ht="15" customHeight="1" x14ac:dyDescent="0.2">
      <c r="B7" s="114" t="str">
        <f>'Nacionalidades '!B7</f>
        <v>Reino Unido</v>
      </c>
      <c r="C7" s="230">
        <f>'Nacionalidades '!C7/'Nacionalidades '!$C$29</f>
        <v>0.33772820164649769</v>
      </c>
      <c r="D7" s="230">
        <f>'Nacionalidades '!D7/'Nacionalidades '!$D$29</f>
        <v>0.3435383756819243</v>
      </c>
      <c r="E7" s="231"/>
    </row>
    <row r="8" spans="2:5" ht="15" customHeight="1" x14ac:dyDescent="0.2">
      <c r="B8" s="114" t="str">
        <f>'Nacionalidades '!B8</f>
        <v>España</v>
      </c>
      <c r="C8" s="230">
        <f>'Nacionalidades '!C8/'Nacionalidades '!$C$29</f>
        <v>0.16413573655127081</v>
      </c>
      <c r="D8" s="230">
        <f>'Nacionalidades '!D8/'Nacionalidades '!$D$29</f>
        <v>0.14625923943373234</v>
      </c>
      <c r="E8" s="231"/>
    </row>
    <row r="9" spans="2:5" ht="15" customHeight="1" x14ac:dyDescent="0.2">
      <c r="B9" s="114" t="str">
        <f>'Nacionalidades '!B9</f>
        <v>Alemania</v>
      </c>
      <c r="C9" s="230">
        <f>'Nacionalidades '!C9/'Nacionalidades '!$C$29</f>
        <v>0.13081286583625321</v>
      </c>
      <c r="D9" s="230">
        <f>'Nacionalidades '!D9/'Nacionalidades '!$D$29</f>
        <v>0.12686411626026445</v>
      </c>
      <c r="E9" s="231"/>
    </row>
    <row r="10" spans="2:5" ht="15" customHeight="1" x14ac:dyDescent="0.2">
      <c r="B10" s="114" t="str">
        <f>'Nacionalidades '!B10</f>
        <v>Países Nórdicos</v>
      </c>
      <c r="C10" s="230">
        <f>'Nacionalidades '!C10/'Nacionalidades '!$C$29</f>
        <v>8.5229967213338476E-2</v>
      </c>
      <c r="D10" s="230">
        <f>'Nacionalidades '!D10/'Nacionalidades '!$D$29</f>
        <v>9.4205209389200822E-2</v>
      </c>
      <c r="E10" s="231"/>
    </row>
    <row r="11" spans="2:5" ht="15" customHeight="1" x14ac:dyDescent="0.2">
      <c r="B11" s="114" t="str">
        <f>'Nacionalidades '!B11</f>
        <v>Suecia</v>
      </c>
      <c r="C11" s="230">
        <f>'Nacionalidades '!C11/'Nacionalidades '!$C$29</f>
        <v>3.0423474476328895E-2</v>
      </c>
      <c r="D11" s="230">
        <f>'Nacionalidades '!D11/'Nacionalidades '!$D$29</f>
        <v>3.6068243681878755E-2</v>
      </c>
    </row>
    <row r="12" spans="2:5" ht="15" customHeight="1" x14ac:dyDescent="0.2">
      <c r="B12" s="114" t="str">
        <f>'Nacionalidades '!B12</f>
        <v>Noruega</v>
      </c>
      <c r="C12" s="230">
        <f>'Nacionalidades '!C12/'Nacionalidades '!$C$29</f>
        <v>1.8056545903032E-2</v>
      </c>
      <c r="D12" s="230">
        <f>'Nacionalidades '!D12/'Nacionalidades '!$D$29</f>
        <v>2.1609170529480769E-2</v>
      </c>
    </row>
    <row r="13" spans="2:5" ht="15" customHeight="1" x14ac:dyDescent="0.2">
      <c r="B13" s="114" t="str">
        <f>'Nacionalidades '!B13</f>
        <v>Dinamarca</v>
      </c>
      <c r="C13" s="230">
        <f>'Nacionalidades '!C13/'Nacionalidades '!$C$29</f>
        <v>1.9461038687805705E-2</v>
      </c>
      <c r="D13" s="230">
        <f>'Nacionalidades '!D13/'Nacionalidades '!$D$29</f>
        <v>1.904775463252964E-2</v>
      </c>
    </row>
    <row r="14" spans="2:5" ht="15" customHeight="1" x14ac:dyDescent="0.2">
      <c r="B14" s="114" t="str">
        <f>'Nacionalidades '!B14</f>
        <v>Finlandia</v>
      </c>
      <c r="C14" s="230">
        <f>'Nacionalidades '!C14/'Nacionalidades '!$C$29</f>
        <v>1.7288908146171875E-2</v>
      </c>
      <c r="D14" s="230">
        <f>'Nacionalidades '!D14/'Nacionalidades '!$D$29</f>
        <v>1.7480040545311663E-2</v>
      </c>
      <c r="E14" s="231"/>
    </row>
    <row r="15" spans="2:5" ht="15" customHeight="1" x14ac:dyDescent="0.2">
      <c r="B15" s="114" t="str">
        <f>'Nacionalidades '!B15</f>
        <v>Rusia</v>
      </c>
      <c r="C15" s="230">
        <f>'Nacionalidades '!C15/'Nacionalidades '!$C$29</f>
        <v>4.6125362637762547E-2</v>
      </c>
      <c r="D15" s="230">
        <f>'Nacionalidades '!D15/'Nacionalidades '!$D$29</f>
        <v>5.9763903283486894E-2</v>
      </c>
      <c r="E15" s="231"/>
    </row>
    <row r="16" spans="2:5" ht="15" customHeight="1" x14ac:dyDescent="0.2">
      <c r="B16" s="114" t="str">
        <f>'Nacionalidades '!B16</f>
        <v>Holanda</v>
      </c>
      <c r="C16" s="230">
        <f>'Nacionalidades '!C16/'Nacionalidades '!$C$29</f>
        <v>3.8810059125165892E-2</v>
      </c>
      <c r="D16" s="230">
        <f>'Nacionalidades '!D16/'Nacionalidades '!$D$29</f>
        <v>3.9324966117330842E-2</v>
      </c>
      <c r="E16" s="231"/>
    </row>
    <row r="17" spans="2:11" ht="15" customHeight="1" x14ac:dyDescent="0.2">
      <c r="B17" s="114" t="str">
        <f>'Nacionalidades '!B17</f>
        <v>Bélgica</v>
      </c>
      <c r="C17" s="230">
        <f>'Nacionalidades '!C17/'Nacionalidades '!$C$29</f>
        <v>3.9884751984770067E-2</v>
      </c>
      <c r="D17" s="230">
        <f>'Nacionalidades '!D17/'Nacionalidades '!$D$29</f>
        <v>3.8059633497716482E-2</v>
      </c>
      <c r="E17" s="231"/>
    </row>
    <row r="18" spans="2:11" ht="15" customHeight="1" x14ac:dyDescent="0.2">
      <c r="B18" s="114" t="str">
        <f>'Nacionalidades '!B18</f>
        <v>Países del Este</v>
      </c>
      <c r="C18" s="230">
        <f>'Nacionalidades '!C18/'Nacionalidades '!$C$29</f>
        <v>3.8725334661630965E-2</v>
      </c>
      <c r="D18" s="230">
        <f>'Nacionalidades '!D18/'Nacionalidades '!$D$29</f>
        <v>3.4356457068665081E-2</v>
      </c>
      <c r="E18" s="231"/>
    </row>
    <row r="19" spans="2:11" ht="15" customHeight="1" x14ac:dyDescent="0.2">
      <c r="B19" s="114" t="str">
        <f>'Nacionalidades '!B19</f>
        <v>Francia</v>
      </c>
      <c r="C19" s="230">
        <f>'Nacionalidades '!C19/'Nacionalidades '!$C$29</f>
        <v>3.1666479021881654E-2</v>
      </c>
      <c r="D19" s="230">
        <f>'Nacionalidades '!D19/'Nacionalidades '!$D$29</f>
        <v>3.0573556712185233E-2</v>
      </c>
      <c r="E19" s="231"/>
    </row>
    <row r="20" spans="2:11" ht="15" customHeight="1" x14ac:dyDescent="0.2">
      <c r="B20" s="114" t="str">
        <f>'Nacionalidades '!B20</f>
        <v>Italia</v>
      </c>
      <c r="C20" s="230">
        <f>'Nacionalidades '!C20/'Nacionalidades '!$C$29</f>
        <v>2.2715822776892627E-2</v>
      </c>
      <c r="D20" s="230">
        <f>'Nacionalidades '!D20/'Nacionalidades '!$D$29</f>
        <v>2.0354657585731694E-2</v>
      </c>
    </row>
    <row r="21" spans="2:11" ht="15" customHeight="1" x14ac:dyDescent="0.2">
      <c r="B21" s="114" t="str">
        <f>'Nacionalidades '!B21</f>
        <v>Suiza</v>
      </c>
      <c r="C21" s="230">
        <f>'Nacionalidades '!C21/'Nacionalidades '!$C$29</f>
        <v>1.2092284842509163E-2</v>
      </c>
      <c r="D21" s="230">
        <f>'Nacionalidades '!D21/'Nacionalidades '!$D$29</f>
        <v>1.4269444096443174E-2</v>
      </c>
    </row>
    <row r="22" spans="2:11" ht="15" customHeight="1" x14ac:dyDescent="0.2">
      <c r="B22" s="114" t="str">
        <f>'Nacionalidades '!B22</f>
        <v>Irlanda</v>
      </c>
      <c r="C22" s="230">
        <f>'Nacionalidades '!C22/'Nacionalidades '!$C$29</f>
        <v>1.1624878741665444E-2</v>
      </c>
      <c r="D22" s="230">
        <f>'Nacionalidades '!D22/'Nacionalidades '!$D$29</f>
        <v>1.2672687721376263E-2</v>
      </c>
    </row>
    <row r="23" spans="2:11" ht="15" customHeight="1" x14ac:dyDescent="0.2">
      <c r="B23" s="114" t="str">
        <f>'Nacionalidades '!B23</f>
        <v>Austria</v>
      </c>
      <c r="C23" s="230">
        <f>'Nacionalidades '!C23/'Nacionalidades '!$C$29</f>
        <v>8.3934080955646462E-3</v>
      </c>
      <c r="D23" s="230">
        <f>'Nacionalidades '!D23/'Nacionalidades '!$D$29</f>
        <v>8.8248693097046794E-3</v>
      </c>
    </row>
    <row r="24" spans="2:11" ht="15" customHeight="1" x14ac:dyDescent="0.2">
      <c r="B24" s="114" t="str">
        <f>'Nacionalidades '!B24</f>
        <v>Resto de Europa</v>
      </c>
      <c r="C24" s="230">
        <f>'Nacionalidades '!C24/'Nacionalidades '!$C$29</f>
        <v>2.2772684832956337E-2</v>
      </c>
      <c r="D24" s="230">
        <f>'Nacionalidades '!D24/'Nacionalidades '!$D$29</f>
        <v>2.3929136817648598E-2</v>
      </c>
    </row>
    <row r="25" spans="2:11" ht="15" customHeight="1" x14ac:dyDescent="0.2">
      <c r="B25" s="114" t="str">
        <f>'Nacionalidades '!B25</f>
        <v>Usa</v>
      </c>
      <c r="C25" s="230">
        <f>'Nacionalidades '!C25/'Nacionalidades '!$C$29</f>
        <v>2.031112642595821E-3</v>
      </c>
      <c r="D25" s="230">
        <f>'Nacionalidades '!D25/'Nacionalidades '!$D$29</f>
        <v>1.8997072992950126E-3</v>
      </c>
    </row>
    <row r="26" spans="2:11" ht="15" customHeight="1" x14ac:dyDescent="0.2">
      <c r="B26" s="114" t="str">
        <f>'Nacionalidades '!B26</f>
        <v>Resto de América</v>
      </c>
      <c r="C26" s="230">
        <f>'Nacionalidades '!C26/'Nacionalidades '!$C$29</f>
        <v>1.693352029577367E-3</v>
      </c>
      <c r="D26" s="230">
        <f>'Nacionalidades '!D26/'Nacionalidades '!$D$29</f>
        <v>1.6628133435076251E-3</v>
      </c>
    </row>
    <row r="27" spans="2:11" ht="15" customHeight="1" x14ac:dyDescent="0.2">
      <c r="B27" s="114" t="str">
        <f>'Nacionalidades '!B27</f>
        <v>Resto del Mundo</v>
      </c>
      <c r="C27" s="230">
        <f>'Nacionalidades '!C27/'Nacionalidades '!$C$29</f>
        <v>5.5576973596672885E-3</v>
      </c>
      <c r="D27" s="230">
        <f>'Nacionalidades '!D27/'Nacionalidades '!$D$29</f>
        <v>3.4412263817864995E-3</v>
      </c>
    </row>
    <row r="28" spans="2:11" ht="15" customHeight="1" x14ac:dyDescent="0.2">
      <c r="B28" s="232" t="s">
        <v>225</v>
      </c>
      <c r="C28" s="233">
        <f>'Nacionalidades '!C28/'Nacionalidades '!$C$29</f>
        <v>0.83586426344872922</v>
      </c>
      <c r="D28" s="233">
        <f>'Nacionalidades '!D28/'Nacionalidades '!$D$29</f>
        <v>0.85374076056626769</v>
      </c>
    </row>
    <row r="29" spans="2:11" ht="15" customHeight="1" x14ac:dyDescent="0.2">
      <c r="B29" s="112" t="s">
        <v>83</v>
      </c>
      <c r="C29" s="234">
        <f>'Nacionalidades '!C29/'Nacionalidades '!$C$29</f>
        <v>1</v>
      </c>
      <c r="D29" s="234">
        <f>'Nacionalidades '!D29/'Nacionalidades '!$D$29</f>
        <v>1</v>
      </c>
    </row>
    <row r="30" spans="2:11" ht="22.5" customHeight="1" x14ac:dyDescent="0.25">
      <c r="B30" s="218" t="s">
        <v>230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231</v>
      </c>
      <c r="C5" s="169"/>
      <c r="D5" s="169"/>
    </row>
    <row r="6" spans="2:5" ht="15" customHeight="1" x14ac:dyDescent="0.25">
      <c r="B6" s="219"/>
      <c r="C6" s="235" t="str">
        <f>actualizaciones!A2</f>
        <v>2013</v>
      </c>
      <c r="D6" s="236"/>
    </row>
    <row r="7" spans="2:5" ht="15" customHeight="1" x14ac:dyDescent="0.25">
      <c r="B7" s="219" t="s">
        <v>202</v>
      </c>
      <c r="C7" s="46" t="s">
        <v>135</v>
      </c>
      <c r="D7" s="47" t="s">
        <v>232</v>
      </c>
    </row>
    <row r="8" spans="2:5" ht="15" customHeight="1" x14ac:dyDescent="0.2">
      <c r="B8" s="114" t="str">
        <f>'Nacionalidades '!B7</f>
        <v>Reino Unido</v>
      </c>
      <c r="C8" s="230">
        <v>0.31789504502973731</v>
      </c>
      <c r="D8" s="230">
        <f>'Nacionalidades '!D7/'Nacionalidades '!$D$29</f>
        <v>0.3435383756819243</v>
      </c>
      <c r="E8" s="231"/>
    </row>
    <row r="9" spans="2:5" ht="15" customHeight="1" x14ac:dyDescent="0.2">
      <c r="B9" s="114" t="str">
        <f>'Nacionalidades '!B8</f>
        <v>España</v>
      </c>
      <c r="C9" s="230">
        <v>0.23364388070331932</v>
      </c>
      <c r="D9" s="230">
        <f>'Nacionalidades '!D8/'Nacionalidades '!$D$29</f>
        <v>0.14625923943373234</v>
      </c>
      <c r="E9" s="231"/>
    </row>
    <row r="10" spans="2:5" ht="15" customHeight="1" x14ac:dyDescent="0.2">
      <c r="B10" s="114" t="str">
        <f>'Nacionalidades '!B9</f>
        <v>Alemania</v>
      </c>
      <c r="C10" s="230">
        <v>0.11213849376448684</v>
      </c>
      <c r="D10" s="230">
        <f>'Nacionalidades '!D9/'Nacionalidades '!$D$29</f>
        <v>0.12686411626026445</v>
      </c>
      <c r="E10" s="231"/>
    </row>
    <row r="11" spans="2:5" ht="15" customHeight="1" x14ac:dyDescent="0.2">
      <c r="B11" s="114" t="str">
        <f>'Nacionalidades '!B10</f>
        <v>Países Nórdicos</v>
      </c>
      <c r="C11" s="230">
        <v>0.10155081984948061</v>
      </c>
      <c r="D11" s="230">
        <f>'Nacionalidades '!D10/'Nacionalidades '!$D$29</f>
        <v>9.4205209389200822E-2</v>
      </c>
      <c r="E11" s="231"/>
    </row>
    <row r="12" spans="2:5" ht="15" customHeight="1" x14ac:dyDescent="0.2">
      <c r="B12" s="114" t="str">
        <f>'Nacionalidades '!B11</f>
        <v>Suecia</v>
      </c>
      <c r="C12" s="230">
        <v>3.6898102913565871E-2</v>
      </c>
      <c r="D12" s="230">
        <f>'Nacionalidades '!D11/'Nacionalidades '!$D$29</f>
        <v>3.6068243681878755E-2</v>
      </c>
    </row>
    <row r="13" spans="2:5" ht="15" customHeight="1" x14ac:dyDescent="0.2">
      <c r="B13" s="114" t="str">
        <f>'Nacionalidades '!B12</f>
        <v>Noruega</v>
      </c>
      <c r="C13" s="230">
        <v>2.4554965999718081E-2</v>
      </c>
      <c r="D13" s="230">
        <f>'Nacionalidades '!D12/'Nacionalidades '!$D$29</f>
        <v>2.1609170529480769E-2</v>
      </c>
    </row>
    <row r="14" spans="2:5" ht="15" customHeight="1" x14ac:dyDescent="0.2">
      <c r="B14" s="114" t="str">
        <f>'Nacionalidades '!B13</f>
        <v>Dinamarca</v>
      </c>
      <c r="C14" s="230">
        <v>1.7843989811477751E-2</v>
      </c>
      <c r="D14" s="230">
        <f>'Nacionalidades '!D13/'Nacionalidades '!$D$29</f>
        <v>1.904775463252964E-2</v>
      </c>
    </row>
    <row r="15" spans="2:5" ht="15" customHeight="1" x14ac:dyDescent="0.2">
      <c r="B15" s="114" t="str">
        <f>'Nacionalidades '!B14</f>
        <v>Finlandia</v>
      </c>
      <c r="C15" s="230">
        <v>2.2253761124718909E-2</v>
      </c>
      <c r="D15" s="230">
        <f>'Nacionalidades '!D14/'Nacionalidades '!$D$29</f>
        <v>1.7480040545311663E-2</v>
      </c>
      <c r="E15" s="231"/>
    </row>
    <row r="16" spans="2:5" ht="15" customHeight="1" x14ac:dyDescent="0.2">
      <c r="B16" s="114" t="str">
        <f>'Nacionalidades '!B15</f>
        <v>Rusia</v>
      </c>
      <c r="C16" s="230">
        <v>3.7215815575440972E-2</v>
      </c>
      <c r="D16" s="230">
        <f>'Nacionalidades '!D15/'Nacionalidades '!$D$29</f>
        <v>5.9763903283486894E-2</v>
      </c>
      <c r="E16" s="231"/>
    </row>
    <row r="17" spans="2:11" ht="15" customHeight="1" x14ac:dyDescent="0.2">
      <c r="B17" s="114" t="str">
        <f>'Nacionalidades '!B16</f>
        <v>Holanda</v>
      </c>
      <c r="C17" s="230">
        <v>3.0480106059725558E-2</v>
      </c>
      <c r="D17" s="230">
        <f>'Nacionalidades '!D16/'Nacionalidades '!$D$29</f>
        <v>3.9324966117330842E-2</v>
      </c>
      <c r="E17" s="231"/>
    </row>
    <row r="18" spans="2:11" ht="15" customHeight="1" x14ac:dyDescent="0.2">
      <c r="B18" s="114" t="str">
        <f>'Nacionalidades '!B17</f>
        <v>Bélgica</v>
      </c>
      <c r="C18" s="230">
        <v>2.7370141484687357E-2</v>
      </c>
      <c r="D18" s="230">
        <f>'Nacionalidades '!D17/'Nacionalidades '!$D$29</f>
        <v>3.8059633497716482E-2</v>
      </c>
      <c r="E18" s="231"/>
    </row>
    <row r="19" spans="2:11" ht="15" customHeight="1" x14ac:dyDescent="0.2">
      <c r="B19" s="114" t="str">
        <f>'Nacionalidades '!B18</f>
        <v>Países del Este</v>
      </c>
      <c r="C19" s="230">
        <v>2.1189825875363735E-2</v>
      </c>
      <c r="D19" s="230">
        <f>'Nacionalidades '!D18/'Nacionalidades '!$D$29</f>
        <v>3.4356457068665081E-2</v>
      </c>
      <c r="E19" s="231"/>
    </row>
    <row r="20" spans="2:11" ht="15" customHeight="1" x14ac:dyDescent="0.2">
      <c r="B20" s="114" t="str">
        <f>'Nacionalidades '!B19</f>
        <v>Francia</v>
      </c>
      <c r="C20" s="230">
        <v>3.00966389418801E-2</v>
      </c>
      <c r="D20" s="230">
        <f>'Nacionalidades '!D19/'Nacionalidades '!$D$29</f>
        <v>3.0573556712185233E-2</v>
      </c>
      <c r="E20" s="231"/>
    </row>
    <row r="21" spans="2:11" ht="15" customHeight="1" x14ac:dyDescent="0.2">
      <c r="B21" s="114" t="str">
        <f>'Nacionalidades '!B20</f>
        <v>Italia</v>
      </c>
      <c r="C21" s="230">
        <v>1.8939696327020437E-2</v>
      </c>
      <c r="D21" s="230">
        <f>'Nacionalidades '!D20/'Nacionalidades '!$D$29</f>
        <v>2.0354657585731694E-2</v>
      </c>
    </row>
    <row r="22" spans="2:11" ht="15" customHeight="1" x14ac:dyDescent="0.2">
      <c r="B22" s="114" t="str">
        <f>'Nacionalidades '!B21</f>
        <v>Suiza</v>
      </c>
      <c r="C22" s="230">
        <v>9.7883651612381706E-3</v>
      </c>
      <c r="D22" s="230">
        <f>'Nacionalidades '!D21/'Nacionalidades '!$D$29</f>
        <v>1.4269444096443174E-2</v>
      </c>
    </row>
    <row r="23" spans="2:11" ht="15" customHeight="1" x14ac:dyDescent="0.2">
      <c r="B23" s="114" t="str">
        <f>'Nacionalidades '!B22</f>
        <v>Irlanda</v>
      </c>
      <c r="C23" s="230">
        <v>1.4562299531856426E-2</v>
      </c>
      <c r="D23" s="230">
        <f>'Nacionalidades '!D22/'Nacionalidades '!$D$29</f>
        <v>1.2672687721376263E-2</v>
      </c>
    </row>
    <row r="24" spans="2:11" ht="15" customHeight="1" x14ac:dyDescent="0.2">
      <c r="B24" s="114" t="str">
        <f>'Nacionalidades '!B23</f>
        <v>Austria</v>
      </c>
      <c r="C24" s="230">
        <v>6.9430270817870815E-3</v>
      </c>
      <c r="D24" s="230">
        <f>'Nacionalidades '!D23/'Nacionalidades '!$D$29</f>
        <v>8.8248693097046794E-3</v>
      </c>
    </row>
    <row r="25" spans="2:11" ht="15" customHeight="1" x14ac:dyDescent="0.2">
      <c r="B25" s="114" t="str">
        <f>'Nacionalidades '!B24</f>
        <v>Resto de Europa</v>
      </c>
      <c r="C25" s="230">
        <v>2.1502310354195326E-2</v>
      </c>
      <c r="D25" s="230">
        <f>'Nacionalidades '!D24/'Nacionalidades '!$D$29</f>
        <v>2.3929136817648598E-2</v>
      </c>
    </row>
    <row r="26" spans="2:11" ht="15" customHeight="1" x14ac:dyDescent="0.2">
      <c r="B26" s="114" t="str">
        <f>'Nacionalidades '!B25</f>
        <v>Usa</v>
      </c>
      <c r="C26" s="230">
        <v>2.7739532725107965E-3</v>
      </c>
      <c r="D26" s="230">
        <f>'Nacionalidades '!D25/'Nacionalidades '!$D$29</f>
        <v>1.8997072992950126E-3</v>
      </c>
    </row>
    <row r="27" spans="2:11" ht="15" customHeight="1" x14ac:dyDescent="0.2">
      <c r="B27" s="114" t="str">
        <f>'Nacionalidades '!B26</f>
        <v>Resto de América</v>
      </c>
      <c r="C27" s="230">
        <v>3.0701499503222071E-3</v>
      </c>
      <c r="D27" s="230">
        <f>'Nacionalidades '!D26/'Nacionalidades '!$D$29</f>
        <v>1.6628133435076251E-3</v>
      </c>
    </row>
    <row r="28" spans="2:11" ht="15" customHeight="1" x14ac:dyDescent="0.2">
      <c r="B28" s="114" t="str">
        <f>'Nacionalidades '!B27</f>
        <v>Resto del Mundo</v>
      </c>
      <c r="C28" s="230">
        <v>1.0839431036947771E-2</v>
      </c>
      <c r="D28" s="230">
        <f>'Nacionalidades '!D27/'Nacionalidades '!$D$29</f>
        <v>3.4412263817864995E-3</v>
      </c>
    </row>
    <row r="29" spans="2:11" ht="15" customHeight="1" x14ac:dyDescent="0.2">
      <c r="B29" s="232" t="s">
        <v>225</v>
      </c>
      <c r="C29" s="233">
        <f>C30-C8</f>
        <v>0.68210495497026269</v>
      </c>
      <c r="D29" s="233">
        <f>'Nacionalidades '!D28/'Nacionalidades '!$D$29</f>
        <v>0.85374076056626769</v>
      </c>
    </row>
    <row r="30" spans="2:11" ht="15" customHeight="1" x14ac:dyDescent="0.2">
      <c r="B30" s="112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 x14ac:dyDescent="0.25">
      <c r="B31" s="218" t="s">
        <v>230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7" spans="15:18" x14ac:dyDescent="0.25">
      <c r="O7" t="s">
        <v>209</v>
      </c>
      <c r="P7" s="71">
        <v>593943</v>
      </c>
      <c r="Q7">
        <v>-6.337196374870098E-2</v>
      </c>
      <c r="R7" s="63">
        <v>0.33772820164649769</v>
      </c>
    </row>
    <row r="8" spans="15:18" x14ac:dyDescent="0.25">
      <c r="O8" t="s">
        <v>203</v>
      </c>
      <c r="P8" s="71">
        <v>288656</v>
      </c>
      <c r="Q8">
        <v>-0.1304965991722343</v>
      </c>
      <c r="R8" s="63">
        <v>0.16413573655127081</v>
      </c>
    </row>
    <row r="9" spans="15:18" x14ac:dyDescent="0.25">
      <c r="O9" t="s">
        <v>207</v>
      </c>
      <c r="P9" s="71">
        <v>230053</v>
      </c>
      <c r="Q9">
        <v>-7.2464177142718911E-2</v>
      </c>
      <c r="R9" s="63">
        <v>0.13081286583625321</v>
      </c>
    </row>
    <row r="10" spans="15:18" x14ac:dyDescent="0.25">
      <c r="O10" t="s">
        <v>228</v>
      </c>
      <c r="P10" s="71">
        <v>149889</v>
      </c>
      <c r="Q10">
        <v>2.4861028491723246E-2</v>
      </c>
      <c r="R10" s="63">
        <v>8.5229967213338476E-2</v>
      </c>
    </row>
    <row r="11" spans="15:18" x14ac:dyDescent="0.25">
      <c r="O11" t="s">
        <v>213</v>
      </c>
      <c r="P11" s="71">
        <v>53504</v>
      </c>
      <c r="Q11">
        <v>6.3211652723406786E-2</v>
      </c>
      <c r="R11" s="63">
        <v>3.0423474476328895E-2</v>
      </c>
    </row>
    <row r="12" spans="15:18" x14ac:dyDescent="0.25">
      <c r="O12" t="s">
        <v>215</v>
      </c>
      <c r="P12" s="71">
        <v>34225</v>
      </c>
      <c r="Q12">
        <v>1.7299289599619534E-2</v>
      </c>
      <c r="R12" s="63">
        <v>1.9461038687805705E-2</v>
      </c>
    </row>
    <row r="13" spans="15:18" x14ac:dyDescent="0.25">
      <c r="O13" t="s">
        <v>214</v>
      </c>
      <c r="P13" s="71">
        <v>31755</v>
      </c>
      <c r="Q13">
        <v>0.12662314624281559</v>
      </c>
      <c r="R13" s="63">
        <v>1.8056545903032E-2</v>
      </c>
    </row>
    <row r="14" spans="15:18" x14ac:dyDescent="0.25">
      <c r="O14" t="s">
        <v>216</v>
      </c>
      <c r="P14" s="71">
        <v>30405</v>
      </c>
      <c r="Q14">
        <v>-0.10838391836016539</v>
      </c>
      <c r="R14" s="63">
        <v>1.7288908146171875E-2</v>
      </c>
    </row>
    <row r="15" spans="15:18" x14ac:dyDescent="0.25">
      <c r="O15" t="s">
        <v>219</v>
      </c>
      <c r="P15" s="71">
        <v>81118</v>
      </c>
      <c r="Q15">
        <v>0.32899716565361992</v>
      </c>
      <c r="R15" s="63">
        <v>4.6125362637762547E-2</v>
      </c>
    </row>
    <row r="16" spans="15:18" x14ac:dyDescent="0.25">
      <c r="O16" t="s">
        <v>206</v>
      </c>
      <c r="P16" s="71">
        <v>70143</v>
      </c>
      <c r="Q16">
        <v>-1.5357187978157417E-2</v>
      </c>
      <c r="R16" s="63">
        <v>3.9884751984770067E-2</v>
      </c>
    </row>
    <row r="17" spans="11:18" x14ac:dyDescent="0.25">
      <c r="O17" t="s">
        <v>205</v>
      </c>
      <c r="P17" s="71">
        <v>68253</v>
      </c>
      <c r="Q17">
        <v>-9.6060364216788794E-3</v>
      </c>
      <c r="R17" s="63">
        <v>3.8810059125165892E-2</v>
      </c>
    </row>
    <row r="18" spans="11:18" x14ac:dyDescent="0.25">
      <c r="O18" t="s">
        <v>220</v>
      </c>
      <c r="P18" s="71">
        <v>68104</v>
      </c>
      <c r="Q18">
        <v>0.22210059755594236</v>
      </c>
      <c r="R18" s="63">
        <v>3.8725334661630965E-2</v>
      </c>
    </row>
    <row r="19" spans="11:18" x14ac:dyDescent="0.25">
      <c r="O19" t="s">
        <v>208</v>
      </c>
      <c r="P19" s="71">
        <v>55690</v>
      </c>
      <c r="Q19">
        <v>-3.0601587522629162E-2</v>
      </c>
      <c r="R19" s="63">
        <v>3.1666479021881654E-2</v>
      </c>
    </row>
    <row r="20" spans="11:18" x14ac:dyDescent="0.25">
      <c r="O20" t="s">
        <v>211</v>
      </c>
      <c r="P20" s="71">
        <v>39949</v>
      </c>
      <c r="Q20">
        <v>-0.21979180907368709</v>
      </c>
      <c r="R20" s="63">
        <v>2.2715822776892627E-2</v>
      </c>
    </row>
    <row r="21" spans="11:18" x14ac:dyDescent="0.25">
      <c r="O21" t="s">
        <v>217</v>
      </c>
      <c r="P21" s="71">
        <v>21266</v>
      </c>
      <c r="Q21">
        <v>7.8999441879344462E-2</v>
      </c>
      <c r="R21" s="63">
        <v>1.2092284842509163E-2</v>
      </c>
    </row>
    <row r="22" spans="11:18" x14ac:dyDescent="0.25">
      <c r="O22" t="s">
        <v>210</v>
      </c>
      <c r="P22" s="71">
        <v>20444</v>
      </c>
      <c r="Q22">
        <v>-0.14631702021045598</v>
      </c>
      <c r="R22" s="63">
        <v>1.1624878741665444E-2</v>
      </c>
    </row>
    <row r="23" spans="11:18" ht="15.75" thickBot="1" x14ac:dyDescent="0.3">
      <c r="O23" t="s">
        <v>218</v>
      </c>
      <c r="P23" s="71">
        <v>14761</v>
      </c>
      <c r="Q23">
        <v>2.0745453288154345E-2</v>
      </c>
      <c r="R23" s="63">
        <v>8.3934080955646462E-3</v>
      </c>
    </row>
    <row r="24" spans="11:18" ht="30" customHeight="1" thickBot="1" x14ac:dyDescent="0.3">
      <c r="K24" s="83" t="s">
        <v>100</v>
      </c>
      <c r="O24" t="s">
        <v>221</v>
      </c>
      <c r="P24" s="71">
        <v>40049</v>
      </c>
      <c r="Q24">
        <v>-8.7763655414331926E-2</v>
      </c>
      <c r="R24" s="63">
        <v>2.2772684832956337E-2</v>
      </c>
    </row>
    <row r="25" spans="11:18" x14ac:dyDescent="0.25">
      <c r="O25" t="s">
        <v>222</v>
      </c>
      <c r="P25" s="71">
        <v>3572</v>
      </c>
      <c r="Q25">
        <v>-5.7022175290390706E-2</v>
      </c>
      <c r="R25" s="63">
        <v>2.031112642595821E-3</v>
      </c>
    </row>
    <row r="26" spans="11:18" x14ac:dyDescent="0.25">
      <c r="O26" t="s">
        <v>223</v>
      </c>
      <c r="P26" s="71">
        <v>2978</v>
      </c>
      <c r="Q26">
        <v>-5.8488776478027187E-2</v>
      </c>
      <c r="R26" s="63">
        <v>1.693352029577367E-3</v>
      </c>
    </row>
    <row r="27" spans="11:18" x14ac:dyDescent="0.25">
      <c r="O27" t="s">
        <v>224</v>
      </c>
      <c r="P27" s="71">
        <v>9774</v>
      </c>
      <c r="Q27">
        <v>-0.22643450732093393</v>
      </c>
      <c r="R27" s="63">
        <v>5.5576973596672885E-3</v>
      </c>
    </row>
    <row r="28" spans="11:18" x14ac:dyDescent="0.25">
      <c r="O28" t="s">
        <v>225</v>
      </c>
      <c r="P28" s="71">
        <v>1469986</v>
      </c>
      <c r="Q28">
        <v>-3.008417234050836E-2</v>
      </c>
      <c r="R28" s="63">
        <v>0.83586426344872922</v>
      </c>
    </row>
    <row r="29" spans="11:18" x14ac:dyDescent="0.25">
      <c r="O29" t="s">
        <v>83</v>
      </c>
      <c r="P29" s="71">
        <v>1758642</v>
      </c>
      <c r="Q29">
        <v>-4.8126744531568413E-2</v>
      </c>
      <c r="R29" s="63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72</v>
      </c>
      <c r="C5" s="44"/>
      <c r="D5" s="44"/>
      <c r="E5" s="44"/>
      <c r="F5" s="44"/>
      <c r="G5" s="44"/>
    </row>
    <row r="6" spans="2:7" ht="30" customHeight="1" x14ac:dyDescent="0.25">
      <c r="B6" s="45" t="s">
        <v>73</v>
      </c>
      <c r="C6" s="46" t="str">
        <f>actualizaciones!A3</f>
        <v>2012</v>
      </c>
      <c r="D6" s="47" t="s">
        <v>74</v>
      </c>
      <c r="E6" s="46" t="str">
        <f>actualizaciones!A2</f>
        <v>2013</v>
      </c>
      <c r="F6" s="47" t="s">
        <v>74</v>
      </c>
      <c r="G6" s="48" t="s">
        <v>75</v>
      </c>
    </row>
    <row r="7" spans="2:7" ht="15" customHeight="1" x14ac:dyDescent="0.2">
      <c r="B7" s="49" t="s">
        <v>76</v>
      </c>
      <c r="C7" s="50">
        <v>1758642</v>
      </c>
      <c r="D7" s="51">
        <f>C7/C7</f>
        <v>1</v>
      </c>
      <c r="E7" s="50">
        <v>1756060</v>
      </c>
      <c r="F7" s="51">
        <f>E7/E7</f>
        <v>1</v>
      </c>
      <c r="G7" s="51">
        <f>(E7-C7)/C7</f>
        <v>-1.4681782875650643E-3</v>
      </c>
    </row>
    <row r="8" spans="2:7" ht="15" customHeight="1" x14ac:dyDescent="0.2">
      <c r="B8" s="52" t="s">
        <v>77</v>
      </c>
      <c r="C8" s="53">
        <v>1223738</v>
      </c>
      <c r="D8" s="54">
        <f>C8/C7</f>
        <v>0.6958425876329577</v>
      </c>
      <c r="E8" s="53">
        <v>1228992</v>
      </c>
      <c r="F8" s="54">
        <f>E8/E7</f>
        <v>0.69985763584387772</v>
      </c>
      <c r="G8" s="55">
        <f>(E8-C8)/C8</f>
        <v>4.2934026727943402E-3</v>
      </c>
    </row>
    <row r="9" spans="2:7" ht="15" customHeight="1" x14ac:dyDescent="0.2">
      <c r="B9" s="52" t="s">
        <v>78</v>
      </c>
      <c r="C9" s="53">
        <v>534904</v>
      </c>
      <c r="D9" s="54">
        <f>C9/C7</f>
        <v>0.3041574123670423</v>
      </c>
      <c r="E9" s="53">
        <v>527068</v>
      </c>
      <c r="F9" s="54">
        <f>E9/E7</f>
        <v>0.30014236415612222</v>
      </c>
      <c r="G9" s="55">
        <f>(E9-C9)/C9</f>
        <v>-1.4649357641745062E-2</v>
      </c>
    </row>
    <row r="10" spans="2:7" ht="15" customHeight="1" x14ac:dyDescent="0.25">
      <c r="B10" s="56" t="s">
        <v>79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7" customWidth="1"/>
    <col min="2" max="2" width="16.140625" style="237" customWidth="1"/>
    <col min="3" max="12" width="9.7109375" style="237" customWidth="1"/>
    <col min="13" max="13" width="13.85546875" style="237" customWidth="1"/>
    <col min="14" max="16" width="9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38" t="s">
        <v>233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8" customHeight="1" x14ac:dyDescent="0.25">
      <c r="B6" s="169" t="str">
        <f>actualizaciones!A2</f>
        <v>2013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</row>
    <row r="7" spans="2:16" ht="15" customHeight="1" x14ac:dyDescent="0.25">
      <c r="B7" s="239" t="s">
        <v>202</v>
      </c>
      <c r="C7" s="240" t="s">
        <v>83</v>
      </c>
      <c r="D7" s="240" t="s">
        <v>85</v>
      </c>
      <c r="E7" s="241" t="s">
        <v>234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138</v>
      </c>
      <c r="P7" s="240" t="s">
        <v>85</v>
      </c>
    </row>
    <row r="8" spans="2:16" ht="15" customHeight="1" x14ac:dyDescent="0.25">
      <c r="B8" s="239"/>
      <c r="C8" s="240"/>
      <c r="D8" s="240"/>
      <c r="E8" s="126" t="s">
        <v>81</v>
      </c>
      <c r="F8" s="126" t="s">
        <v>235</v>
      </c>
      <c r="G8" s="127" t="s">
        <v>236</v>
      </c>
      <c r="H8" s="127" t="s">
        <v>235</v>
      </c>
      <c r="I8" s="126" t="s">
        <v>237</v>
      </c>
      <c r="J8" s="126" t="s">
        <v>235</v>
      </c>
      <c r="K8" s="127" t="s">
        <v>238</v>
      </c>
      <c r="L8" s="127" t="s">
        <v>235</v>
      </c>
      <c r="M8" s="126" t="s">
        <v>239</v>
      </c>
      <c r="N8" s="126" t="s">
        <v>235</v>
      </c>
      <c r="O8" s="240"/>
      <c r="P8" s="240"/>
    </row>
    <row r="9" spans="2:16" ht="15" customHeight="1" x14ac:dyDescent="0.2">
      <c r="B9" s="114" t="str">
        <f>'Nacionalidades '!B7</f>
        <v>Reino Unido</v>
      </c>
      <c r="C9" s="242">
        <v>552130</v>
      </c>
      <c r="D9" s="243">
        <v>1.2831683894815038E-2</v>
      </c>
      <c r="E9" s="244">
        <v>353146</v>
      </c>
      <c r="F9" s="245">
        <v>4.9758179823844229E-2</v>
      </c>
      <c r="G9" s="242">
        <v>76963</v>
      </c>
      <c r="H9" s="243">
        <v>0.16798191034085042</v>
      </c>
      <c r="I9" s="244">
        <v>240060</v>
      </c>
      <c r="J9" s="245">
        <v>3.9459269875772307E-2</v>
      </c>
      <c r="K9" s="242">
        <v>28181</v>
      </c>
      <c r="L9" s="243">
        <v>-0.10760315399474329</v>
      </c>
      <c r="M9" s="244">
        <v>7942</v>
      </c>
      <c r="N9" s="245">
        <v>-5.6341555026918622E-3</v>
      </c>
      <c r="O9" s="242">
        <v>198984</v>
      </c>
      <c r="P9" s="243">
        <v>-4.668276417155337E-2</v>
      </c>
    </row>
    <row r="10" spans="2:16" ht="15" customHeight="1" x14ac:dyDescent="0.2">
      <c r="B10" s="114" t="str">
        <f>'Nacionalidades '!B8</f>
        <v>España</v>
      </c>
      <c r="C10" s="242">
        <v>239208</v>
      </c>
      <c r="D10" s="243">
        <v>-7.1984730159099675E-2</v>
      </c>
      <c r="E10" s="244">
        <v>170778</v>
      </c>
      <c r="F10" s="245">
        <v>-9.849712569350233E-2</v>
      </c>
      <c r="G10" s="242">
        <v>27317</v>
      </c>
      <c r="H10" s="243">
        <v>1.8341099720410092E-2</v>
      </c>
      <c r="I10" s="244">
        <v>95475</v>
      </c>
      <c r="J10" s="245">
        <v>-0.14118789972204981</v>
      </c>
      <c r="K10" s="242">
        <v>45951</v>
      </c>
      <c r="L10" s="243">
        <v>-7.4631975350907265E-2</v>
      </c>
      <c r="M10" s="244">
        <v>2035</v>
      </c>
      <c r="N10" s="245">
        <v>0.14069506726457393</v>
      </c>
      <c r="O10" s="242">
        <v>68430</v>
      </c>
      <c r="P10" s="243">
        <v>1.5221145683927961E-3</v>
      </c>
    </row>
    <row r="11" spans="2:16" ht="15" customHeight="1" x14ac:dyDescent="0.2">
      <c r="B11" s="114" t="str">
        <f>'Nacionalidades '!B9</f>
        <v>Alemania</v>
      </c>
      <c r="C11" s="242">
        <v>206696</v>
      </c>
      <c r="D11" s="243">
        <v>-1.4250014307243264E-2</v>
      </c>
      <c r="E11" s="244">
        <v>174146</v>
      </c>
      <c r="F11" s="245">
        <v>-3.2790891419050228E-2</v>
      </c>
      <c r="G11" s="242">
        <v>40586</v>
      </c>
      <c r="H11" s="243">
        <v>0.10453122873860399</v>
      </c>
      <c r="I11" s="244">
        <v>96071</v>
      </c>
      <c r="J11" s="245">
        <v>-0.13914874551971324</v>
      </c>
      <c r="K11" s="242">
        <v>37151</v>
      </c>
      <c r="L11" s="243">
        <v>0.18179793866904181</v>
      </c>
      <c r="M11" s="244">
        <v>338</v>
      </c>
      <c r="N11" s="245">
        <v>0.25650557620817849</v>
      </c>
      <c r="O11" s="242">
        <v>32550</v>
      </c>
      <c r="P11" s="243">
        <v>9.8400485928325621E-2</v>
      </c>
    </row>
    <row r="12" spans="2:16" ht="15" customHeight="1" x14ac:dyDescent="0.2">
      <c r="B12" s="114" t="str">
        <f>'Nacionalidades '!B10</f>
        <v>Países Nórdicos</v>
      </c>
      <c r="C12" s="242">
        <v>155119</v>
      </c>
      <c r="D12" s="243">
        <v>0.10881654943672436</v>
      </c>
      <c r="E12" s="244">
        <v>104784</v>
      </c>
      <c r="F12" s="245">
        <v>0.12600743622257093</v>
      </c>
      <c r="G12" s="242">
        <v>8933</v>
      </c>
      <c r="H12" s="243">
        <v>0.10134385402539769</v>
      </c>
      <c r="I12" s="244">
        <v>74081</v>
      </c>
      <c r="J12" s="245">
        <v>0.11430161547486528</v>
      </c>
      <c r="K12" s="242">
        <v>16292</v>
      </c>
      <c r="L12" s="243">
        <v>0.14081646943491344</v>
      </c>
      <c r="M12" s="244">
        <v>5478</v>
      </c>
      <c r="N12" s="245">
        <v>0.30927342256214141</v>
      </c>
      <c r="O12" s="242">
        <v>50335</v>
      </c>
      <c r="P12" s="243">
        <v>7.4661599555916114E-2</v>
      </c>
    </row>
    <row r="13" spans="2:16" ht="15" customHeight="1" x14ac:dyDescent="0.2">
      <c r="B13" s="114" t="str">
        <f>'Nacionalidades '!B11</f>
        <v>Suecia</v>
      </c>
      <c r="C13" s="242">
        <v>59047</v>
      </c>
      <c r="D13" s="243">
        <v>0.18575416189730309</v>
      </c>
      <c r="E13" s="244">
        <v>42041</v>
      </c>
      <c r="F13" s="245">
        <v>0.18225534308211477</v>
      </c>
      <c r="G13" s="242">
        <v>3442</v>
      </c>
      <c r="H13" s="243">
        <v>0.22972490175062532</v>
      </c>
      <c r="I13" s="244">
        <v>32572</v>
      </c>
      <c r="J13" s="245">
        <v>0.17465469364203545</v>
      </c>
      <c r="K13" s="242">
        <v>5252</v>
      </c>
      <c r="L13" s="243">
        <v>0.11200508151598565</v>
      </c>
      <c r="M13" s="244">
        <v>775</v>
      </c>
      <c r="N13" s="245">
        <v>1.5080906148867315</v>
      </c>
      <c r="O13" s="242">
        <v>17006</v>
      </c>
      <c r="P13" s="243">
        <v>0.19449322188663332</v>
      </c>
    </row>
    <row r="14" spans="2:16" ht="15" customHeight="1" x14ac:dyDescent="0.2">
      <c r="B14" s="114" t="str">
        <f>'Nacionalidades '!B12</f>
        <v>Noruega</v>
      </c>
      <c r="C14" s="242">
        <v>36051</v>
      </c>
      <c r="D14" s="243">
        <v>0.22990584061135366</v>
      </c>
      <c r="E14" s="244">
        <v>22229</v>
      </c>
      <c r="F14" s="245">
        <v>0.18605271582541882</v>
      </c>
      <c r="G14" s="242">
        <v>1970</v>
      </c>
      <c r="H14" s="243">
        <v>3.0873888016745177E-2</v>
      </c>
      <c r="I14" s="244">
        <v>15178</v>
      </c>
      <c r="J14" s="245">
        <v>0.13914740318222751</v>
      </c>
      <c r="K14" s="242">
        <v>3909</v>
      </c>
      <c r="L14" s="243">
        <v>0.33004423273222194</v>
      </c>
      <c r="M14" s="244">
        <v>1172</v>
      </c>
      <c r="N14" s="245">
        <v>1.063380281690141</v>
      </c>
      <c r="O14" s="242">
        <v>13822</v>
      </c>
      <c r="P14" s="243">
        <v>0.30766319772942285</v>
      </c>
    </row>
    <row r="15" spans="2:16" ht="15" customHeight="1" x14ac:dyDescent="0.2">
      <c r="B15" s="114" t="str">
        <f>'Nacionalidades '!B13</f>
        <v>Dinamarca</v>
      </c>
      <c r="C15" s="242">
        <v>31417</v>
      </c>
      <c r="D15" s="243">
        <v>-1.686694204531225E-2</v>
      </c>
      <c r="E15" s="244">
        <v>21190</v>
      </c>
      <c r="F15" s="245">
        <v>6.7506297229219081E-2</v>
      </c>
      <c r="G15" s="242">
        <v>798</v>
      </c>
      <c r="H15" s="243">
        <v>5.555555555555558E-2</v>
      </c>
      <c r="I15" s="244">
        <v>13262</v>
      </c>
      <c r="J15" s="245">
        <v>5.7744456851172465E-2</v>
      </c>
      <c r="K15" s="242">
        <v>3650</v>
      </c>
      <c r="L15" s="243">
        <v>0.10472154963680391</v>
      </c>
      <c r="M15" s="244">
        <v>3480</v>
      </c>
      <c r="N15" s="245">
        <v>7.0110701107011009E-2</v>
      </c>
      <c r="O15" s="242">
        <v>10227</v>
      </c>
      <c r="P15" s="243">
        <v>-0.15521229142573933</v>
      </c>
    </row>
    <row r="16" spans="2:16" ht="15" customHeight="1" x14ac:dyDescent="0.2">
      <c r="B16" s="114" t="str">
        <f>'Nacionalidades '!B14</f>
        <v>Finlandia</v>
      </c>
      <c r="C16" s="242">
        <v>28604</v>
      </c>
      <c r="D16" s="243">
        <v>-7.8734695293261048E-3</v>
      </c>
      <c r="E16" s="244">
        <v>19324</v>
      </c>
      <c r="F16" s="245">
        <v>2.2109383264572013E-2</v>
      </c>
      <c r="G16" s="242">
        <v>2723</v>
      </c>
      <c r="H16" s="243">
        <v>2.9489603024574595E-2</v>
      </c>
      <c r="I16" s="244">
        <v>13069</v>
      </c>
      <c r="J16" s="245">
        <v>1.3808083158793005E-2</v>
      </c>
      <c r="K16" s="242">
        <v>3481</v>
      </c>
      <c r="L16" s="243">
        <v>5.0075414781297178E-2</v>
      </c>
      <c r="M16" s="244">
        <v>51</v>
      </c>
      <c r="N16" s="245">
        <v>-7.2727272727272751E-2</v>
      </c>
      <c r="O16" s="242">
        <v>9280</v>
      </c>
      <c r="P16" s="243">
        <v>-6.4987405541561682E-2</v>
      </c>
    </row>
    <row r="17" spans="2:18" ht="15" customHeight="1" x14ac:dyDescent="0.2">
      <c r="B17" s="114" t="str">
        <f>'Nacionalidades '!B15</f>
        <v>Rusia</v>
      </c>
      <c r="C17" s="242">
        <v>96558</v>
      </c>
      <c r="D17" s="243">
        <v>0.29486388628134641</v>
      </c>
      <c r="E17" s="244">
        <v>59490</v>
      </c>
      <c r="F17" s="245">
        <v>0.45168374816983903</v>
      </c>
      <c r="G17" s="242">
        <v>14428</v>
      </c>
      <c r="H17" s="243">
        <v>0.37018043684710356</v>
      </c>
      <c r="I17" s="244">
        <v>35162</v>
      </c>
      <c r="J17" s="245">
        <v>0.46599958307275391</v>
      </c>
      <c r="K17" s="242">
        <v>7704</v>
      </c>
      <c r="L17" s="243">
        <v>0.71543086172344683</v>
      </c>
      <c r="M17" s="244">
        <v>2196</v>
      </c>
      <c r="N17" s="245">
        <v>0.11246200607902734</v>
      </c>
      <c r="O17" s="242">
        <v>37068</v>
      </c>
      <c r="P17" s="243">
        <v>0.10354272104793094</v>
      </c>
    </row>
    <row r="18" spans="2:18" ht="15" customHeight="1" x14ac:dyDescent="0.2">
      <c r="B18" s="114" t="str">
        <f>'Nacionalidades '!B16</f>
        <v>Holanda</v>
      </c>
      <c r="C18" s="242">
        <v>62128</v>
      </c>
      <c r="D18" s="243">
        <v>-5.4109435532929684E-3</v>
      </c>
      <c r="E18" s="244">
        <v>40840</v>
      </c>
      <c r="F18" s="245">
        <v>-4.61955252463917E-2</v>
      </c>
      <c r="G18" s="242">
        <v>6933</v>
      </c>
      <c r="H18" s="243">
        <v>9.3705631803123524E-2</v>
      </c>
      <c r="I18" s="244">
        <v>26373</v>
      </c>
      <c r="J18" s="245">
        <v>-5.0750458913724206E-2</v>
      </c>
      <c r="K18" s="242">
        <v>7365</v>
      </c>
      <c r="L18" s="243">
        <v>-0.13647555399226174</v>
      </c>
      <c r="M18" s="244">
        <v>169</v>
      </c>
      <c r="N18" s="245">
        <v>1.1976047904191711E-2</v>
      </c>
      <c r="O18" s="242">
        <v>21288</v>
      </c>
      <c r="P18" s="243">
        <v>8.3469055374592926E-2</v>
      </c>
    </row>
    <row r="19" spans="2:18" ht="15" customHeight="1" x14ac:dyDescent="0.2">
      <c r="B19" s="114" t="str">
        <f>'Nacionalidades '!B17</f>
        <v>Bélgica</v>
      </c>
      <c r="C19" s="242">
        <v>60371</v>
      </c>
      <c r="D19" s="243">
        <v>-5.4694350494801425E-2</v>
      </c>
      <c r="E19" s="244">
        <v>52967</v>
      </c>
      <c r="F19" s="245">
        <v>-5.712403873540306E-2</v>
      </c>
      <c r="G19" s="242">
        <v>14185</v>
      </c>
      <c r="H19" s="243">
        <v>8.2163564235581354E-2</v>
      </c>
      <c r="I19" s="244">
        <v>35793</v>
      </c>
      <c r="J19" s="245">
        <v>-9.1893949004186237E-2</v>
      </c>
      <c r="K19" s="242">
        <v>2811</v>
      </c>
      <c r="L19" s="243">
        <v>-0.19014693171996544</v>
      </c>
      <c r="M19" s="244">
        <v>178</v>
      </c>
      <c r="N19" s="245">
        <v>-2.1978021978022011E-2</v>
      </c>
      <c r="O19" s="242">
        <v>7404</v>
      </c>
      <c r="P19" s="243">
        <v>-3.6940686784599386E-2</v>
      </c>
    </row>
    <row r="20" spans="2:18" ht="15" customHeight="1" x14ac:dyDescent="0.2">
      <c r="B20" s="114" t="str">
        <f>'Nacionalidades '!B18</f>
        <v>Países del Este</v>
      </c>
      <c r="C20" s="242">
        <v>55017</v>
      </c>
      <c r="D20" s="243">
        <v>-0.12980830064532456</v>
      </c>
      <c r="E20" s="244">
        <v>37166</v>
      </c>
      <c r="F20" s="245">
        <v>-0.1480963623444197</v>
      </c>
      <c r="G20" s="242">
        <v>5128</v>
      </c>
      <c r="H20" s="243">
        <v>0.17291857273559019</v>
      </c>
      <c r="I20" s="244">
        <v>27795</v>
      </c>
      <c r="J20" s="245">
        <v>-0.18673376832372646</v>
      </c>
      <c r="K20" s="242">
        <v>3909</v>
      </c>
      <c r="L20" s="243">
        <v>-0.18187526161573875</v>
      </c>
      <c r="M20" s="244">
        <v>334</v>
      </c>
      <c r="N20" s="245">
        <v>0.11333333333333329</v>
      </c>
      <c r="O20" s="242">
        <v>17851</v>
      </c>
      <c r="P20" s="243">
        <v>-8.9095269684135281E-2</v>
      </c>
    </row>
    <row r="21" spans="2:18" ht="15" customHeight="1" x14ac:dyDescent="0.2">
      <c r="B21" s="114" t="str">
        <f>'Nacionalidades '!B19</f>
        <v>Francia</v>
      </c>
      <c r="C21" s="242">
        <v>47575</v>
      </c>
      <c r="D21" s="243">
        <v>4.4972762974535563E-3</v>
      </c>
      <c r="E21" s="244">
        <v>31496</v>
      </c>
      <c r="F21" s="245">
        <v>2.0708429205690715E-2</v>
      </c>
      <c r="G21" s="242">
        <v>5952</v>
      </c>
      <c r="H21" s="243">
        <v>0.16728770347126898</v>
      </c>
      <c r="I21" s="244">
        <v>21343</v>
      </c>
      <c r="J21" s="245">
        <v>4.0563600019501767E-2</v>
      </c>
      <c r="K21" s="242">
        <v>3723</v>
      </c>
      <c r="L21" s="243">
        <v>-0.24833434282253175</v>
      </c>
      <c r="M21" s="244">
        <v>478</v>
      </c>
      <c r="N21" s="245">
        <v>0.62585034013605445</v>
      </c>
      <c r="O21" s="242">
        <v>16079</v>
      </c>
      <c r="P21" s="243">
        <v>-2.5810360496819174E-2</v>
      </c>
    </row>
    <row r="22" spans="2:18" ht="15" customHeight="1" x14ac:dyDescent="0.2">
      <c r="B22" s="114" t="str">
        <f>'Nacionalidades '!B20</f>
        <v>Italia</v>
      </c>
      <c r="C22" s="242">
        <v>33169</v>
      </c>
      <c r="D22" s="243">
        <v>-0.10167104514801073</v>
      </c>
      <c r="E22" s="244">
        <v>24264</v>
      </c>
      <c r="F22" s="245">
        <v>-9.2154001571444599E-2</v>
      </c>
      <c r="G22" s="242">
        <v>2352</v>
      </c>
      <c r="H22" s="243">
        <v>-0.11877107530910458</v>
      </c>
      <c r="I22" s="244">
        <v>19448</v>
      </c>
      <c r="J22" s="245">
        <v>-6.6346615458473313E-2</v>
      </c>
      <c r="K22" s="242">
        <v>2213</v>
      </c>
      <c r="L22" s="243">
        <v>-0.26697581980788343</v>
      </c>
      <c r="M22" s="244">
        <v>251</v>
      </c>
      <c r="N22" s="245">
        <v>0.200956937799043</v>
      </c>
      <c r="O22" s="242">
        <v>8905</v>
      </c>
      <c r="P22" s="243">
        <v>-0.12661828167908984</v>
      </c>
    </row>
    <row r="23" spans="2:18" ht="15" customHeight="1" x14ac:dyDescent="0.2">
      <c r="B23" s="114" t="str">
        <f>'Nacionalidades '!B21</f>
        <v>Suiza</v>
      </c>
      <c r="C23" s="242">
        <v>22970</v>
      </c>
      <c r="D23" s="243">
        <v>0.17970314827178879</v>
      </c>
      <c r="E23" s="244">
        <v>18379</v>
      </c>
      <c r="F23" s="245">
        <v>0.14439601494396026</v>
      </c>
      <c r="G23" s="242">
        <v>6700</v>
      </c>
      <c r="H23" s="243">
        <v>0.17173837005946124</v>
      </c>
      <c r="I23" s="244">
        <v>9589</v>
      </c>
      <c r="J23" s="245">
        <v>0.14728403924383815</v>
      </c>
      <c r="K23" s="242">
        <v>2009</v>
      </c>
      <c r="L23" s="243">
        <v>3.663570691434459E-2</v>
      </c>
      <c r="M23" s="244">
        <v>81</v>
      </c>
      <c r="N23" s="245">
        <v>0.76086956521739135</v>
      </c>
      <c r="O23" s="242">
        <v>4591</v>
      </c>
      <c r="P23" s="243">
        <v>0.34593960715332739</v>
      </c>
    </row>
    <row r="24" spans="2:18" ht="15" customHeight="1" x14ac:dyDescent="0.2">
      <c r="B24" s="114" t="str">
        <f>'Nacionalidades '!B22</f>
        <v>Irlanda</v>
      </c>
      <c r="C24" s="242">
        <v>20538</v>
      </c>
      <c r="D24" s="243">
        <v>8.7587375556026359E-2</v>
      </c>
      <c r="E24" s="244">
        <v>10398</v>
      </c>
      <c r="F24" s="245">
        <v>7.9975072704611572E-2</v>
      </c>
      <c r="G24" s="242">
        <v>2491</v>
      </c>
      <c r="H24" s="243">
        <v>-2.5048923679060642E-2</v>
      </c>
      <c r="I24" s="244">
        <v>6939</v>
      </c>
      <c r="J24" s="245">
        <v>0.12554744525547434</v>
      </c>
      <c r="K24" s="242">
        <v>896</v>
      </c>
      <c r="L24" s="243">
        <v>2.4000000000000021E-2</v>
      </c>
      <c r="M24" s="244">
        <v>72</v>
      </c>
      <c r="N24" s="245">
        <v>1.1818181818181817</v>
      </c>
      <c r="O24" s="242">
        <v>10140</v>
      </c>
      <c r="P24" s="243">
        <v>9.550561797752799E-2</v>
      </c>
    </row>
    <row r="25" spans="2:18" ht="15" customHeight="1" x14ac:dyDescent="0.2">
      <c r="B25" s="114" t="str">
        <f>'Nacionalidades '!B23</f>
        <v>Austria</v>
      </c>
      <c r="C25" s="242">
        <v>14555</v>
      </c>
      <c r="D25" s="243">
        <v>5.8853484650080112E-2</v>
      </c>
      <c r="E25" s="244">
        <v>11864</v>
      </c>
      <c r="F25" s="245">
        <v>2.5144733431262445E-2</v>
      </c>
      <c r="G25" s="242">
        <v>3446</v>
      </c>
      <c r="H25" s="243">
        <v>8.6380832282471731E-2</v>
      </c>
      <c r="I25" s="244">
        <v>7493</v>
      </c>
      <c r="J25" s="245">
        <v>1.696525515743752E-2</v>
      </c>
      <c r="K25" s="242">
        <v>891</v>
      </c>
      <c r="L25" s="243">
        <v>-0.12216748768472907</v>
      </c>
      <c r="M25" s="244">
        <v>34</v>
      </c>
      <c r="N25" s="245">
        <v>0.88888888888888884</v>
      </c>
      <c r="O25" s="242">
        <v>2691</v>
      </c>
      <c r="P25" s="243">
        <v>0.23838011965025308</v>
      </c>
    </row>
    <row r="26" spans="2:18" ht="15" customHeight="1" x14ac:dyDescent="0.2">
      <c r="B26" s="114" t="str">
        <f>'Nacionalidades '!B24</f>
        <v>Resto de Europa</v>
      </c>
      <c r="C26" s="242">
        <v>39220</v>
      </c>
      <c r="D26" s="243">
        <v>5.1841124252420379E-2</v>
      </c>
      <c r="E26" s="244">
        <v>30845</v>
      </c>
      <c r="F26" s="245">
        <v>0.12249354052185302</v>
      </c>
      <c r="G26" s="242">
        <v>3985</v>
      </c>
      <c r="H26" s="243">
        <v>-0.12667104974797283</v>
      </c>
      <c r="I26" s="244">
        <v>21806</v>
      </c>
      <c r="J26" s="245">
        <v>0.23365014709210219</v>
      </c>
      <c r="K26" s="242">
        <v>4949</v>
      </c>
      <c r="L26" s="243">
        <v>-4.4410117783355907E-2</v>
      </c>
      <c r="M26" s="244">
        <v>105</v>
      </c>
      <c r="N26" s="245">
        <v>0.72131147540983598</v>
      </c>
      <c r="O26" s="242">
        <v>8375</v>
      </c>
      <c r="P26" s="243">
        <v>-0.14610522022838501</v>
      </c>
    </row>
    <row r="27" spans="2:18" ht="15" customHeight="1" x14ac:dyDescent="0.2">
      <c r="B27" s="114" t="str">
        <f>'Nacionalidades '!B25</f>
        <v>Usa</v>
      </c>
      <c r="C27" s="242">
        <v>3029</v>
      </c>
      <c r="D27" s="243">
        <v>1.9522046449007124E-2</v>
      </c>
      <c r="E27" s="244">
        <v>2250</v>
      </c>
      <c r="F27" s="245">
        <v>5.3864168618267039E-2</v>
      </c>
      <c r="G27" s="242">
        <v>1217</v>
      </c>
      <c r="H27" s="243">
        <v>9.63963963963963E-2</v>
      </c>
      <c r="I27" s="244">
        <v>857</v>
      </c>
      <c r="J27" s="245">
        <v>-6.5430752453653263E-2</v>
      </c>
      <c r="K27" s="242">
        <v>105</v>
      </c>
      <c r="L27" s="243">
        <v>0.45833333333333326</v>
      </c>
      <c r="M27" s="244">
        <v>71</v>
      </c>
      <c r="N27" s="245">
        <v>0.97222222222222232</v>
      </c>
      <c r="O27" s="242">
        <v>779</v>
      </c>
      <c r="P27" s="243">
        <v>-6.8181818181818232E-2</v>
      </c>
    </row>
    <row r="28" spans="2:18" ht="15" customHeight="1" x14ac:dyDescent="0.2">
      <c r="B28" s="114" t="str">
        <f>'Nacionalidades '!B26</f>
        <v>Resto de América</v>
      </c>
      <c r="C28" s="242">
        <v>2700</v>
      </c>
      <c r="D28" s="243">
        <v>4.4642857142858094E-3</v>
      </c>
      <c r="E28" s="244">
        <v>1781</v>
      </c>
      <c r="F28" s="245">
        <v>-2.5711159737417888E-2</v>
      </c>
      <c r="G28" s="242">
        <v>570</v>
      </c>
      <c r="H28" s="243">
        <v>0.31944444444444442</v>
      </c>
      <c r="I28" s="244">
        <v>810</v>
      </c>
      <c r="J28" s="245">
        <v>-0.11281489594742611</v>
      </c>
      <c r="K28" s="242">
        <v>344</v>
      </c>
      <c r="L28" s="243">
        <v>-0.16301703163017034</v>
      </c>
      <c r="M28" s="244">
        <v>57</v>
      </c>
      <c r="N28" s="245">
        <v>-0.20833333333333337</v>
      </c>
      <c r="O28" s="242">
        <v>919</v>
      </c>
      <c r="P28" s="243">
        <v>6.8604651162790686E-2</v>
      </c>
      <c r="Q28" s="246"/>
      <c r="R28" s="246"/>
    </row>
    <row r="29" spans="2:18" ht="15" customHeight="1" x14ac:dyDescent="0.2">
      <c r="B29" s="114" t="str">
        <f>'Nacionalidades '!B27</f>
        <v>Resto del Mundo</v>
      </c>
      <c r="C29" s="242">
        <v>5649</v>
      </c>
      <c r="D29" s="243">
        <v>-0.35894235133908303</v>
      </c>
      <c r="E29" s="244">
        <v>4661</v>
      </c>
      <c r="F29" s="245">
        <v>-0.22069887978598901</v>
      </c>
      <c r="G29" s="242">
        <v>1596</v>
      </c>
      <c r="H29" s="243">
        <v>-9.7795364612775604E-2</v>
      </c>
      <c r="I29" s="244">
        <v>2650</v>
      </c>
      <c r="J29" s="245">
        <v>-0.29201175527651613</v>
      </c>
      <c r="K29" s="242">
        <v>330</v>
      </c>
      <c r="L29" s="243">
        <v>-0.17293233082706772</v>
      </c>
      <c r="M29" s="244">
        <v>85</v>
      </c>
      <c r="N29" s="245">
        <v>0.21428571428571419</v>
      </c>
      <c r="O29" s="242">
        <v>988</v>
      </c>
      <c r="P29" s="243">
        <v>-0.65100671140939603</v>
      </c>
    </row>
    <row r="30" spans="2:18" ht="15" customHeight="1" x14ac:dyDescent="0.25">
      <c r="B30" s="247" t="str">
        <f>'Nacionalidades '!B28</f>
        <v>Turismo extranjero</v>
      </c>
      <c r="C30" s="248">
        <f>C31-C9</f>
        <v>1064502</v>
      </c>
      <c r="D30" s="249">
        <v>2.259939435018854E-2</v>
      </c>
      <c r="E30" s="248">
        <f>E31-E9</f>
        <v>776109</v>
      </c>
      <c r="F30" s="249">
        <v>3.5761370414876481E-2</v>
      </c>
      <c r="G30" s="242">
        <f>G31-G9</f>
        <v>145819</v>
      </c>
      <c r="H30" s="243">
        <v>0.13519682204128092</v>
      </c>
      <c r="I30" s="248">
        <f>I31-I9</f>
        <v>481685</v>
      </c>
      <c r="J30" s="249">
        <v>8.6974729009292595E-3</v>
      </c>
      <c r="K30" s="242">
        <f>K31-K9</f>
        <v>136643</v>
      </c>
      <c r="L30" s="243">
        <v>2.1017642107433065E-2</v>
      </c>
      <c r="M30" s="248">
        <f>M31-M9</f>
        <v>11962</v>
      </c>
      <c r="N30" s="249">
        <v>0.12369513268771226</v>
      </c>
      <c r="O30" s="242">
        <f>O31-O9</f>
        <v>288393</v>
      </c>
      <c r="P30" s="243">
        <v>-6.2903375008005469E-3</v>
      </c>
    </row>
    <row r="31" spans="2:18" ht="15" customHeight="1" x14ac:dyDescent="0.25">
      <c r="B31" s="250" t="s">
        <v>83</v>
      </c>
      <c r="C31" s="251">
        <v>1616632</v>
      </c>
      <c r="D31" s="252">
        <v>7.4067796398931129E-3</v>
      </c>
      <c r="E31" s="251">
        <v>1129255</v>
      </c>
      <c r="F31" s="252">
        <v>1.2947370026219485E-2</v>
      </c>
      <c r="G31" s="251">
        <v>222782</v>
      </c>
      <c r="H31" s="252">
        <v>0.11944565878268043</v>
      </c>
      <c r="I31" s="251">
        <v>721745</v>
      </c>
      <c r="J31" s="252">
        <v>-1.4064785988762929E-2</v>
      </c>
      <c r="K31" s="251">
        <v>164824</v>
      </c>
      <c r="L31" s="252">
        <v>-7.5805470758596449E-3</v>
      </c>
      <c r="M31" s="251">
        <v>19904</v>
      </c>
      <c r="N31" s="252">
        <v>0.12540992875720902</v>
      </c>
      <c r="O31" s="251">
        <v>487377</v>
      </c>
      <c r="P31" s="252">
        <v>-5.2007960402102871E-3</v>
      </c>
    </row>
    <row r="32" spans="2:18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4" t="s">
        <v>240</v>
      </c>
      <c r="C5" s="255"/>
      <c r="D5" s="255"/>
      <c r="E5" s="255"/>
      <c r="F5" s="255"/>
      <c r="G5" s="255"/>
      <c r="H5" s="255"/>
      <c r="I5" s="255"/>
    </row>
    <row r="6" spans="2:9" ht="18" customHeight="1" x14ac:dyDescent="0.25">
      <c r="B6" s="255" t="str">
        <f>actualizaciones!A2</f>
        <v>2013</v>
      </c>
      <c r="C6" s="255"/>
      <c r="D6" s="255"/>
      <c r="E6" s="255"/>
      <c r="F6" s="255"/>
      <c r="G6" s="255"/>
      <c r="H6" s="255"/>
      <c r="I6" s="255"/>
    </row>
    <row r="7" spans="2:9" ht="1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x14ac:dyDescent="0.25">
      <c r="B9" s="114" t="str">
        <f>'Nacionalidades '!B7</f>
        <v>Reino Unido</v>
      </c>
      <c r="C9" s="243">
        <f>'Nacionalidad-Alojamiento(datos)'!D9</f>
        <v>1.2831683894815038E-2</v>
      </c>
      <c r="D9" s="245">
        <f>'Nacionalidad-Alojamiento(datos)'!F9</f>
        <v>4.9758179823844229E-2</v>
      </c>
      <c r="E9" s="245">
        <f>'Nacionalidad-Alojamiento(datos)'!H9</f>
        <v>0.16798191034085042</v>
      </c>
      <c r="F9" s="245">
        <f>'Nacionalidad-Alojamiento(datos)'!J9</f>
        <v>3.9459269875772307E-2</v>
      </c>
      <c r="G9" s="245">
        <f>'Nacionalidad-Alojamiento(datos)'!L9</f>
        <v>-0.10760315399474329</v>
      </c>
      <c r="H9" s="245">
        <f>'Nacionalidad-Alojamiento(datos)'!N9</f>
        <v>-5.6341555026918622E-3</v>
      </c>
      <c r="I9" s="243">
        <f>'Nacionalidad-Alojamiento(datos)'!P9</f>
        <v>-4.668276417155337E-2</v>
      </c>
    </row>
    <row r="10" spans="2:9" x14ac:dyDescent="0.25">
      <c r="B10" s="114" t="str">
        <f>'Nacionalidades '!B8</f>
        <v>España</v>
      </c>
      <c r="C10" s="243">
        <f>'Nacionalidad-Alojamiento(datos)'!D10</f>
        <v>-7.1984730159099675E-2</v>
      </c>
      <c r="D10" s="245">
        <f>'Nacionalidad-Alojamiento(datos)'!F10</f>
        <v>-9.849712569350233E-2</v>
      </c>
      <c r="E10" s="245">
        <f>'Nacionalidad-Alojamiento(datos)'!H10</f>
        <v>1.8341099720410092E-2</v>
      </c>
      <c r="F10" s="245">
        <f>'Nacionalidad-Alojamiento(datos)'!J10</f>
        <v>-0.14118789972204981</v>
      </c>
      <c r="G10" s="245">
        <f>'Nacionalidad-Alojamiento(datos)'!L10</f>
        <v>-7.4631975350907265E-2</v>
      </c>
      <c r="H10" s="245">
        <f>'Nacionalidad-Alojamiento(datos)'!N10</f>
        <v>0.14069506726457393</v>
      </c>
      <c r="I10" s="243">
        <f>'Nacionalidad-Alojamiento(datos)'!P10</f>
        <v>1.5221145683927961E-3</v>
      </c>
    </row>
    <row r="11" spans="2:9" x14ac:dyDescent="0.25">
      <c r="B11" s="114" t="str">
        <f>'Nacionalidades '!B9</f>
        <v>Alemania</v>
      </c>
      <c r="C11" s="243">
        <f>'Nacionalidad-Alojamiento(datos)'!D11</f>
        <v>-1.4250014307243264E-2</v>
      </c>
      <c r="D11" s="245">
        <f>'Nacionalidad-Alojamiento(datos)'!F11</f>
        <v>-3.2790891419050228E-2</v>
      </c>
      <c r="E11" s="245">
        <f>'Nacionalidad-Alojamiento(datos)'!H11</f>
        <v>0.10453122873860399</v>
      </c>
      <c r="F11" s="245">
        <f>'Nacionalidad-Alojamiento(datos)'!J11</f>
        <v>-0.13914874551971324</v>
      </c>
      <c r="G11" s="245">
        <f>'Nacionalidad-Alojamiento(datos)'!L11</f>
        <v>0.18179793866904181</v>
      </c>
      <c r="H11" s="245">
        <f>'Nacionalidad-Alojamiento(datos)'!N11</f>
        <v>0.25650557620817849</v>
      </c>
      <c r="I11" s="243">
        <f>'Nacionalidad-Alojamiento(datos)'!P11</f>
        <v>9.8400485928325621E-2</v>
      </c>
    </row>
    <row r="12" spans="2:9" x14ac:dyDescent="0.25">
      <c r="B12" s="114" t="str">
        <f>'Nacionalidades '!B10</f>
        <v>Países Nórdicos</v>
      </c>
      <c r="C12" s="243">
        <f>'Nacionalidad-Alojamiento(datos)'!D12</f>
        <v>0.10881654943672436</v>
      </c>
      <c r="D12" s="245">
        <f>'Nacionalidad-Alojamiento(datos)'!F12</f>
        <v>0.12600743622257093</v>
      </c>
      <c r="E12" s="245">
        <f>'Nacionalidad-Alojamiento(datos)'!H12</f>
        <v>0.10134385402539769</v>
      </c>
      <c r="F12" s="245">
        <f>'Nacionalidad-Alojamiento(datos)'!J12</f>
        <v>0.11430161547486528</v>
      </c>
      <c r="G12" s="245">
        <f>'Nacionalidad-Alojamiento(datos)'!L12</f>
        <v>0.14081646943491344</v>
      </c>
      <c r="H12" s="245">
        <f>'Nacionalidad-Alojamiento(datos)'!N12</f>
        <v>0.30927342256214141</v>
      </c>
      <c r="I12" s="243">
        <f>'Nacionalidad-Alojamiento(datos)'!P12</f>
        <v>7.4661599555916114E-2</v>
      </c>
    </row>
    <row r="13" spans="2:9" x14ac:dyDescent="0.25">
      <c r="B13" s="114" t="str">
        <f>'Nacionalidades '!B11</f>
        <v>Suecia</v>
      </c>
      <c r="C13" s="243">
        <f>'Nacionalidad-Alojamiento(datos)'!D13</f>
        <v>0.18575416189730309</v>
      </c>
      <c r="D13" s="245">
        <f>'Nacionalidad-Alojamiento(datos)'!F13</f>
        <v>0.18225534308211477</v>
      </c>
      <c r="E13" s="245">
        <f>'Nacionalidad-Alojamiento(datos)'!H13</f>
        <v>0.22972490175062532</v>
      </c>
      <c r="F13" s="245">
        <f>'Nacionalidad-Alojamiento(datos)'!J13</f>
        <v>0.17465469364203545</v>
      </c>
      <c r="G13" s="245">
        <f>'Nacionalidad-Alojamiento(datos)'!L13</f>
        <v>0.11200508151598565</v>
      </c>
      <c r="H13" s="245">
        <f>'Nacionalidad-Alojamiento(datos)'!N13</f>
        <v>1.5080906148867315</v>
      </c>
      <c r="I13" s="243">
        <f>'Nacionalidad-Alojamiento(datos)'!P13</f>
        <v>0.19449322188663332</v>
      </c>
    </row>
    <row r="14" spans="2:9" x14ac:dyDescent="0.25">
      <c r="B14" s="114" t="str">
        <f>'Nacionalidades '!B12</f>
        <v>Noruega</v>
      </c>
      <c r="C14" s="243">
        <f>'Nacionalidad-Alojamiento(datos)'!D14</f>
        <v>0.22990584061135366</v>
      </c>
      <c r="D14" s="245">
        <f>'Nacionalidad-Alojamiento(datos)'!F14</f>
        <v>0.18605271582541882</v>
      </c>
      <c r="E14" s="245">
        <f>'Nacionalidad-Alojamiento(datos)'!H14</f>
        <v>3.0873888016745177E-2</v>
      </c>
      <c r="F14" s="245">
        <f>'Nacionalidad-Alojamiento(datos)'!J14</f>
        <v>0.13914740318222751</v>
      </c>
      <c r="G14" s="245">
        <f>'Nacionalidad-Alojamiento(datos)'!L14</f>
        <v>0.33004423273222194</v>
      </c>
      <c r="H14" s="245">
        <f>'Nacionalidad-Alojamiento(datos)'!N14</f>
        <v>1.063380281690141</v>
      </c>
      <c r="I14" s="243">
        <f>'Nacionalidad-Alojamiento(datos)'!P14</f>
        <v>0.30766319772942285</v>
      </c>
    </row>
    <row r="15" spans="2:9" x14ac:dyDescent="0.25">
      <c r="B15" s="114" t="str">
        <f>'Nacionalidades '!B13</f>
        <v>Dinamarca</v>
      </c>
      <c r="C15" s="243">
        <f>'Nacionalidad-Alojamiento(datos)'!D15</f>
        <v>-1.686694204531225E-2</v>
      </c>
      <c r="D15" s="245">
        <f>'Nacionalidad-Alojamiento(datos)'!F15</f>
        <v>6.7506297229219081E-2</v>
      </c>
      <c r="E15" s="245">
        <f>'Nacionalidad-Alojamiento(datos)'!H15</f>
        <v>5.555555555555558E-2</v>
      </c>
      <c r="F15" s="245">
        <f>'Nacionalidad-Alojamiento(datos)'!J15</f>
        <v>5.7744456851172465E-2</v>
      </c>
      <c r="G15" s="245">
        <f>'Nacionalidad-Alojamiento(datos)'!L15</f>
        <v>0.10472154963680391</v>
      </c>
      <c r="H15" s="245">
        <f>'Nacionalidad-Alojamiento(datos)'!N15</f>
        <v>7.0110701107011009E-2</v>
      </c>
      <c r="I15" s="243">
        <f>'Nacionalidad-Alojamiento(datos)'!P15</f>
        <v>-0.15521229142573933</v>
      </c>
    </row>
    <row r="16" spans="2:9" x14ac:dyDescent="0.25">
      <c r="B16" s="114" t="str">
        <f>'Nacionalidades '!B14</f>
        <v>Finlandia</v>
      </c>
      <c r="C16" s="243">
        <f>'Nacionalidad-Alojamiento(datos)'!D16</f>
        <v>-7.8734695293261048E-3</v>
      </c>
      <c r="D16" s="245">
        <f>'Nacionalidad-Alojamiento(datos)'!F16</f>
        <v>2.2109383264572013E-2</v>
      </c>
      <c r="E16" s="245">
        <f>'Nacionalidad-Alojamiento(datos)'!H16</f>
        <v>2.9489603024574595E-2</v>
      </c>
      <c r="F16" s="245">
        <f>'Nacionalidad-Alojamiento(datos)'!J16</f>
        <v>1.3808083158793005E-2</v>
      </c>
      <c r="G16" s="245">
        <f>'Nacionalidad-Alojamiento(datos)'!L16</f>
        <v>5.0075414781297178E-2</v>
      </c>
      <c r="H16" s="245">
        <f>'Nacionalidad-Alojamiento(datos)'!N16</f>
        <v>-7.2727272727272751E-2</v>
      </c>
      <c r="I16" s="243">
        <f>'Nacionalidad-Alojamiento(datos)'!P16</f>
        <v>-6.4987405541561682E-2</v>
      </c>
    </row>
    <row r="17" spans="2:9" x14ac:dyDescent="0.25">
      <c r="B17" s="114" t="str">
        <f>'Nacionalidades '!B15</f>
        <v>Rusia</v>
      </c>
      <c r="C17" s="243">
        <f>'Nacionalidad-Alojamiento(datos)'!D17</f>
        <v>0.29486388628134641</v>
      </c>
      <c r="D17" s="245">
        <f>'Nacionalidad-Alojamiento(datos)'!F17</f>
        <v>0.45168374816983903</v>
      </c>
      <c r="E17" s="245">
        <f>'Nacionalidad-Alojamiento(datos)'!H17</f>
        <v>0.37018043684710356</v>
      </c>
      <c r="F17" s="245">
        <f>'Nacionalidad-Alojamiento(datos)'!J17</f>
        <v>0.46599958307275391</v>
      </c>
      <c r="G17" s="245">
        <f>'Nacionalidad-Alojamiento(datos)'!L17</f>
        <v>0.71543086172344683</v>
      </c>
      <c r="H17" s="245">
        <f>'Nacionalidad-Alojamiento(datos)'!N17</f>
        <v>0.11246200607902734</v>
      </c>
      <c r="I17" s="243">
        <f>'Nacionalidad-Alojamiento(datos)'!P17</f>
        <v>0.10354272104793094</v>
      </c>
    </row>
    <row r="18" spans="2:9" x14ac:dyDescent="0.25">
      <c r="B18" s="114" t="str">
        <f>'Nacionalidades '!B16</f>
        <v>Holanda</v>
      </c>
      <c r="C18" s="243">
        <f>'Nacionalidad-Alojamiento(datos)'!D18</f>
        <v>-5.4109435532929684E-3</v>
      </c>
      <c r="D18" s="245">
        <f>'Nacionalidad-Alojamiento(datos)'!F18</f>
        <v>-4.61955252463917E-2</v>
      </c>
      <c r="E18" s="245">
        <f>'Nacionalidad-Alojamiento(datos)'!H18</f>
        <v>9.3705631803123524E-2</v>
      </c>
      <c r="F18" s="245">
        <f>'Nacionalidad-Alojamiento(datos)'!J18</f>
        <v>-5.0750458913724206E-2</v>
      </c>
      <c r="G18" s="245">
        <f>'Nacionalidad-Alojamiento(datos)'!L18</f>
        <v>-0.13647555399226174</v>
      </c>
      <c r="H18" s="245">
        <f>'Nacionalidad-Alojamiento(datos)'!N18</f>
        <v>1.1976047904191711E-2</v>
      </c>
      <c r="I18" s="243">
        <f>'Nacionalidad-Alojamiento(datos)'!P18</f>
        <v>8.3469055374592926E-2</v>
      </c>
    </row>
    <row r="19" spans="2:9" x14ac:dyDescent="0.25">
      <c r="B19" s="114" t="str">
        <f>'Nacionalidades '!B17</f>
        <v>Bélgica</v>
      </c>
      <c r="C19" s="243">
        <f>'Nacionalidad-Alojamiento(datos)'!D19</f>
        <v>-5.4694350494801425E-2</v>
      </c>
      <c r="D19" s="245">
        <f>'Nacionalidad-Alojamiento(datos)'!F19</f>
        <v>-5.712403873540306E-2</v>
      </c>
      <c r="E19" s="245">
        <f>'Nacionalidad-Alojamiento(datos)'!H19</f>
        <v>8.2163564235581354E-2</v>
      </c>
      <c r="F19" s="245">
        <f>'Nacionalidad-Alojamiento(datos)'!J19</f>
        <v>-9.1893949004186237E-2</v>
      </c>
      <c r="G19" s="245">
        <f>'Nacionalidad-Alojamiento(datos)'!L19</f>
        <v>-0.19014693171996544</v>
      </c>
      <c r="H19" s="245">
        <f>'Nacionalidad-Alojamiento(datos)'!N19</f>
        <v>-2.1978021978022011E-2</v>
      </c>
      <c r="I19" s="243">
        <f>'Nacionalidad-Alojamiento(datos)'!P19</f>
        <v>-3.6940686784599386E-2</v>
      </c>
    </row>
    <row r="20" spans="2:9" x14ac:dyDescent="0.25">
      <c r="B20" s="114" t="str">
        <f>'Nacionalidades '!B18</f>
        <v>Países del Este</v>
      </c>
      <c r="C20" s="243">
        <f>'Nacionalidad-Alojamiento(datos)'!D20</f>
        <v>-0.12980830064532456</v>
      </c>
      <c r="D20" s="245">
        <f>'Nacionalidad-Alojamiento(datos)'!F20</f>
        <v>-0.1480963623444197</v>
      </c>
      <c r="E20" s="245">
        <f>'Nacionalidad-Alojamiento(datos)'!H20</f>
        <v>0.17291857273559019</v>
      </c>
      <c r="F20" s="245">
        <f>'Nacionalidad-Alojamiento(datos)'!J20</f>
        <v>-0.18673376832372646</v>
      </c>
      <c r="G20" s="245">
        <f>'Nacionalidad-Alojamiento(datos)'!L20</f>
        <v>-0.18187526161573875</v>
      </c>
      <c r="H20" s="245">
        <f>'Nacionalidad-Alojamiento(datos)'!N20</f>
        <v>0.11333333333333329</v>
      </c>
      <c r="I20" s="243">
        <f>'Nacionalidad-Alojamiento(datos)'!P20</f>
        <v>-8.9095269684135281E-2</v>
      </c>
    </row>
    <row r="21" spans="2:9" x14ac:dyDescent="0.25">
      <c r="B21" s="114" t="str">
        <f>'Nacionalidades '!B19</f>
        <v>Francia</v>
      </c>
      <c r="C21" s="243">
        <f>'Nacionalidad-Alojamiento(datos)'!D21</f>
        <v>4.4972762974535563E-3</v>
      </c>
      <c r="D21" s="245">
        <f>'Nacionalidad-Alojamiento(datos)'!F21</f>
        <v>2.0708429205690715E-2</v>
      </c>
      <c r="E21" s="245">
        <f>'Nacionalidad-Alojamiento(datos)'!H21</f>
        <v>0.16728770347126898</v>
      </c>
      <c r="F21" s="245">
        <f>'Nacionalidad-Alojamiento(datos)'!J21</f>
        <v>4.0563600019501767E-2</v>
      </c>
      <c r="G21" s="245">
        <f>'Nacionalidad-Alojamiento(datos)'!L21</f>
        <v>-0.24833434282253175</v>
      </c>
      <c r="H21" s="245">
        <f>'Nacionalidad-Alojamiento(datos)'!N21</f>
        <v>0.62585034013605445</v>
      </c>
      <c r="I21" s="243">
        <f>'Nacionalidad-Alojamiento(datos)'!P21</f>
        <v>-2.5810360496819174E-2</v>
      </c>
    </row>
    <row r="22" spans="2:9" x14ac:dyDescent="0.25">
      <c r="B22" s="114" t="str">
        <f>'Nacionalidades '!B20</f>
        <v>Italia</v>
      </c>
      <c r="C22" s="243">
        <f>'Nacionalidad-Alojamiento(datos)'!D22</f>
        <v>-0.10167104514801073</v>
      </c>
      <c r="D22" s="245">
        <f>'Nacionalidad-Alojamiento(datos)'!F22</f>
        <v>-9.2154001571444599E-2</v>
      </c>
      <c r="E22" s="245">
        <f>'Nacionalidad-Alojamiento(datos)'!H22</f>
        <v>-0.11877107530910458</v>
      </c>
      <c r="F22" s="245">
        <f>'Nacionalidad-Alojamiento(datos)'!J22</f>
        <v>-6.6346615458473313E-2</v>
      </c>
      <c r="G22" s="245">
        <f>'Nacionalidad-Alojamiento(datos)'!L22</f>
        <v>-0.26697581980788343</v>
      </c>
      <c r="H22" s="245">
        <f>'Nacionalidad-Alojamiento(datos)'!N22</f>
        <v>0.200956937799043</v>
      </c>
      <c r="I22" s="243">
        <f>'Nacionalidad-Alojamiento(datos)'!P22</f>
        <v>-0.12661828167908984</v>
      </c>
    </row>
    <row r="23" spans="2:9" x14ac:dyDescent="0.25">
      <c r="B23" s="114" t="str">
        <f>'Nacionalidades '!B21</f>
        <v>Suiza</v>
      </c>
      <c r="C23" s="243">
        <f>'Nacionalidad-Alojamiento(datos)'!D23</f>
        <v>0.17970314827178879</v>
      </c>
      <c r="D23" s="245">
        <f>'Nacionalidad-Alojamiento(datos)'!F23</f>
        <v>0.14439601494396026</v>
      </c>
      <c r="E23" s="245">
        <f>'Nacionalidad-Alojamiento(datos)'!H23</f>
        <v>0.17173837005946124</v>
      </c>
      <c r="F23" s="245">
        <f>'Nacionalidad-Alojamiento(datos)'!J23</f>
        <v>0.14728403924383815</v>
      </c>
      <c r="G23" s="245">
        <f>'Nacionalidad-Alojamiento(datos)'!L23</f>
        <v>3.663570691434459E-2</v>
      </c>
      <c r="H23" s="245">
        <f>'Nacionalidad-Alojamiento(datos)'!N23</f>
        <v>0.76086956521739135</v>
      </c>
      <c r="I23" s="243">
        <f>'Nacionalidad-Alojamiento(datos)'!P23</f>
        <v>0.34593960715332739</v>
      </c>
    </row>
    <row r="24" spans="2:9" x14ac:dyDescent="0.25">
      <c r="B24" s="114" t="str">
        <f>'Nacionalidades '!B22</f>
        <v>Irlanda</v>
      </c>
      <c r="C24" s="243">
        <f>'Nacionalidad-Alojamiento(datos)'!D24</f>
        <v>8.7587375556026359E-2</v>
      </c>
      <c r="D24" s="245">
        <f>'Nacionalidad-Alojamiento(datos)'!F24</f>
        <v>7.9975072704611572E-2</v>
      </c>
      <c r="E24" s="245">
        <f>'Nacionalidad-Alojamiento(datos)'!H24</f>
        <v>-2.5048923679060642E-2</v>
      </c>
      <c r="F24" s="245">
        <f>'Nacionalidad-Alojamiento(datos)'!J24</f>
        <v>0.12554744525547434</v>
      </c>
      <c r="G24" s="245">
        <f>'Nacionalidad-Alojamiento(datos)'!L24</f>
        <v>2.4000000000000021E-2</v>
      </c>
      <c r="H24" s="245">
        <f>'Nacionalidad-Alojamiento(datos)'!N24</f>
        <v>1.1818181818181817</v>
      </c>
      <c r="I24" s="243">
        <f>'Nacionalidad-Alojamiento(datos)'!P24</f>
        <v>9.550561797752799E-2</v>
      </c>
    </row>
    <row r="25" spans="2:9" x14ac:dyDescent="0.25">
      <c r="B25" s="114" t="str">
        <f>'Nacionalidades '!B23</f>
        <v>Austria</v>
      </c>
      <c r="C25" s="243">
        <f>'Nacionalidad-Alojamiento(datos)'!D25</f>
        <v>5.8853484650080112E-2</v>
      </c>
      <c r="D25" s="245">
        <f>'Nacionalidad-Alojamiento(datos)'!F25</f>
        <v>2.5144733431262445E-2</v>
      </c>
      <c r="E25" s="245">
        <f>'Nacionalidad-Alojamiento(datos)'!H25</f>
        <v>8.6380832282471731E-2</v>
      </c>
      <c r="F25" s="245">
        <f>'Nacionalidad-Alojamiento(datos)'!J25</f>
        <v>1.696525515743752E-2</v>
      </c>
      <c r="G25" s="245">
        <f>'Nacionalidad-Alojamiento(datos)'!L25</f>
        <v>-0.12216748768472907</v>
      </c>
      <c r="H25" s="245">
        <f>'Nacionalidad-Alojamiento(datos)'!N25</f>
        <v>0.88888888888888884</v>
      </c>
      <c r="I25" s="243">
        <f>'Nacionalidad-Alojamiento(datos)'!P25</f>
        <v>0.23838011965025308</v>
      </c>
    </row>
    <row r="26" spans="2:9" x14ac:dyDescent="0.25">
      <c r="B26" s="114" t="str">
        <f>'Nacionalidades '!B24</f>
        <v>Resto de Europa</v>
      </c>
      <c r="C26" s="243">
        <f>'Nacionalidad-Alojamiento(datos)'!D26</f>
        <v>5.1841124252420379E-2</v>
      </c>
      <c r="D26" s="245">
        <f>'Nacionalidad-Alojamiento(datos)'!F26</f>
        <v>0.12249354052185302</v>
      </c>
      <c r="E26" s="245">
        <f>'Nacionalidad-Alojamiento(datos)'!H26</f>
        <v>-0.12667104974797283</v>
      </c>
      <c r="F26" s="245">
        <f>'Nacionalidad-Alojamiento(datos)'!J26</f>
        <v>0.23365014709210219</v>
      </c>
      <c r="G26" s="245">
        <f>'Nacionalidad-Alojamiento(datos)'!L26</f>
        <v>-4.4410117783355907E-2</v>
      </c>
      <c r="H26" s="245">
        <f>'Nacionalidad-Alojamiento(datos)'!N26</f>
        <v>0.72131147540983598</v>
      </c>
      <c r="I26" s="243">
        <f>'Nacionalidad-Alojamiento(datos)'!P26</f>
        <v>-0.14610522022838501</v>
      </c>
    </row>
    <row r="27" spans="2:9" x14ac:dyDescent="0.25">
      <c r="B27" s="114" t="str">
        <f>'Nacionalidades '!B25</f>
        <v>Usa</v>
      </c>
      <c r="C27" s="243">
        <f>'Nacionalidad-Alojamiento(datos)'!D27</f>
        <v>1.9522046449007124E-2</v>
      </c>
      <c r="D27" s="245">
        <f>'Nacionalidad-Alojamiento(datos)'!F27</f>
        <v>5.3864168618267039E-2</v>
      </c>
      <c r="E27" s="245">
        <f>'Nacionalidad-Alojamiento(datos)'!H27</f>
        <v>9.63963963963963E-2</v>
      </c>
      <c r="F27" s="245">
        <f>'Nacionalidad-Alojamiento(datos)'!J27</f>
        <v>-6.5430752453653263E-2</v>
      </c>
      <c r="G27" s="245">
        <f>'Nacionalidad-Alojamiento(datos)'!L27</f>
        <v>0.45833333333333326</v>
      </c>
      <c r="H27" s="245">
        <f>'Nacionalidad-Alojamiento(datos)'!N27</f>
        <v>0.97222222222222232</v>
      </c>
      <c r="I27" s="243">
        <f>'Nacionalidad-Alojamiento(datos)'!P27</f>
        <v>-6.8181818181818232E-2</v>
      </c>
    </row>
    <row r="28" spans="2:9" x14ac:dyDescent="0.25">
      <c r="B28" s="114" t="str">
        <f>'Nacionalidades '!B26</f>
        <v>Resto de América</v>
      </c>
      <c r="C28" s="243">
        <f>'Nacionalidad-Alojamiento(datos)'!D28</f>
        <v>4.4642857142858094E-3</v>
      </c>
      <c r="D28" s="245">
        <f>'Nacionalidad-Alojamiento(datos)'!F28</f>
        <v>-2.5711159737417888E-2</v>
      </c>
      <c r="E28" s="245">
        <f>'Nacionalidad-Alojamiento(datos)'!H28</f>
        <v>0.31944444444444442</v>
      </c>
      <c r="F28" s="245">
        <f>'Nacionalidad-Alojamiento(datos)'!J28</f>
        <v>-0.11281489594742611</v>
      </c>
      <c r="G28" s="245">
        <f>'Nacionalidad-Alojamiento(datos)'!L28</f>
        <v>-0.16301703163017034</v>
      </c>
      <c r="H28" s="245">
        <f>'Nacionalidad-Alojamiento(datos)'!N28</f>
        <v>-0.20833333333333337</v>
      </c>
      <c r="I28" s="243">
        <f>'Nacionalidad-Alojamiento(datos)'!P28</f>
        <v>6.8604651162790686E-2</v>
      </c>
    </row>
    <row r="29" spans="2:9" x14ac:dyDescent="0.25">
      <c r="B29" s="114" t="str">
        <f>'Nacionalidades '!B27</f>
        <v>Resto del Mundo</v>
      </c>
      <c r="C29" s="243">
        <f>'Nacionalidad-Alojamiento(datos)'!D29</f>
        <v>-0.35894235133908303</v>
      </c>
      <c r="D29" s="245">
        <f>'Nacionalidad-Alojamiento(datos)'!F29</f>
        <v>-0.22069887978598901</v>
      </c>
      <c r="E29" s="245">
        <f>'Nacionalidad-Alojamiento(datos)'!H29</f>
        <v>-9.7795364612775604E-2</v>
      </c>
      <c r="F29" s="245">
        <f>'Nacionalidad-Alojamiento(datos)'!J29</f>
        <v>-0.29201175527651613</v>
      </c>
      <c r="G29" s="245">
        <f>'Nacionalidad-Alojamiento(datos)'!L29</f>
        <v>-0.17293233082706772</v>
      </c>
      <c r="H29" s="245">
        <f>'Nacionalidad-Alojamiento(datos)'!N29</f>
        <v>0.21428571428571419</v>
      </c>
      <c r="I29" s="243">
        <f>'Nacionalidad-Alojamiento(datos)'!P29</f>
        <v>-0.65100671140939603</v>
      </c>
    </row>
    <row r="30" spans="2:9" ht="15" customHeight="1" x14ac:dyDescent="0.25">
      <c r="B30" s="247" t="str">
        <f>'Nacionalidades '!B28</f>
        <v>Turismo extranjero</v>
      </c>
      <c r="C30" s="249">
        <f>'Nacionalidad-Alojamiento(datos)'!D30</f>
        <v>2.259939435018854E-2</v>
      </c>
      <c r="D30" s="249">
        <f>'Nacionalidad-Alojamiento(datos)'!F30</f>
        <v>3.5761370414876481E-2</v>
      </c>
      <c r="E30" s="249">
        <f>'Nacionalidad-Alojamiento(datos)'!H30</f>
        <v>0.13519682204128092</v>
      </c>
      <c r="F30" s="249">
        <f>'Nacionalidad-Alojamiento(datos)'!J30</f>
        <v>8.6974729009292595E-3</v>
      </c>
      <c r="G30" s="249">
        <f>'Nacionalidad-Alojamiento(datos)'!L30</f>
        <v>2.1017642107433065E-2</v>
      </c>
      <c r="H30" s="249">
        <f>'Nacionalidad-Alojamiento(datos)'!N30</f>
        <v>0.12369513268771226</v>
      </c>
      <c r="I30" s="243">
        <f>'Nacionalidad-Alojamiento(datos)'!P30</f>
        <v>-6.2903375008005469E-3</v>
      </c>
    </row>
    <row r="31" spans="2:9" x14ac:dyDescent="0.25">
      <c r="B31" s="250" t="s">
        <v>83</v>
      </c>
      <c r="C31" s="252">
        <f>'Nacionalidad-Alojamiento(datos)'!D31</f>
        <v>7.4067796398931129E-3</v>
      </c>
      <c r="D31" s="252">
        <f>'Nacionalidad-Alojamiento(datos)'!F31</f>
        <v>1.2947370026219485E-2</v>
      </c>
      <c r="E31" s="252">
        <f>'Nacionalidad-Alojamiento(datos)'!H31</f>
        <v>0.11944565878268043</v>
      </c>
      <c r="F31" s="252">
        <f>'Nacionalidad-Alojamiento(datos)'!J31</f>
        <v>-1.4064785988762929E-2</v>
      </c>
      <c r="G31" s="252">
        <f>'Nacionalidad-Alojamiento(datos)'!L31</f>
        <v>-7.5805470758596449E-3</v>
      </c>
      <c r="H31" s="252">
        <f>'Nacionalidad-Alojamiento(datos)'!N31</f>
        <v>0.12540992875720902</v>
      </c>
      <c r="I31" s="252">
        <f>'Nacionalidad-Alojamiento(datos)'!P31</f>
        <v>-5.2007960402102871E-3</v>
      </c>
    </row>
    <row r="32" spans="2:9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242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2013</v>
      </c>
      <c r="C6" s="169"/>
      <c r="D6" s="169"/>
      <c r="E6" s="169"/>
      <c r="F6" s="169"/>
      <c r="G6" s="169"/>
      <c r="H6" s="169"/>
      <c r="I6" s="169"/>
    </row>
    <row r="7" spans="2:9" ht="1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ht="15" customHeight="1" x14ac:dyDescent="0.25">
      <c r="B9" s="114" t="str">
        <f>'Nacionalidades '!B7</f>
        <v>Reino Unido</v>
      </c>
      <c r="C9" s="243">
        <f>'Nacionalidad-Alojamiento(datos)'!C9/'Nacionalidad-Alojamiento(datos)'!$C9</f>
        <v>1</v>
      </c>
      <c r="D9" s="245">
        <f>'Nacionalidad-Alojamiento(datos)'!E9/'Nacionalidad-Alojamiento(datos)'!$C9</f>
        <v>0.63960661438429356</v>
      </c>
      <c r="E9" s="245">
        <f>'Nacionalidad-Alojamiento(datos)'!G9/'Nacionalidad-Alojamiento(datos)'!$C9</f>
        <v>0.1393928966004383</v>
      </c>
      <c r="F9" s="245">
        <f>'Nacionalidad-Alojamiento(datos)'!I9/'Nacionalidad-Alojamiento(datos)'!$C9</f>
        <v>0.43478890840925144</v>
      </c>
      <c r="G9" s="245">
        <f>'Nacionalidad-Alojamiento(datos)'!K9/'Nacionalidad-Alojamiento(datos)'!$C9</f>
        <v>5.1040515820549505E-2</v>
      </c>
      <c r="H9" s="245">
        <f>'Nacionalidad-Alojamiento(datos)'!M9/'Nacionalidad-Alojamiento(datos)'!$C9</f>
        <v>1.4384293554054298E-2</v>
      </c>
      <c r="I9" s="243">
        <f>'Nacionalidad-Alojamiento(datos)'!O9/'Nacionalidad-Alojamiento(datos)'!$C9</f>
        <v>0.36039338561570644</v>
      </c>
    </row>
    <row r="10" spans="2:9" ht="15" customHeight="1" x14ac:dyDescent="0.25">
      <c r="B10" s="114" t="str">
        <f>'Nacionalidades '!B8</f>
        <v>España</v>
      </c>
      <c r="C10" s="243">
        <f>'Nacionalidad-Alojamiento(datos)'!C10/'Nacionalidad-Alojamiento(datos)'!$C10</f>
        <v>1</v>
      </c>
      <c r="D10" s="245">
        <f>'Nacionalidad-Alojamiento(datos)'!E10/'Nacionalidad-Alojamiento(datos)'!$C10</f>
        <v>0.71393097220828738</v>
      </c>
      <c r="E10" s="245">
        <f>'Nacionalidad-Alojamiento(datos)'!G10/'Nacionalidad-Alojamiento(datos)'!$C10</f>
        <v>0.11419768569613056</v>
      </c>
      <c r="F10" s="245">
        <f>'Nacionalidad-Alojamiento(datos)'!I10/'Nacionalidad-Alojamiento(datos)'!$C10</f>
        <v>0.39912962777164646</v>
      </c>
      <c r="G10" s="245">
        <f>'Nacionalidad-Alojamiento(datos)'!K10/'Nacionalidad-Alojamiento(datos)'!$C10</f>
        <v>0.19209641817999398</v>
      </c>
      <c r="H10" s="245">
        <f>'Nacionalidad-Alojamiento(datos)'!M10/'Nacionalidad-Alojamiento(datos)'!$C10</f>
        <v>8.5072405605163704E-3</v>
      </c>
      <c r="I10" s="243">
        <f>'Nacionalidad-Alojamiento(datos)'!O10/'Nacionalidad-Alojamiento(datos)'!$C10</f>
        <v>0.28606902779171267</v>
      </c>
    </row>
    <row r="11" spans="2:9" ht="15" customHeight="1" x14ac:dyDescent="0.25">
      <c r="B11" s="114" t="str">
        <f>'Nacionalidades '!B9</f>
        <v>Alemania</v>
      </c>
      <c r="C11" s="243">
        <f>'Nacionalidad-Alojamiento(datos)'!C11/'Nacionalidad-Alojamiento(datos)'!$C11</f>
        <v>1</v>
      </c>
      <c r="D11" s="245">
        <f>'Nacionalidad-Alojamiento(datos)'!E11/'Nacionalidad-Alojamiento(datos)'!$C11</f>
        <v>0.84252235166621514</v>
      </c>
      <c r="E11" s="245">
        <f>'Nacionalidad-Alojamiento(datos)'!G11/'Nacionalidad-Alojamiento(datos)'!$C11</f>
        <v>0.19635600108371715</v>
      </c>
      <c r="F11" s="245">
        <f>'Nacionalidad-Alojamiento(datos)'!I11/'Nacionalidad-Alojamiento(datos)'!$C11</f>
        <v>0.46479370669969422</v>
      </c>
      <c r="G11" s="245">
        <f>'Nacionalidad-Alojamiento(datos)'!K11/'Nacionalidad-Alojamiento(datos)'!$C11</f>
        <v>0.17973739211208731</v>
      </c>
      <c r="H11" s="245">
        <f>'Nacionalidad-Alojamiento(datos)'!M11/'Nacionalidad-Alojamiento(datos)'!$C11</f>
        <v>1.6352517707164144E-3</v>
      </c>
      <c r="I11" s="243">
        <f>'Nacionalidad-Alojamiento(datos)'!O11/'Nacionalidad-Alojamiento(datos)'!$C11</f>
        <v>0.15747764833378489</v>
      </c>
    </row>
    <row r="12" spans="2:9" ht="15" customHeight="1" x14ac:dyDescent="0.25">
      <c r="B12" s="114" t="str">
        <f>'Nacionalidades '!B10</f>
        <v>Países Nórdicos</v>
      </c>
      <c r="C12" s="243">
        <f>'Nacionalidad-Alojamiento(datos)'!C12/'Nacionalidad-Alojamiento(datos)'!$C12</f>
        <v>1</v>
      </c>
      <c r="D12" s="245">
        <f>'Nacionalidad-Alojamiento(datos)'!E12/'Nacionalidad-Alojamiento(datos)'!$C12</f>
        <v>0.67550719125316694</v>
      </c>
      <c r="E12" s="245">
        <f>'Nacionalidad-Alojamiento(datos)'!G12/'Nacionalidad-Alojamiento(datos)'!$C12</f>
        <v>5.7588045307151281E-2</v>
      </c>
      <c r="F12" s="245">
        <f>'Nacionalidad-Alojamiento(datos)'!I12/'Nacionalidad-Alojamiento(datos)'!$C12</f>
        <v>0.47757528091336326</v>
      </c>
      <c r="G12" s="245">
        <f>'Nacionalidad-Alojamiento(datos)'!K12/'Nacionalidad-Alojamiento(datos)'!$C12</f>
        <v>0.10502904221919945</v>
      </c>
      <c r="H12" s="245">
        <f>'Nacionalidad-Alojamiento(datos)'!M12/'Nacionalidad-Alojamiento(datos)'!$C12</f>
        <v>3.5314822813452898E-2</v>
      </c>
      <c r="I12" s="243">
        <f>'Nacionalidad-Alojamiento(datos)'!O12/'Nacionalidad-Alojamiento(datos)'!$C12</f>
        <v>0.32449280874683306</v>
      </c>
    </row>
    <row r="13" spans="2:9" ht="15" customHeight="1" x14ac:dyDescent="0.25">
      <c r="B13" s="114" t="str">
        <f>'Nacionalidades '!B11</f>
        <v>Suecia</v>
      </c>
      <c r="C13" s="243">
        <f>'Nacionalidad-Alojamiento(datos)'!C13/'Nacionalidad-Alojamiento(datos)'!$C13</f>
        <v>1</v>
      </c>
      <c r="D13" s="245">
        <f>'Nacionalidad-Alojamiento(datos)'!E13/'Nacionalidad-Alojamiento(datos)'!$C13</f>
        <v>0.71199214185310011</v>
      </c>
      <c r="E13" s="245">
        <f>'Nacionalidad-Alojamiento(datos)'!G13/'Nacionalidad-Alojamiento(datos)'!$C13</f>
        <v>5.8292546615408065E-2</v>
      </c>
      <c r="F13" s="245">
        <f>'Nacionalidad-Alojamiento(datos)'!I13/'Nacionalidad-Alojamiento(datos)'!$C13</f>
        <v>0.55162836384574998</v>
      </c>
      <c r="G13" s="245">
        <f>'Nacionalidad-Alojamiento(datos)'!K13/'Nacionalidad-Alojamiento(datos)'!$C13</f>
        <v>8.8946093789692954E-2</v>
      </c>
      <c r="H13" s="245">
        <f>'Nacionalidad-Alojamiento(datos)'!M13/'Nacionalidad-Alojamiento(datos)'!$C13</f>
        <v>1.3125137602249056E-2</v>
      </c>
      <c r="I13" s="243">
        <f>'Nacionalidad-Alojamiento(datos)'!O13/'Nacionalidad-Alojamiento(datos)'!$C13</f>
        <v>0.28800785814689994</v>
      </c>
    </row>
    <row r="14" spans="2:9" ht="15" customHeight="1" x14ac:dyDescent="0.25">
      <c r="B14" s="114" t="str">
        <f>'Nacionalidades '!B12</f>
        <v>Noruega</v>
      </c>
      <c r="C14" s="243">
        <f>'Nacionalidad-Alojamiento(datos)'!C14/'Nacionalidad-Alojamiento(datos)'!$C14</f>
        <v>1</v>
      </c>
      <c r="D14" s="245">
        <f>'Nacionalidad-Alojamiento(datos)'!E14/'Nacionalidad-Alojamiento(datos)'!$C14</f>
        <v>0.61659870738675759</v>
      </c>
      <c r="E14" s="245">
        <f>'Nacionalidad-Alojamiento(datos)'!G14/'Nacionalidad-Alojamiento(datos)'!$C14</f>
        <v>5.4644808743169397E-2</v>
      </c>
      <c r="F14" s="245">
        <f>'Nacionalidad-Alojamiento(datos)'!I14/'Nacionalidad-Alojamiento(datos)'!$C14</f>
        <v>0.42101467365676404</v>
      </c>
      <c r="G14" s="245">
        <f>'Nacionalidad-Alojamiento(datos)'!K14/'Nacionalidad-Alojamiento(datos)'!$C14</f>
        <v>0.10842972455687776</v>
      </c>
      <c r="H14" s="245">
        <f>'Nacionalidad-Alojamiento(datos)'!M14/'Nacionalidad-Alojamiento(datos)'!$C14</f>
        <v>3.2509500429946464E-2</v>
      </c>
      <c r="I14" s="243">
        <f>'Nacionalidad-Alojamiento(datos)'!O14/'Nacionalidad-Alojamiento(datos)'!$C14</f>
        <v>0.38340129261324235</v>
      </c>
    </row>
    <row r="15" spans="2:9" ht="15" customHeight="1" x14ac:dyDescent="0.25">
      <c r="B15" s="114" t="str">
        <f>'Nacionalidades '!B13</f>
        <v>Dinamarca</v>
      </c>
      <c r="C15" s="243">
        <f>'Nacionalidad-Alojamiento(datos)'!C15/'Nacionalidad-Alojamiento(datos)'!$C15</f>
        <v>1</v>
      </c>
      <c r="D15" s="245">
        <f>'Nacionalidad-Alojamiento(datos)'!E15/'Nacionalidad-Alojamiento(datos)'!$C15</f>
        <v>0.67447560238087656</v>
      </c>
      <c r="E15" s="245">
        <f>'Nacionalidad-Alojamiento(datos)'!G15/'Nacionalidad-Alojamiento(datos)'!$C15</f>
        <v>2.5400261005188274E-2</v>
      </c>
      <c r="F15" s="245">
        <f>'Nacionalidad-Alojamiento(datos)'!I15/'Nacionalidad-Alojamiento(datos)'!$C15</f>
        <v>0.42212814718146224</v>
      </c>
      <c r="G15" s="245">
        <f>'Nacionalidad-Alojamiento(datos)'!K15/'Nacionalidad-Alojamiento(datos)'!$C15</f>
        <v>0.1161791386828787</v>
      </c>
      <c r="H15" s="245">
        <f>'Nacionalidad-Alojamiento(datos)'!M15/'Nacionalidad-Alojamiento(datos)'!$C15</f>
        <v>0.11076805551134736</v>
      </c>
      <c r="I15" s="243">
        <f>'Nacionalidad-Alojamiento(datos)'!O15/'Nacionalidad-Alojamiento(datos)'!$C15</f>
        <v>0.32552439761912338</v>
      </c>
    </row>
    <row r="16" spans="2:9" ht="15" customHeight="1" x14ac:dyDescent="0.25">
      <c r="B16" s="114" t="str">
        <f>'Nacionalidades '!B14</f>
        <v>Finlandia</v>
      </c>
      <c r="C16" s="243">
        <f>'Nacionalidad-Alojamiento(datos)'!C16/'Nacionalidad-Alojamiento(datos)'!$C16</f>
        <v>1</v>
      </c>
      <c r="D16" s="245">
        <f>'Nacionalidad-Alojamiento(datos)'!E16/'Nacionalidad-Alojamiento(datos)'!$C16</f>
        <v>0.6755698503705776</v>
      </c>
      <c r="E16" s="245">
        <f>'Nacionalidad-Alojamiento(datos)'!G16/'Nacionalidad-Alojamiento(datos)'!$C16</f>
        <v>9.5196476017340229E-2</v>
      </c>
      <c r="F16" s="245">
        <f>'Nacionalidad-Alojamiento(datos)'!I16/'Nacionalidad-Alojamiento(datos)'!$C16</f>
        <v>0.45689414067962525</v>
      </c>
      <c r="G16" s="245">
        <f>'Nacionalidad-Alojamiento(datos)'!K16/'Nacionalidad-Alojamiento(datos)'!$C16</f>
        <v>0.12169626625646762</v>
      </c>
      <c r="H16" s="245">
        <f>'Nacionalidad-Alojamiento(datos)'!M16/'Nacionalidad-Alojamiento(datos)'!$C16</f>
        <v>1.7829674171444554E-3</v>
      </c>
      <c r="I16" s="243">
        <f>'Nacionalidad-Alojamiento(datos)'!O16/'Nacionalidad-Alojamiento(datos)'!$C16</f>
        <v>0.32443014962942246</v>
      </c>
    </row>
    <row r="17" spans="2:9" ht="15" customHeight="1" x14ac:dyDescent="0.25">
      <c r="B17" s="114" t="str">
        <f>'Nacionalidades '!B15</f>
        <v>Rusia</v>
      </c>
      <c r="C17" s="243">
        <f>'Nacionalidad-Alojamiento(datos)'!C17/'Nacionalidad-Alojamiento(datos)'!$C17</f>
        <v>1</v>
      </c>
      <c r="D17" s="245">
        <f>'Nacionalidad-Alojamiento(datos)'!E17/'Nacionalidad-Alojamiento(datos)'!$C17</f>
        <v>0.61610638165662091</v>
      </c>
      <c r="E17" s="245">
        <f>'Nacionalidad-Alojamiento(datos)'!G17/'Nacionalidad-Alojamiento(datos)'!$C17</f>
        <v>0.14942314463845563</v>
      </c>
      <c r="F17" s="245">
        <f>'Nacionalidad-Alojamiento(datos)'!I17/'Nacionalidad-Alojamiento(datos)'!$C17</f>
        <v>0.36415418712069431</v>
      </c>
      <c r="G17" s="245">
        <f>'Nacionalidad-Alojamiento(datos)'!K17/'Nacionalidad-Alojamiento(datos)'!$C17</f>
        <v>7.9786242465668303E-2</v>
      </c>
      <c r="H17" s="245">
        <f>'Nacionalidad-Alojamiento(datos)'!M17/'Nacionalidad-Alojamiento(datos)'!$C17</f>
        <v>2.2742807431802646E-2</v>
      </c>
      <c r="I17" s="243">
        <f>'Nacionalidad-Alojamiento(datos)'!O17/'Nacionalidad-Alojamiento(datos)'!$C17</f>
        <v>0.38389361834337909</v>
      </c>
    </row>
    <row r="18" spans="2:9" ht="15" customHeight="1" x14ac:dyDescent="0.25">
      <c r="B18" s="114" t="str">
        <f>'Nacionalidades '!B16</f>
        <v>Holanda</v>
      </c>
      <c r="C18" s="243">
        <f>'Nacionalidad-Alojamiento(datos)'!C18/'Nacionalidad-Alojamiento(datos)'!$C18</f>
        <v>1</v>
      </c>
      <c r="D18" s="245">
        <f>'Nacionalidad-Alojamiento(datos)'!E18/'Nacionalidad-Alojamiento(datos)'!$C18</f>
        <v>0.65735256245171259</v>
      </c>
      <c r="E18" s="245">
        <f>'Nacionalidad-Alojamiento(datos)'!G18/'Nacionalidad-Alojamiento(datos)'!$C18</f>
        <v>0.11159219675508628</v>
      </c>
      <c r="F18" s="245">
        <f>'Nacionalidad-Alojamiento(datos)'!I18/'Nacionalidad-Alojamiento(datos)'!$C18</f>
        <v>0.42449459181045585</v>
      </c>
      <c r="G18" s="245">
        <f>'Nacionalidad-Alojamiento(datos)'!K18/'Nacionalidad-Alojamiento(datos)'!$C18</f>
        <v>0.11854558331187226</v>
      </c>
      <c r="H18" s="245">
        <f>'Nacionalidad-Alojamiento(datos)'!M18/'Nacionalidad-Alojamiento(datos)'!$C18</f>
        <v>2.7201905742982231E-3</v>
      </c>
      <c r="I18" s="243">
        <f>'Nacionalidad-Alojamiento(datos)'!O18/'Nacionalidad-Alojamiento(datos)'!$C18</f>
        <v>0.34264743754828741</v>
      </c>
    </row>
    <row r="19" spans="2:9" ht="15" customHeight="1" x14ac:dyDescent="0.25">
      <c r="B19" s="114" t="str">
        <f>'Nacionalidades '!B17</f>
        <v>Bélgica</v>
      </c>
      <c r="C19" s="243">
        <f>'Nacionalidad-Alojamiento(datos)'!C19/'Nacionalidad-Alojamiento(datos)'!$C19</f>
        <v>1</v>
      </c>
      <c r="D19" s="245">
        <f>'Nacionalidad-Alojamiento(datos)'!E19/'Nacionalidad-Alojamiento(datos)'!$C19</f>
        <v>0.87735833429958088</v>
      </c>
      <c r="E19" s="245">
        <f>'Nacionalidad-Alojamiento(datos)'!G19/'Nacionalidad-Alojamiento(datos)'!$C19</f>
        <v>0.23496380712593795</v>
      </c>
      <c r="F19" s="245">
        <f>'Nacionalidad-Alojamiento(datos)'!I19/'Nacionalidad-Alojamiento(datos)'!$C19</f>
        <v>0.59288400059631285</v>
      </c>
      <c r="G19" s="245">
        <f>'Nacionalidad-Alojamiento(datos)'!K19/'Nacionalidad-Alojamiento(datos)'!$C19</f>
        <v>4.6562091070215833E-2</v>
      </c>
      <c r="H19" s="245">
        <f>'Nacionalidad-Alojamiento(datos)'!M19/'Nacionalidad-Alojamiento(datos)'!$C19</f>
        <v>2.9484355071143428E-3</v>
      </c>
      <c r="I19" s="243">
        <f>'Nacionalidad-Alojamiento(datos)'!O19/'Nacionalidad-Alojamiento(datos)'!$C19</f>
        <v>0.12264166570041908</v>
      </c>
    </row>
    <row r="20" spans="2:9" ht="15" customHeight="1" x14ac:dyDescent="0.25">
      <c r="B20" s="114" t="str">
        <f>'Nacionalidades '!B18</f>
        <v>Países del Este</v>
      </c>
      <c r="C20" s="243">
        <f>'Nacionalidad-Alojamiento(datos)'!C20/'Nacionalidad-Alojamiento(datos)'!$C20</f>
        <v>1</v>
      </c>
      <c r="D20" s="245">
        <f>'Nacionalidad-Alojamiento(datos)'!E20/'Nacionalidad-Alojamiento(datos)'!$C20</f>
        <v>0.67553665230746862</v>
      </c>
      <c r="E20" s="245">
        <f>'Nacionalidad-Alojamiento(datos)'!G20/'Nacionalidad-Alojamiento(datos)'!$C20</f>
        <v>9.3207554028754747E-2</v>
      </c>
      <c r="F20" s="245">
        <f>'Nacionalidad-Alojamiento(datos)'!I20/'Nacionalidad-Alojamiento(datos)'!$C20</f>
        <v>0.50520748132395443</v>
      </c>
      <c r="G20" s="245">
        <f>'Nacionalidad-Alojamiento(datos)'!K20/'Nacionalidad-Alojamiento(datos)'!$C20</f>
        <v>7.1050766126833531E-2</v>
      </c>
      <c r="H20" s="245">
        <f>'Nacionalidad-Alojamiento(datos)'!M20/'Nacionalidad-Alojamiento(datos)'!$C20</f>
        <v>6.0708508279259136E-3</v>
      </c>
      <c r="I20" s="243">
        <f>'Nacionalidad-Alojamiento(datos)'!O20/'Nacionalidad-Alojamiento(datos)'!$C20</f>
        <v>0.32446334769253138</v>
      </c>
    </row>
    <row r="21" spans="2:9" ht="15" customHeight="1" x14ac:dyDescent="0.25">
      <c r="B21" s="114" t="str">
        <f>'Nacionalidades '!B19</f>
        <v>Francia</v>
      </c>
      <c r="C21" s="243">
        <f>'Nacionalidad-Alojamiento(datos)'!C21/'Nacionalidad-Alojamiento(datos)'!$C21</f>
        <v>1</v>
      </c>
      <c r="D21" s="245">
        <f>'Nacionalidad-Alojamiento(datos)'!E21/'Nacionalidad-Alojamiento(datos)'!$C21</f>
        <v>0.66202837624802946</v>
      </c>
      <c r="E21" s="245">
        <f>'Nacionalidad-Alojamiento(datos)'!G21/'Nacionalidad-Alojamiento(datos)'!$C21</f>
        <v>0.1251077246452969</v>
      </c>
      <c r="F21" s="245">
        <f>'Nacionalidad-Alojamiento(datos)'!I21/'Nacionalidad-Alojamiento(datos)'!$C21</f>
        <v>0.44861797162375194</v>
      </c>
      <c r="G21" s="245">
        <f>'Nacionalidad-Alojamiento(datos)'!K21/'Nacionalidad-Alojamiento(datos)'!$C21</f>
        <v>7.8255386232264842E-2</v>
      </c>
      <c r="H21" s="245">
        <f>'Nacionalidad-Alojamiento(datos)'!M21/'Nacionalidad-Alojamiento(datos)'!$C21</f>
        <v>1.0047293746715712E-2</v>
      </c>
      <c r="I21" s="243">
        <f>'Nacionalidad-Alojamiento(datos)'!O21/'Nacionalidad-Alojamiento(datos)'!$C21</f>
        <v>0.3379716237519706</v>
      </c>
    </row>
    <row r="22" spans="2:9" ht="15" customHeight="1" x14ac:dyDescent="0.25">
      <c r="B22" s="114" t="str">
        <f>'Nacionalidades '!B20</f>
        <v>Italia</v>
      </c>
      <c r="C22" s="243">
        <f>'Nacionalidad-Alojamiento(datos)'!C22/'Nacionalidad-Alojamiento(datos)'!$C22</f>
        <v>1</v>
      </c>
      <c r="D22" s="245">
        <f>'Nacionalidad-Alojamiento(datos)'!E22/'Nacionalidad-Alojamiento(datos)'!$C22</f>
        <v>0.73152642527661371</v>
      </c>
      <c r="E22" s="245">
        <f>'Nacionalidad-Alojamiento(datos)'!G22/'Nacionalidad-Alojamiento(datos)'!$C22</f>
        <v>7.0909584250354249E-2</v>
      </c>
      <c r="F22" s="245">
        <f>'Nacionalidad-Alojamiento(datos)'!I22/'Nacionalidad-Alojamiento(datos)'!$C22</f>
        <v>0.58633060990684072</v>
      </c>
      <c r="G22" s="245">
        <f>'Nacionalidad-Alojamiento(datos)'!K22/'Nacionalidad-Alojamiento(datos)'!$C22</f>
        <v>6.6718924296783139E-2</v>
      </c>
      <c r="H22" s="245">
        <f>'Nacionalidad-Alojamiento(datos)'!M22/'Nacionalidad-Alojamiento(datos)'!$C22</f>
        <v>7.5673068226355935E-3</v>
      </c>
      <c r="I22" s="243">
        <f>'Nacionalidad-Alojamiento(datos)'!O22/'Nacionalidad-Alojamiento(datos)'!$C22</f>
        <v>0.26847357472338629</v>
      </c>
    </row>
    <row r="23" spans="2:9" ht="15" customHeight="1" x14ac:dyDescent="0.25">
      <c r="B23" s="114" t="str">
        <f>'Nacionalidades '!B21</f>
        <v>Suiza</v>
      </c>
      <c r="C23" s="243">
        <f>'Nacionalidad-Alojamiento(datos)'!C23/'Nacionalidad-Alojamiento(datos)'!$C23</f>
        <v>1</v>
      </c>
      <c r="D23" s="245">
        <f>'Nacionalidad-Alojamiento(datos)'!E23/'Nacionalidad-Alojamiento(datos)'!$C23</f>
        <v>0.80013060513713541</v>
      </c>
      <c r="E23" s="245">
        <f>'Nacionalidad-Alojamiento(datos)'!G23/'Nacionalidad-Alojamiento(datos)'!$C23</f>
        <v>0.29168480626904658</v>
      </c>
      <c r="F23" s="245">
        <f>'Nacionalidad-Alojamiento(datos)'!I23/'Nacionalidad-Alojamiento(datos)'!$C23</f>
        <v>0.417457553330431</v>
      </c>
      <c r="G23" s="245">
        <f>'Nacionalidad-Alojamiento(datos)'!K23/'Nacionalidad-Alojamiento(datos)'!$C23</f>
        <v>8.7461906835002171E-2</v>
      </c>
      <c r="H23" s="245">
        <f>'Nacionalidad-Alojamiento(datos)'!M23/'Nacionalidad-Alojamiento(datos)'!$C23</f>
        <v>3.5263387026556376E-3</v>
      </c>
      <c r="I23" s="243">
        <f>'Nacionalidad-Alojamiento(datos)'!O23/'Nacionalidad-Alojamiento(datos)'!$C23</f>
        <v>0.19986939486286462</v>
      </c>
    </row>
    <row r="24" spans="2:9" ht="15" customHeight="1" x14ac:dyDescent="0.25">
      <c r="B24" s="114" t="str">
        <f>'Nacionalidades '!B22</f>
        <v>Irlanda</v>
      </c>
      <c r="C24" s="243">
        <f>'Nacionalidad-Alojamiento(datos)'!C24/'Nacionalidad-Alojamiento(datos)'!$C24</f>
        <v>1</v>
      </c>
      <c r="D24" s="245">
        <f>'Nacionalidad-Alojamiento(datos)'!E24/'Nacionalidad-Alojamiento(datos)'!$C24</f>
        <v>0.50628104002337126</v>
      </c>
      <c r="E24" s="245">
        <f>'Nacionalidad-Alojamiento(datos)'!G24/'Nacionalidad-Alojamiento(datos)'!$C24</f>
        <v>0.12128736975362742</v>
      </c>
      <c r="F24" s="245">
        <f>'Nacionalidad-Alojamiento(datos)'!I24/'Nacionalidad-Alojamiento(datos)'!$C24</f>
        <v>0.33786152497808941</v>
      </c>
      <c r="G24" s="245">
        <f>'Nacionalidad-Alojamiento(datos)'!K24/'Nacionalidad-Alojamiento(datos)'!$C24</f>
        <v>4.3626448534423996E-2</v>
      </c>
      <c r="H24" s="245">
        <f>'Nacionalidad-Alojamiento(datos)'!M24/'Nacionalidad-Alojamiento(datos)'!$C24</f>
        <v>3.5056967572304996E-3</v>
      </c>
      <c r="I24" s="243">
        <f>'Nacionalidad-Alojamiento(datos)'!O24/'Nacionalidad-Alojamiento(datos)'!$C24</f>
        <v>0.49371895997662868</v>
      </c>
    </row>
    <row r="25" spans="2:9" ht="15" customHeight="1" x14ac:dyDescent="0.25">
      <c r="B25" s="114" t="str">
        <f>'Nacionalidades '!B23</f>
        <v>Austria</v>
      </c>
      <c r="C25" s="243">
        <f>'Nacionalidad-Alojamiento(datos)'!C25/'Nacionalidad-Alojamiento(datos)'!$C25</f>
        <v>1</v>
      </c>
      <c r="D25" s="245">
        <f>'Nacionalidad-Alojamiento(datos)'!E25/'Nacionalidad-Alojamiento(datos)'!$C25</f>
        <v>0.8151150807282721</v>
      </c>
      <c r="E25" s="245">
        <f>'Nacionalidad-Alojamiento(datos)'!G25/'Nacionalidad-Alojamiento(datos)'!$C25</f>
        <v>0.23675712813466163</v>
      </c>
      <c r="F25" s="245">
        <f>'Nacionalidad-Alojamiento(datos)'!I25/'Nacionalidad-Alojamiento(datos)'!$C25</f>
        <v>0.51480590862246656</v>
      </c>
      <c r="G25" s="245">
        <f>'Nacionalidad-Alojamiento(datos)'!K25/'Nacionalidad-Alojamiento(datos)'!$C25</f>
        <v>6.1216076949501888E-2</v>
      </c>
      <c r="H25" s="245">
        <f>'Nacionalidad-Alojamiento(datos)'!M25/'Nacionalidad-Alojamiento(datos)'!$C25</f>
        <v>2.3359670216420475E-3</v>
      </c>
      <c r="I25" s="243">
        <f>'Nacionalidad-Alojamiento(datos)'!O25/'Nacionalidad-Alojamiento(datos)'!$C25</f>
        <v>0.18488491927172793</v>
      </c>
    </row>
    <row r="26" spans="2:9" ht="15" customHeight="1" x14ac:dyDescent="0.25">
      <c r="B26" s="114" t="str">
        <f>'Nacionalidades '!B24</f>
        <v>Resto de Europa</v>
      </c>
      <c r="C26" s="243">
        <f>'Nacionalidad-Alojamiento(datos)'!C26/'Nacionalidad-Alojamiento(datos)'!$C26</f>
        <v>1</v>
      </c>
      <c r="D26" s="245">
        <f>'Nacionalidad-Alojamiento(datos)'!E26/'Nacionalidad-Alojamiento(datos)'!$C26</f>
        <v>0.78646098929117803</v>
      </c>
      <c r="E26" s="245">
        <f>'Nacionalidad-Alojamiento(datos)'!G26/'Nacionalidad-Alojamiento(datos)'!$C26</f>
        <v>0.10160632330443652</v>
      </c>
      <c r="F26" s="245">
        <f>'Nacionalidad-Alojamiento(datos)'!I26/'Nacionalidad-Alojamiento(datos)'!$C26</f>
        <v>0.55599184089750131</v>
      </c>
      <c r="G26" s="245">
        <f>'Nacionalidad-Alojamiento(datos)'!K26/'Nacionalidad-Alojamiento(datos)'!$C26</f>
        <v>0.12618561958184599</v>
      </c>
      <c r="H26" s="245">
        <f>'Nacionalidad-Alojamiento(datos)'!M26/'Nacionalidad-Alojamiento(datos)'!$C26</f>
        <v>2.6772055073941868E-3</v>
      </c>
      <c r="I26" s="243">
        <f>'Nacionalidad-Alojamiento(datos)'!O26/'Nacionalidad-Alojamiento(datos)'!$C26</f>
        <v>0.21353901070882203</v>
      </c>
    </row>
    <row r="27" spans="2:9" ht="15" customHeight="1" x14ac:dyDescent="0.25">
      <c r="B27" s="114" t="str">
        <f>'Nacionalidades '!B25</f>
        <v>Usa</v>
      </c>
      <c r="C27" s="243">
        <f>'Nacionalidad-Alojamiento(datos)'!C27/'Nacionalidad-Alojamiento(datos)'!$C27</f>
        <v>1</v>
      </c>
      <c r="D27" s="245">
        <f>'Nacionalidad-Alojamiento(datos)'!E27/'Nacionalidad-Alojamiento(datos)'!$C27</f>
        <v>0.7428194123473093</v>
      </c>
      <c r="E27" s="245">
        <f>'Nacionalidad-Alojamiento(datos)'!G27/'Nacionalidad-Alojamiento(datos)'!$C27</f>
        <v>0.40178276658963352</v>
      </c>
      <c r="F27" s="245">
        <f>'Nacionalidad-Alojamiento(datos)'!I27/'Nacionalidad-Alojamiento(datos)'!$C27</f>
        <v>0.28293166061406405</v>
      </c>
      <c r="G27" s="245">
        <f>'Nacionalidad-Alojamiento(datos)'!K27/'Nacionalidad-Alojamiento(datos)'!$C27</f>
        <v>3.4664905909541105E-2</v>
      </c>
      <c r="H27" s="245">
        <f>'Nacionalidad-Alojamiento(datos)'!M27/'Nacionalidad-Alojamiento(datos)'!$C27</f>
        <v>2.3440079234070651E-2</v>
      </c>
      <c r="I27" s="243">
        <f>'Nacionalidad-Alojamiento(datos)'!O27/'Nacionalidad-Alojamiento(datos)'!$C27</f>
        <v>0.25718058765269064</v>
      </c>
    </row>
    <row r="28" spans="2:9" ht="15" customHeight="1" x14ac:dyDescent="0.25">
      <c r="B28" s="114" t="str">
        <f>'Nacionalidades '!B26</f>
        <v>Resto de América</v>
      </c>
      <c r="C28" s="243">
        <f>'Nacionalidad-Alojamiento(datos)'!C28/'Nacionalidad-Alojamiento(datos)'!$C28</f>
        <v>1</v>
      </c>
      <c r="D28" s="245">
        <f>'Nacionalidad-Alojamiento(datos)'!E28/'Nacionalidad-Alojamiento(datos)'!$C28</f>
        <v>0.65962962962962968</v>
      </c>
      <c r="E28" s="245">
        <f>'Nacionalidad-Alojamiento(datos)'!G28/'Nacionalidad-Alojamiento(datos)'!$C28</f>
        <v>0.21111111111111111</v>
      </c>
      <c r="F28" s="245">
        <f>'Nacionalidad-Alojamiento(datos)'!I28/'Nacionalidad-Alojamiento(datos)'!$C28</f>
        <v>0.3</v>
      </c>
      <c r="G28" s="245">
        <f>'Nacionalidad-Alojamiento(datos)'!K28/'Nacionalidad-Alojamiento(datos)'!$C28</f>
        <v>0.12740740740740741</v>
      </c>
      <c r="H28" s="245">
        <f>'Nacionalidad-Alojamiento(datos)'!M28/'Nacionalidad-Alojamiento(datos)'!$C28</f>
        <v>2.1111111111111112E-2</v>
      </c>
      <c r="I28" s="243">
        <f>'Nacionalidad-Alojamiento(datos)'!O28/'Nacionalidad-Alojamiento(datos)'!$C28</f>
        <v>0.34037037037037038</v>
      </c>
    </row>
    <row r="29" spans="2:9" ht="15" customHeight="1" x14ac:dyDescent="0.25">
      <c r="B29" s="114" t="str">
        <f>'Nacionalidades '!B27</f>
        <v>Resto del Mundo</v>
      </c>
      <c r="C29" s="243">
        <f>'Nacionalidad-Alojamiento(datos)'!C29/'Nacionalidad-Alojamiento(datos)'!$C29</f>
        <v>1</v>
      </c>
      <c r="D29" s="245">
        <f>'Nacionalidad-Alojamiento(datos)'!E29/'Nacionalidad-Alojamiento(datos)'!$C29</f>
        <v>0.82510178792706679</v>
      </c>
      <c r="E29" s="245">
        <f>'Nacionalidad-Alojamiento(datos)'!G29/'Nacionalidad-Alojamiento(datos)'!$C29</f>
        <v>0.28252788104089221</v>
      </c>
      <c r="F29" s="245">
        <f>'Nacionalidad-Alojamiento(datos)'!I29/'Nacionalidad-Alojamiento(datos)'!$C29</f>
        <v>0.46910957691626837</v>
      </c>
      <c r="G29" s="245">
        <f>'Nacionalidad-Alojamiento(datos)'!K29/'Nacionalidad-Alojamiento(datos)'!$C29</f>
        <v>5.8417419012214554E-2</v>
      </c>
      <c r="H29" s="245">
        <f>'Nacionalidad-Alojamiento(datos)'!M29/'Nacionalidad-Alojamiento(datos)'!$C29</f>
        <v>1.5046910957691628E-2</v>
      </c>
      <c r="I29" s="243">
        <f>'Nacionalidad-Alojamiento(datos)'!O29/'Nacionalidad-Alojamiento(datos)'!$C29</f>
        <v>0.17489821207293327</v>
      </c>
    </row>
    <row r="30" spans="2:9" ht="15" customHeight="1" x14ac:dyDescent="0.25">
      <c r="B30" s="247" t="str">
        <f>'Nacionalidades '!B28</f>
        <v>Turismo extranjero</v>
      </c>
      <c r="C30" s="249">
        <f>'Nacionalidad-Alojamiento(datos)'!C30/'Nacionalidad-Alojamiento(datos)'!$C30</f>
        <v>1</v>
      </c>
      <c r="D30" s="249">
        <f>'Nacionalidad-Alojamiento(datos)'!E30/'Nacionalidad-Alojamiento(datos)'!$C30</f>
        <v>0.72908176781255463</v>
      </c>
      <c r="E30" s="249">
        <f>'Nacionalidad-Alojamiento(datos)'!G30/'Nacionalidad-Alojamiento(datos)'!$C30</f>
        <v>0.13698330299050637</v>
      </c>
      <c r="F30" s="249">
        <f>'Nacionalidad-Alojamiento(datos)'!I30/'Nacionalidad-Alojamiento(datos)'!$C30</f>
        <v>0.45249797557919103</v>
      </c>
      <c r="G30" s="249">
        <f>'Nacionalidad-Alojamiento(datos)'!K30/'Nacionalidad-Alojamiento(datos)'!$C30</f>
        <v>0.12836330979180874</v>
      </c>
      <c r="H30" s="249">
        <f>'Nacionalidad-Alojamiento(datos)'!M30/'Nacionalidad-Alojamiento(datos)'!$C30</f>
        <v>1.1237179451048471E-2</v>
      </c>
      <c r="I30" s="243">
        <f>'Nacionalidad-Alojamiento(datos)'!O30/'Nacionalidad-Alojamiento(datos)'!$C30</f>
        <v>0.27091823218744537</v>
      </c>
    </row>
    <row r="31" spans="2:9" ht="15" customHeight="1" x14ac:dyDescent="0.25">
      <c r="B31" s="250" t="s">
        <v>83</v>
      </c>
      <c r="C31" s="252">
        <f>'Nacionalidad-Alojamiento(datos)'!C31/'Nacionalidad-Alojamiento(datos)'!$C31</f>
        <v>1</v>
      </c>
      <c r="D31" s="252">
        <f>'Nacionalidad-Alojamiento(datos)'!E31/'Nacionalidad-Alojamiento(datos)'!$C31</f>
        <v>0.69852322606505379</v>
      </c>
      <c r="E31" s="252">
        <f>'Nacionalidad-Alojamiento(datos)'!G31/'Nacionalidad-Alojamiento(datos)'!$C31</f>
        <v>0.13780625398977628</v>
      </c>
      <c r="F31" s="252">
        <f>'Nacionalidad-Alojamiento(datos)'!I31/'Nacionalidad-Alojamiento(datos)'!$C31</f>
        <v>0.44644977954166437</v>
      </c>
      <c r="G31" s="252">
        <f>'Nacionalidad-Alojamiento(datos)'!K31/'Nacionalidad-Alojamiento(datos)'!$C31</f>
        <v>0.10195517594604091</v>
      </c>
      <c r="H31" s="252">
        <f>'Nacionalidad-Alojamiento(datos)'!M31/'Nacionalidad-Alojamiento(datos)'!$C31</f>
        <v>1.2312016587572187E-2</v>
      </c>
      <c r="I31" s="252">
        <f>'Nacionalidad-Alojamiento(datos)'!O31/'Nacionalidad-Alojamiento(datos)'!$C31</f>
        <v>0.30147677393494621</v>
      </c>
    </row>
    <row r="32" spans="2:9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243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2013</v>
      </c>
      <c r="C6" s="169"/>
      <c r="D6" s="169"/>
      <c r="E6" s="169"/>
      <c r="F6" s="169"/>
      <c r="G6" s="169"/>
      <c r="H6" s="169"/>
      <c r="I6" s="169"/>
    </row>
    <row r="7" spans="2:9" ht="13.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ht="15" customHeight="1" x14ac:dyDescent="0.2">
      <c r="B9" s="114" t="str">
        <f>'Nacionalidades '!B7</f>
        <v>Reino Unido</v>
      </c>
      <c r="C9" s="256">
        <f>'Nacionalidad-Alojamiento(datos)'!C9/'Nacionalidad-Alojamiento(datos)'!C$31</f>
        <v>0.34153103489229458</v>
      </c>
      <c r="D9" s="257">
        <f>'Nacionalidad-Alojamiento(datos)'!E9/'Nacionalidad-Alojamiento(datos)'!$E$31</f>
        <v>0.31272476101500546</v>
      </c>
      <c r="E9" s="257">
        <f>'Nacionalidad-Alojamiento(datos)'!G9/'Nacionalidad-Alojamiento(datos)'!$G$31</f>
        <v>0.34546327800271115</v>
      </c>
      <c r="F9" s="257">
        <f>'Nacionalidad-Alojamiento(datos)'!I9/'Nacionalidad-Alojamiento(datos)'!$I$31</f>
        <v>0.33261054804674783</v>
      </c>
      <c r="G9" s="257">
        <f>'Nacionalidad-Alojamiento(datos)'!K9/'Nacionalidad-Alojamiento(datos)'!$K$31</f>
        <v>0.17097631412901035</v>
      </c>
      <c r="H9" s="257">
        <f>'Nacionalidad-Alojamiento(datos)'!M9/'Nacionalidad-Alojamiento(datos)'!$M$31</f>
        <v>0.39901527331189712</v>
      </c>
      <c r="I9" s="256">
        <f>'Nacionalidad-Alojamiento(datos)'!O9/'Nacionalidad-Alojamiento(datos)'!$O$31</f>
        <v>0.40827531869579403</v>
      </c>
    </row>
    <row r="10" spans="2:9" ht="15" customHeight="1" x14ac:dyDescent="0.2">
      <c r="B10" s="114" t="str">
        <f>'Nacionalidades '!B8</f>
        <v>España</v>
      </c>
      <c r="C10" s="256">
        <f>'Nacionalidad-Alojamiento(datos)'!C10/'Nacionalidad-Alojamiento(datos)'!C$31</f>
        <v>0.14796688423834242</v>
      </c>
      <c r="D10" s="257">
        <f>'Nacionalidad-Alojamiento(datos)'!E10/'Nacionalidad-Alojamiento(datos)'!$E$31</f>
        <v>0.1512306786332582</v>
      </c>
      <c r="E10" s="257">
        <f>'Nacionalidad-Alojamiento(datos)'!G10/'Nacionalidad-Alojamiento(datos)'!$G$31</f>
        <v>0.1226176261996032</v>
      </c>
      <c r="F10" s="257">
        <f>'Nacionalidad-Alojamiento(datos)'!I10/'Nacionalidad-Alojamiento(datos)'!$I$31</f>
        <v>0.13228356275415831</v>
      </c>
      <c r="G10" s="257">
        <f>'Nacionalidad-Alojamiento(datos)'!K10/'Nacionalidad-Alojamiento(datos)'!$K$31</f>
        <v>0.27878828325971944</v>
      </c>
      <c r="H10" s="257">
        <f>'Nacionalidad-Alojamiento(datos)'!M10/'Nacionalidad-Alojamiento(datos)'!$M$31</f>
        <v>0.10224075562700964</v>
      </c>
      <c r="I10" s="256">
        <f>'Nacionalidad-Alojamiento(datos)'!O10/'Nacionalidad-Alojamiento(datos)'!$O$31</f>
        <v>0.14040465594396123</v>
      </c>
    </row>
    <row r="11" spans="2:9" ht="15" customHeight="1" x14ac:dyDescent="0.2">
      <c r="B11" s="114" t="str">
        <f>'Nacionalidades '!B9</f>
        <v>Alemania</v>
      </c>
      <c r="C11" s="256">
        <f>'Nacionalidad-Alojamiento(datos)'!C11/'Nacionalidad-Alojamiento(datos)'!C$31</f>
        <v>0.12785593752938207</v>
      </c>
      <c r="D11" s="257">
        <f>'Nacionalidad-Alojamiento(datos)'!E11/'Nacionalidad-Alojamiento(datos)'!$E$31</f>
        <v>0.15421317594343173</v>
      </c>
      <c r="E11" s="257">
        <f>'Nacionalidad-Alojamiento(datos)'!G11/'Nacionalidad-Alojamiento(datos)'!$G$31</f>
        <v>0.1821780933827688</v>
      </c>
      <c r="F11" s="257">
        <f>'Nacionalidad-Alojamiento(datos)'!I11/'Nacionalidad-Alojamiento(datos)'!$I$31</f>
        <v>0.13310933917103687</v>
      </c>
      <c r="G11" s="257">
        <f>'Nacionalidad-Alojamiento(datos)'!K11/'Nacionalidad-Alojamiento(datos)'!$K$31</f>
        <v>0.22539800029121973</v>
      </c>
      <c r="H11" s="257">
        <f>'Nacionalidad-Alojamiento(datos)'!M11/'Nacionalidad-Alojamiento(datos)'!$M$31</f>
        <v>1.6981511254019293E-2</v>
      </c>
      <c r="I11" s="256">
        <f>'Nacionalidad-Alojamiento(datos)'!O11/'Nacionalidad-Alojamiento(datos)'!$O$31</f>
        <v>6.6786081411309928E-2</v>
      </c>
    </row>
    <row r="12" spans="2:9" ht="15" customHeight="1" x14ac:dyDescent="0.2">
      <c r="B12" s="114" t="str">
        <f>'Nacionalidades '!B10</f>
        <v>Países Nórdicos</v>
      </c>
      <c r="C12" s="256">
        <f>'Nacionalidad-Alojamiento(datos)'!C12/'Nacionalidad-Alojamiento(datos)'!C$31</f>
        <v>9.5951954433662084E-2</v>
      </c>
      <c r="D12" s="257">
        <f>'Nacionalidad-Alojamiento(datos)'!E12/'Nacionalidad-Alojamiento(datos)'!$E$31</f>
        <v>9.2790379497987616E-2</v>
      </c>
      <c r="E12" s="257">
        <f>'Nacionalidad-Alojamiento(datos)'!G12/'Nacionalidad-Alojamiento(datos)'!$G$31</f>
        <v>4.0097494411577235E-2</v>
      </c>
      <c r="F12" s="257">
        <f>'Nacionalidad-Alojamiento(datos)'!I12/'Nacionalidad-Alojamiento(datos)'!$I$31</f>
        <v>0.10264151466238076</v>
      </c>
      <c r="G12" s="257">
        <f>'Nacionalidad-Alojamiento(datos)'!K12/'Nacionalidad-Alojamiento(datos)'!$K$31</f>
        <v>9.8844828423045192E-2</v>
      </c>
      <c r="H12" s="257">
        <f>'Nacionalidad-Alojamiento(datos)'!M12/'Nacionalidad-Alojamiento(datos)'!$M$31</f>
        <v>0.27522106109324757</v>
      </c>
      <c r="I12" s="256">
        <f>'Nacionalidad-Alojamiento(datos)'!O12/'Nacionalidad-Alojamiento(datos)'!$O$31</f>
        <v>0.10327733971853412</v>
      </c>
    </row>
    <row r="13" spans="2:9" ht="15" customHeight="1" x14ac:dyDescent="0.2">
      <c r="B13" s="114" t="str">
        <f>'Nacionalidades '!B11</f>
        <v>Suecia</v>
      </c>
      <c r="C13" s="256">
        <f>'Nacionalidad-Alojamiento(datos)'!C13/'Nacionalidad-Alojamiento(datos)'!C$31</f>
        <v>3.6524700735850832E-2</v>
      </c>
      <c r="D13" s="257">
        <f>'Nacionalidad-Alojamiento(datos)'!E13/'Nacionalidad-Alojamiento(datos)'!$E$31</f>
        <v>3.7228969541866094E-2</v>
      </c>
      <c r="E13" s="257">
        <f>'Nacionalidad-Alojamiento(datos)'!G13/'Nacionalidad-Alojamiento(datos)'!$G$31</f>
        <v>1.5450081245342981E-2</v>
      </c>
      <c r="F13" s="257">
        <f>'Nacionalidad-Alojamiento(datos)'!I13/'Nacionalidad-Alojamiento(datos)'!$I$31</f>
        <v>4.5129512500952554E-2</v>
      </c>
      <c r="G13" s="257">
        <f>'Nacionalidad-Alojamiento(datos)'!K13/'Nacionalidad-Alojamiento(datos)'!$K$31</f>
        <v>3.186429160801825E-2</v>
      </c>
      <c r="H13" s="257">
        <f>'Nacionalidad-Alojamiento(datos)'!M13/'Nacionalidad-Alojamiento(datos)'!$M$31</f>
        <v>3.8936897106109328E-2</v>
      </c>
      <c r="I13" s="256">
        <f>'Nacionalidad-Alojamiento(datos)'!O13/'Nacionalidad-Alojamiento(datos)'!$O$31</f>
        <v>3.4892906312772247E-2</v>
      </c>
    </row>
    <row r="14" spans="2:9" ht="15" customHeight="1" x14ac:dyDescent="0.2">
      <c r="B14" s="114" t="str">
        <f>'Nacionalidades '!B12</f>
        <v>Noruega</v>
      </c>
      <c r="C14" s="256">
        <f>'Nacionalidad-Alojamiento(datos)'!C14/'Nacionalidad-Alojamiento(datos)'!C$31</f>
        <v>2.2300065815844299E-2</v>
      </c>
      <c r="D14" s="257">
        <f>'Nacionalidad-Alojamiento(datos)'!E14/'Nacionalidad-Alojamiento(datos)'!$E$31</f>
        <v>1.9684659355061522E-2</v>
      </c>
      <c r="E14" s="257">
        <f>'Nacionalidad-Alojamiento(datos)'!G14/'Nacionalidad-Alojamiento(datos)'!$G$31</f>
        <v>8.8427251752834606E-3</v>
      </c>
      <c r="F14" s="257">
        <f>'Nacionalidad-Alojamiento(datos)'!I14/'Nacionalidad-Alojamiento(datos)'!$I$31</f>
        <v>2.1029588012386646E-2</v>
      </c>
      <c r="G14" s="257">
        <f>'Nacionalidad-Alojamiento(datos)'!K14/'Nacionalidad-Alojamiento(datos)'!$K$31</f>
        <v>2.3716206377711983E-2</v>
      </c>
      <c r="H14" s="257">
        <f>'Nacionalidad-Alojamiento(datos)'!M14/'Nacionalidad-Alojamiento(datos)'!$M$31</f>
        <v>5.8882636655948555E-2</v>
      </c>
      <c r="I14" s="256">
        <f>'Nacionalidad-Alojamiento(datos)'!O14/'Nacionalidad-Alojamiento(datos)'!$O$31</f>
        <v>2.8359975952907093E-2</v>
      </c>
    </row>
    <row r="15" spans="2:9" ht="15" customHeight="1" x14ac:dyDescent="0.2">
      <c r="B15" s="114" t="str">
        <f>'Nacionalidades '!B13</f>
        <v>Dinamarca</v>
      </c>
      <c r="C15" s="256">
        <f>'Nacionalidad-Alojamiento(datos)'!C15/'Nacionalidad-Alojamiento(datos)'!C$31</f>
        <v>1.9433612597053628E-2</v>
      </c>
      <c r="D15" s="257">
        <f>'Nacionalidad-Alojamiento(datos)'!E15/'Nacionalidad-Alojamiento(datos)'!$E$31</f>
        <v>1.8764583729981271E-2</v>
      </c>
      <c r="E15" s="257">
        <f>'Nacionalidad-Alojamiento(datos)'!G15/'Nacionalidad-Alojamiento(datos)'!$G$31</f>
        <v>3.5819769999371584E-3</v>
      </c>
      <c r="F15" s="257">
        <f>'Nacionalidad-Alojamiento(datos)'!I15/'Nacionalidad-Alojamiento(datos)'!$I$31</f>
        <v>1.837491080644826E-2</v>
      </c>
      <c r="G15" s="257">
        <f>'Nacionalidad-Alojamiento(datos)'!K15/'Nacionalidad-Alojamiento(datos)'!$K$31</f>
        <v>2.2144833276707274E-2</v>
      </c>
      <c r="H15" s="257">
        <f>'Nacionalidad-Alojamiento(datos)'!M15/'Nacionalidad-Alojamiento(datos)'!$M$31</f>
        <v>0.17483922829581994</v>
      </c>
      <c r="I15" s="256">
        <f>'Nacionalidad-Alojamiento(datos)'!O15/'Nacionalidad-Alojamiento(datos)'!$O$31</f>
        <v>2.0983755901488991E-2</v>
      </c>
    </row>
    <row r="16" spans="2:9" ht="15" customHeight="1" x14ac:dyDescent="0.2">
      <c r="B16" s="114" t="str">
        <f>'Nacionalidades '!B14</f>
        <v>Finlandia</v>
      </c>
      <c r="C16" s="256">
        <f>'Nacionalidad-Alojamiento(datos)'!C16/'Nacionalidad-Alojamiento(datos)'!C$31</f>
        <v>1.7693575284913325E-2</v>
      </c>
      <c r="D16" s="257">
        <f>'Nacionalidad-Alojamiento(datos)'!E16/'Nacionalidad-Alojamiento(datos)'!$E$31</f>
        <v>1.7112166871078721E-2</v>
      </c>
      <c r="E16" s="257">
        <f>'Nacionalidad-Alojamiento(datos)'!G16/'Nacionalidad-Alojamiento(datos)'!$G$31</f>
        <v>1.2222710991013637E-2</v>
      </c>
      <c r="F16" s="257">
        <f>'Nacionalidad-Alojamiento(datos)'!I16/'Nacionalidad-Alojamiento(datos)'!$I$31</f>
        <v>1.8107503342593298E-2</v>
      </c>
      <c r="G16" s="257">
        <f>'Nacionalidad-Alojamiento(datos)'!K16/'Nacionalidad-Alojamiento(datos)'!$K$31</f>
        <v>2.1119497160607677E-2</v>
      </c>
      <c r="H16" s="257">
        <f>'Nacionalidad-Alojamiento(datos)'!M16/'Nacionalidad-Alojamiento(datos)'!$M$31</f>
        <v>2.5622990353697749E-3</v>
      </c>
      <c r="I16" s="256">
        <f>'Nacionalidad-Alojamiento(datos)'!O16/'Nacionalidad-Alojamiento(datos)'!$O$31</f>
        <v>1.904070155136578E-2</v>
      </c>
    </row>
    <row r="17" spans="2:11" ht="15" customHeight="1" x14ac:dyDescent="0.2">
      <c r="B17" s="114" t="str">
        <f>'Nacionalidades '!B15</f>
        <v>Rusia</v>
      </c>
      <c r="C17" s="256">
        <f>'Nacionalidad-Alojamiento(datos)'!C17/'Nacionalidad-Alojamiento(datos)'!C$31</f>
        <v>5.9727878700904104E-2</v>
      </c>
      <c r="D17" s="257">
        <f>'Nacionalidad-Alojamiento(datos)'!E17/'Nacionalidad-Alojamiento(datos)'!$E$31</f>
        <v>5.2680749697809615E-2</v>
      </c>
      <c r="E17" s="257">
        <f>'Nacionalidad-Alojamiento(datos)'!G17/'Nacionalidad-Alojamiento(datos)'!$G$31</f>
        <v>6.4762862349741004E-2</v>
      </c>
      <c r="F17" s="257">
        <f>'Nacionalidad-Alojamiento(datos)'!I17/'Nacionalidad-Alojamiento(datos)'!$I$31</f>
        <v>4.8718037534032102E-2</v>
      </c>
      <c r="G17" s="257">
        <f>'Nacionalidad-Alojamiento(datos)'!K17/'Nacionalidad-Alojamiento(datos)'!$K$31</f>
        <v>4.6740765907877492E-2</v>
      </c>
      <c r="H17" s="257">
        <f>'Nacionalidad-Alojamiento(datos)'!M17/'Nacionalidad-Alojamiento(datos)'!$M$31</f>
        <v>0.11032958199356913</v>
      </c>
      <c r="I17" s="256">
        <f>'Nacionalidad-Alojamiento(datos)'!O17/'Nacionalidad-Alojamiento(datos)'!$O$31</f>
        <v>7.6056112619183922E-2</v>
      </c>
    </row>
    <row r="18" spans="2:11" ht="15" customHeight="1" x14ac:dyDescent="0.2">
      <c r="B18" s="114" t="str">
        <f>'Nacionalidades '!B16</f>
        <v>Holanda</v>
      </c>
      <c r="C18" s="256">
        <f>'Nacionalidad-Alojamiento(datos)'!C18/'Nacionalidad-Alojamiento(datos)'!C$31</f>
        <v>3.8430514798667846E-2</v>
      </c>
      <c r="D18" s="257">
        <f>'Nacionalidad-Alojamiento(datos)'!E18/'Nacionalidad-Alojamiento(datos)'!$E$31</f>
        <v>3.6165436504598164E-2</v>
      </c>
      <c r="E18" s="257">
        <f>'Nacionalidad-Alojamiento(datos)'!G18/'Nacionalidad-Alojamiento(datos)'!$G$31</f>
        <v>3.1120108446822455E-2</v>
      </c>
      <c r="F18" s="257">
        <f>'Nacionalidad-Alojamiento(datos)'!I18/'Nacionalidad-Alojamiento(datos)'!$I$31</f>
        <v>3.6540606446875283E-2</v>
      </c>
      <c r="G18" s="257">
        <f>'Nacionalidad-Alojamiento(datos)'!K18/'Nacionalidad-Alojamiento(datos)'!$K$31</f>
        <v>4.4684026598068242E-2</v>
      </c>
      <c r="H18" s="257">
        <f>'Nacionalidad-Alojamiento(datos)'!M18/'Nacionalidad-Alojamiento(datos)'!$M$31</f>
        <v>8.4907556270096465E-3</v>
      </c>
      <c r="I18" s="256">
        <f>'Nacionalidad-Alojamiento(datos)'!O18/'Nacionalidad-Alojamiento(datos)'!$O$31</f>
        <v>4.3678712782917538E-2</v>
      </c>
    </row>
    <row r="19" spans="2:11" ht="15" customHeight="1" x14ac:dyDescent="0.2">
      <c r="B19" s="114" t="str">
        <f>'Nacionalidades '!B17</f>
        <v>Bélgica</v>
      </c>
      <c r="C19" s="256">
        <f>'Nacionalidad-Alojamiento(datos)'!C19/'Nacionalidad-Alojamiento(datos)'!C$31</f>
        <v>3.7343687369791025E-2</v>
      </c>
      <c r="D19" s="257">
        <f>'Nacionalidad-Alojamiento(datos)'!E19/'Nacionalidad-Alojamiento(datos)'!$E$31</f>
        <v>4.6904375008301934E-2</v>
      </c>
      <c r="E19" s="257">
        <f>'Nacionalidad-Alojamiento(datos)'!G19/'Nacionalidad-Alojamiento(datos)'!$G$31</f>
        <v>6.3672109955023301E-2</v>
      </c>
      <c r="F19" s="257">
        <f>'Nacionalidad-Alojamiento(datos)'!I19/'Nacionalidad-Alojamiento(datos)'!$I$31</f>
        <v>4.9592307532438741E-2</v>
      </c>
      <c r="G19" s="257">
        <f>'Nacionalidad-Alojamiento(datos)'!K19/'Nacionalidad-Alojamiento(datos)'!$K$31</f>
        <v>1.7054555161869631E-2</v>
      </c>
      <c r="H19" s="257">
        <f>'Nacionalidad-Alojamiento(datos)'!M19/'Nacionalidad-Alojamiento(datos)'!$M$31</f>
        <v>8.942926045016078E-3</v>
      </c>
      <c r="I19" s="256">
        <f>'Nacionalidad-Alojamiento(datos)'!O19/'Nacionalidad-Alojamiento(datos)'!$O$31</f>
        <v>1.5191525246369852E-2</v>
      </c>
    </row>
    <row r="20" spans="2:11" ht="15" customHeight="1" x14ac:dyDescent="0.2">
      <c r="B20" s="114" t="str">
        <f>'Nacionalidades '!B18</f>
        <v>Países del Este</v>
      </c>
      <c r="C20" s="256">
        <f>'Nacionalidad-Alojamiento(datos)'!C20/'Nacionalidad-Alojamiento(datos)'!C$31</f>
        <v>3.4031863776047978E-2</v>
      </c>
      <c r="D20" s="257">
        <f>'Nacionalidad-Alojamiento(datos)'!E20/'Nacionalidad-Alojamiento(datos)'!$E$31</f>
        <v>3.291196408251458E-2</v>
      </c>
      <c r="E20" s="257">
        <f>'Nacionalidad-Alojamiento(datos)'!G20/'Nacionalidad-Alojamiento(datos)'!$G$31</f>
        <v>2.3018017613631262E-2</v>
      </c>
      <c r="F20" s="257">
        <f>'Nacionalidad-Alojamiento(datos)'!I20/'Nacionalidad-Alojamiento(datos)'!$I$31</f>
        <v>3.8510831387817024E-2</v>
      </c>
      <c r="G20" s="257">
        <f>'Nacionalidad-Alojamiento(datos)'!K20/'Nacionalidad-Alojamiento(datos)'!$K$31</f>
        <v>2.3716206377711983E-2</v>
      </c>
      <c r="H20" s="257">
        <f>'Nacionalidad-Alojamiento(datos)'!M20/'Nacionalidad-Alojamiento(datos)'!$M$31</f>
        <v>1.6780546623794211E-2</v>
      </c>
      <c r="I20" s="256">
        <f>'Nacionalidad-Alojamiento(datos)'!O20/'Nacionalidad-Alojamiento(datos)'!$O$31</f>
        <v>3.6626677089809323E-2</v>
      </c>
    </row>
    <row r="21" spans="2:11" ht="15" customHeight="1" x14ac:dyDescent="0.2">
      <c r="B21" s="114" t="str">
        <f>'Nacionalidades '!B19</f>
        <v>Francia</v>
      </c>
      <c r="C21" s="256">
        <f>'Nacionalidad-Alojamiento(datos)'!C21/'Nacionalidad-Alojamiento(datos)'!C$31</f>
        <v>2.9428466094943068E-2</v>
      </c>
      <c r="D21" s="257">
        <f>'Nacionalidad-Alojamiento(datos)'!E21/'Nacionalidad-Alojamiento(datos)'!$E$31</f>
        <v>2.7890954655945734E-2</v>
      </c>
      <c r="E21" s="257">
        <f>'Nacionalidad-Alojamiento(datos)'!G21/'Nacionalidad-Alojamiento(datos)'!$G$31</f>
        <v>2.6716700631110233E-2</v>
      </c>
      <c r="F21" s="257">
        <f>'Nacionalidad-Alojamiento(datos)'!I21/'Nacionalidad-Alojamiento(datos)'!$I$31</f>
        <v>2.9571386015836618E-2</v>
      </c>
      <c r="G21" s="257">
        <f>'Nacionalidad-Alojamiento(datos)'!K21/'Nacionalidad-Alojamiento(datos)'!$K$31</f>
        <v>2.2587729942241421E-2</v>
      </c>
      <c r="H21" s="257">
        <f>'Nacionalidad-Alojamiento(datos)'!M21/'Nacionalidad-Alojamiento(datos)'!$M$31</f>
        <v>2.4015273311897106E-2</v>
      </c>
      <c r="I21" s="256">
        <f>'Nacionalidad-Alojamiento(datos)'!O21/'Nacionalidad-Alojamiento(datos)'!$O$31</f>
        <v>3.299088795737181E-2</v>
      </c>
    </row>
    <row r="22" spans="2:11" ht="15" customHeight="1" x14ac:dyDescent="0.2">
      <c r="B22" s="114" t="str">
        <f>'Nacionalidades '!B20</f>
        <v>Italia</v>
      </c>
      <c r="C22" s="256">
        <f>'Nacionalidad-Alojamiento(datos)'!C22/'Nacionalidad-Alojamiento(datos)'!C$31</f>
        <v>2.0517347176104393E-2</v>
      </c>
      <c r="D22" s="257">
        <f>'Nacionalidad-Alojamiento(datos)'!E22/'Nacionalidad-Alojamiento(datos)'!$E$31</f>
        <v>2.1486732403221593E-2</v>
      </c>
      <c r="E22" s="257">
        <f>'Nacionalidad-Alojamiento(datos)'!G22/'Nacionalidad-Alojamiento(datos)'!$G$31</f>
        <v>1.0557405894551624E-2</v>
      </c>
      <c r="F22" s="257">
        <f>'Nacionalidad-Alojamiento(datos)'!I22/'Nacionalidad-Alojamiento(datos)'!$I$31</f>
        <v>2.6945804958815094E-2</v>
      </c>
      <c r="G22" s="257">
        <f>'Nacionalidad-Alojamiento(datos)'!K22/'Nacionalidad-Alojamiento(datos)'!$K$31</f>
        <v>1.3426442751055671E-2</v>
      </c>
      <c r="H22" s="257">
        <f>'Nacionalidad-Alojamiento(datos)'!M22/'Nacionalidad-Alojamiento(datos)'!$M$31</f>
        <v>1.2610530546623795E-2</v>
      </c>
      <c r="I22" s="256">
        <f>'Nacionalidad-Alojamiento(datos)'!O22/'Nacionalidad-Alojamiento(datos)'!$O$31</f>
        <v>1.8271276650313823E-2</v>
      </c>
    </row>
    <row r="23" spans="2:11" ht="15" customHeight="1" x14ac:dyDescent="0.2">
      <c r="B23" s="114" t="str">
        <f>'Nacionalidades '!B21</f>
        <v>Suiza</v>
      </c>
      <c r="C23" s="256">
        <f>'Nacionalidad-Alojamiento(datos)'!C23/'Nacionalidad-Alojamiento(datos)'!C$31</f>
        <v>1.4208552100911031E-2</v>
      </c>
      <c r="D23" s="257">
        <f>'Nacionalidad-Alojamiento(datos)'!E23/'Nacionalidad-Alojamiento(datos)'!$E$31</f>
        <v>1.627533196665058E-2</v>
      </c>
      <c r="E23" s="257">
        <f>'Nacionalidad-Alojamiento(datos)'!G23/'Nacionalidad-Alojamiento(datos)'!$G$31</f>
        <v>3.0074242981928522E-2</v>
      </c>
      <c r="F23" s="257">
        <f>'Nacionalidad-Alojamiento(datos)'!I23/'Nacionalidad-Alojamiento(datos)'!$I$31</f>
        <v>1.3285855807799153E-2</v>
      </c>
      <c r="G23" s="257">
        <f>'Nacionalidad-Alojamiento(datos)'!K23/'Nacionalidad-Alojamiento(datos)'!$K$31</f>
        <v>1.2188758918604086E-2</v>
      </c>
      <c r="H23" s="257">
        <f>'Nacionalidad-Alojamiento(datos)'!M23/'Nacionalidad-Alojamiento(datos)'!$M$31</f>
        <v>4.0695337620578779E-3</v>
      </c>
      <c r="I23" s="256">
        <f>'Nacionalidad-Alojamiento(datos)'!O23/'Nacionalidad-Alojamiento(datos)'!$O$31</f>
        <v>9.4198125886121014E-3</v>
      </c>
    </row>
    <row r="24" spans="2:11" ht="15" customHeight="1" x14ac:dyDescent="0.2">
      <c r="B24" s="114" t="str">
        <f>'Nacionalidades '!B22</f>
        <v>Irlanda</v>
      </c>
      <c r="C24" s="256">
        <f>'Nacionalidad-Alojamiento(datos)'!C24/'Nacionalidad-Alojamiento(datos)'!C$31</f>
        <v>1.2704189945516357E-2</v>
      </c>
      <c r="D24" s="257">
        <f>'Nacionalidad-Alojamiento(datos)'!E24/'Nacionalidad-Alojamiento(datos)'!$E$31</f>
        <v>9.2078405674537629E-3</v>
      </c>
      <c r="E24" s="257">
        <f>'Nacionalidad-Alojamiento(datos)'!G24/'Nacionalidad-Alojamiento(datos)'!$G$31</f>
        <v>1.1181334219102081E-2</v>
      </c>
      <c r="F24" s="257">
        <f>'Nacionalidad-Alojamiento(datos)'!I24/'Nacionalidad-Alojamiento(datos)'!$I$31</f>
        <v>9.6141989206714289E-3</v>
      </c>
      <c r="G24" s="257">
        <f>'Nacionalidad-Alojamiento(datos)'!K24/'Nacionalidad-Alojamiento(datos)'!$K$31</f>
        <v>5.4361015386108821E-3</v>
      </c>
      <c r="H24" s="257">
        <f>'Nacionalidad-Alojamiento(datos)'!M24/'Nacionalidad-Alojamiento(datos)'!$M$31</f>
        <v>3.6173633440514468E-3</v>
      </c>
      <c r="I24" s="256">
        <f>'Nacionalidad-Alojamiento(datos)'!O24/'Nacionalidad-Alojamiento(datos)'!$O$31</f>
        <v>2.0805249324444938E-2</v>
      </c>
    </row>
    <row r="25" spans="2:11" ht="15" customHeight="1" x14ac:dyDescent="0.2">
      <c r="B25" s="114" t="str">
        <f>'Nacionalidades '!B23</f>
        <v>Austria</v>
      </c>
      <c r="C25" s="256">
        <f>'Nacionalidad-Alojamiento(datos)'!C25/'Nacionalidad-Alojamiento(datos)'!C$31</f>
        <v>9.0032858436552045E-3</v>
      </c>
      <c r="D25" s="257">
        <f>'Nacionalidad-Alojamiento(datos)'!E25/'Nacionalidad-Alojamiento(datos)'!$E$31</f>
        <v>1.0506041593794138E-2</v>
      </c>
      <c r="E25" s="257">
        <f>'Nacionalidad-Alojamiento(datos)'!G25/'Nacionalidad-Alojamiento(datos)'!$G$31</f>
        <v>1.546803601727249E-2</v>
      </c>
      <c r="F25" s="257">
        <f>'Nacionalidad-Alojamiento(datos)'!I25/'Nacionalidad-Alojamiento(datos)'!$I$31</f>
        <v>1.0381783039716243E-2</v>
      </c>
      <c r="G25" s="257">
        <f>'Nacionalidad-Alojamiento(datos)'!K25/'Nacionalidad-Alojamiento(datos)'!$K$31</f>
        <v>5.4057661505605981E-3</v>
      </c>
      <c r="H25" s="257">
        <f>'Nacionalidad-Alojamiento(datos)'!M25/'Nacionalidad-Alojamiento(datos)'!$M$31</f>
        <v>1.7081993569131833E-3</v>
      </c>
      <c r="I25" s="256">
        <f>'Nacionalidad-Alojamiento(datos)'!O25/'Nacionalidad-Alojamiento(datos)'!$O$31</f>
        <v>5.521393089948849E-3</v>
      </c>
    </row>
    <row r="26" spans="2:11" ht="15" customHeight="1" x14ac:dyDescent="0.2">
      <c r="B26" s="114" t="str">
        <f>'Nacionalidades '!B24</f>
        <v>Resto de Europa</v>
      </c>
      <c r="C26" s="256">
        <f>'Nacionalidad-Alojamiento(datos)'!C26/'Nacionalidad-Alojamiento(datos)'!C$31</f>
        <v>2.4260314035599938E-2</v>
      </c>
      <c r="D26" s="257">
        <f>'Nacionalidad-Alojamiento(datos)'!E26/'Nacionalidad-Alojamiento(datos)'!$E$31</f>
        <v>2.7314468388450794E-2</v>
      </c>
      <c r="E26" s="257">
        <f>'Nacionalidad-Alojamiento(datos)'!G26/'Nacionalidad-Alojamiento(datos)'!$G$31</f>
        <v>1.7887441534773906E-2</v>
      </c>
      <c r="F26" s="257">
        <f>'Nacionalidad-Alojamiento(datos)'!I26/'Nacionalidad-Alojamiento(datos)'!$I$31</f>
        <v>3.0212886822908368E-2</v>
      </c>
      <c r="G26" s="257">
        <f>'Nacionalidad-Alojamiento(datos)'!K26/'Nacionalidad-Alojamiento(datos)'!$K$31</f>
        <v>3.0025967092171042E-2</v>
      </c>
      <c r="H26" s="257">
        <f>'Nacionalidad-Alojamiento(datos)'!M26/'Nacionalidad-Alojamiento(datos)'!$M$31</f>
        <v>5.2753215434083603E-3</v>
      </c>
      <c r="I26" s="256">
        <f>'Nacionalidad-Alojamiento(datos)'!O26/'Nacionalidad-Alojamiento(datos)'!$O$31</f>
        <v>1.718382279016039E-2</v>
      </c>
    </row>
    <row r="27" spans="2:11" ht="15" customHeight="1" x14ac:dyDescent="0.2">
      <c r="B27" s="114" t="str">
        <f>'Nacionalidades '!B25</f>
        <v>Usa</v>
      </c>
      <c r="C27" s="256">
        <f>'Nacionalidad-Alojamiento(datos)'!C27/'Nacionalidad-Alojamiento(datos)'!C$31</f>
        <v>1.8736484246260126E-3</v>
      </c>
      <c r="D27" s="257">
        <f>'Nacionalidad-Alojamiento(datos)'!E27/'Nacionalidad-Alojamiento(datos)'!$E$31</f>
        <v>1.9924640581622396E-3</v>
      </c>
      <c r="E27" s="257">
        <f>'Nacionalidad-Alojamiento(datos)'!G27/'Nacionalidad-Alojamiento(datos)'!$G$31</f>
        <v>5.462739359553285E-3</v>
      </c>
      <c r="F27" s="257">
        <f>'Nacionalidad-Alojamiento(datos)'!I27/'Nacionalidad-Alojamiento(datos)'!$I$31</f>
        <v>1.1873999819880983E-3</v>
      </c>
      <c r="G27" s="257">
        <f>'Nacionalidad-Alojamiento(datos)'!K27/'Nacionalidad-Alojamiento(datos)'!$K$31</f>
        <v>6.3704314905596267E-4</v>
      </c>
      <c r="H27" s="257">
        <f>'Nacionalidad-Alojamiento(datos)'!M27/'Nacionalidad-Alojamiento(datos)'!$M$31</f>
        <v>3.5671221864951768E-3</v>
      </c>
      <c r="I27" s="256">
        <f>'Nacionalidad-Alojamiento(datos)'!O27/'Nacionalidad-Alojamiento(datos)'!$O$31</f>
        <v>1.5983519944519336E-3</v>
      </c>
    </row>
    <row r="28" spans="2:11" ht="15" customHeight="1" x14ac:dyDescent="0.2">
      <c r="B28" s="114" t="str">
        <f>'Nacionalidades '!B26</f>
        <v>Resto de América</v>
      </c>
      <c r="C28" s="256">
        <f>'Nacionalidad-Alojamiento(datos)'!C28/'Nacionalidad-Alojamiento(datos)'!C$31</f>
        <v>1.6701389060713879E-3</v>
      </c>
      <c r="D28" s="257">
        <f>'Nacionalidad-Alojamiento(datos)'!E28/'Nacionalidad-Alojamiento(datos)'!$E$31</f>
        <v>1.5771459944830884E-3</v>
      </c>
      <c r="E28" s="257">
        <f>'Nacionalidad-Alojamiento(datos)'!G28/'Nacionalidad-Alojamiento(datos)'!$G$31</f>
        <v>2.5585549999551133E-3</v>
      </c>
      <c r="F28" s="257">
        <f>'Nacionalidad-Alojamiento(datos)'!I28/'Nacionalidad-Alojamiento(datos)'!$I$31</f>
        <v>1.1222800296503612E-3</v>
      </c>
      <c r="G28" s="257">
        <f>'Nacionalidad-Alojamiento(datos)'!K28/'Nacionalidad-Alojamiento(datos)'!$K$31</f>
        <v>2.0870746978595349E-3</v>
      </c>
      <c r="H28" s="257">
        <f>'Nacionalidad-Alojamiento(datos)'!M28/'Nacionalidad-Alojamiento(datos)'!$M$31</f>
        <v>2.8637459807073955E-3</v>
      </c>
      <c r="I28" s="256">
        <f>'Nacionalidad-Alojamiento(datos)'!O28/'Nacionalidad-Alojamiento(datos)'!$O$31</f>
        <v>1.8856039575113311E-3</v>
      </c>
      <c r="J28" s="246"/>
      <c r="K28" s="246"/>
    </row>
    <row r="29" spans="2:11" ht="15" customHeight="1" x14ac:dyDescent="0.2">
      <c r="B29" s="114" t="str">
        <f>'Nacionalidades '!B27</f>
        <v>Resto del Mundo</v>
      </c>
      <c r="C29" s="256">
        <f>'Nacionalidad-Alojamiento(datos)'!C29/'Nacionalidad-Alojamiento(datos)'!C$31</f>
        <v>3.4943017334804704E-3</v>
      </c>
      <c r="D29" s="257">
        <f>'Nacionalidad-Alojamiento(datos)'!E29/'Nacionalidad-Alojamiento(datos)'!$E$31</f>
        <v>4.1274999889307556E-3</v>
      </c>
      <c r="E29" s="257">
        <f>'Nacionalidad-Alojamiento(datos)'!G29/'Nacionalidad-Alojamiento(datos)'!$G$31</f>
        <v>7.1639539998743168E-3</v>
      </c>
      <c r="F29" s="257">
        <f>'Nacionalidad-Alojamiento(datos)'!I29/'Nacionalidad-Alojamiento(datos)'!$I$31</f>
        <v>3.6716568871277252E-3</v>
      </c>
      <c r="G29" s="257">
        <f>'Nacionalidad-Alojamiento(datos)'!K29/'Nacionalidad-Alojamiento(datos)'!$K$31</f>
        <v>2.0021356113187399E-3</v>
      </c>
      <c r="H29" s="257">
        <f>'Nacionalidad-Alojamiento(datos)'!M29/'Nacionalidad-Alojamiento(datos)'!$M$31</f>
        <v>4.270498392282958E-3</v>
      </c>
      <c r="I29" s="256">
        <f>'Nacionalidad-Alojamiento(datos)'!O29/'Nacionalidad-Alojamiento(datos)'!$O$31</f>
        <v>2.0271781393048911E-3</v>
      </c>
    </row>
    <row r="30" spans="2:11" ht="15" customHeight="1" x14ac:dyDescent="0.25">
      <c r="B30" s="247" t="str">
        <f>'Nacionalidades '!B28</f>
        <v>Turismo extranjero</v>
      </c>
      <c r="C30" s="258">
        <f>'Nacionalidad-Alojamiento(datos)'!C30/'Nacionalidad-Alojamiento(datos)'!C$31</f>
        <v>0.65846896510770536</v>
      </c>
      <c r="D30" s="258">
        <f>'Nacionalidad-Alojamiento(datos)'!E30/'Nacionalidad-Alojamiento(datos)'!$E$31</f>
        <v>0.68727523898499454</v>
      </c>
      <c r="E30" s="258">
        <f>'Nacionalidad-Alojamiento(datos)'!G30/'Nacionalidad-Alojamiento(datos)'!$G$31</f>
        <v>0.65453672199728885</v>
      </c>
      <c r="F30" s="258">
        <f>'Nacionalidad-Alojamiento(datos)'!I30/'Nacionalidad-Alojamiento(datos)'!$I$31</f>
        <v>0.66738945195325217</v>
      </c>
      <c r="G30" s="258">
        <f>'Nacionalidad-Alojamiento(datos)'!K30/'Nacionalidad-Alojamiento(datos)'!$K$31</f>
        <v>0.82902368587098962</v>
      </c>
      <c r="H30" s="258">
        <f>'Nacionalidad-Alojamiento(datos)'!M30/'Nacionalidad-Alojamiento(datos)'!$M$31</f>
        <v>0.60098472668810288</v>
      </c>
      <c r="I30" s="256">
        <f>'Nacionalidad-Alojamiento(datos)'!O30/'Nacionalidad-Alojamiento(datos)'!$O$31</f>
        <v>0.59172468130420597</v>
      </c>
    </row>
    <row r="31" spans="2:11" ht="15" customHeight="1" x14ac:dyDescent="0.25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'Nacionalidad-Alojamiento(datos)'!E31/'Nacionalidad-Alojamiento(datos)'!$E$31</f>
        <v>1</v>
      </c>
      <c r="E31" s="259">
        <f>'Nacionalidad-Alojamiento(datos)'!G31/'Nacionalidad-Alojamiento(datos)'!$G$31</f>
        <v>1</v>
      </c>
      <c r="F31" s="259">
        <f>'Nacionalidad-Alojamiento(datos)'!I31/'Nacionalidad-Alojamiento(datos)'!$I$31</f>
        <v>1</v>
      </c>
      <c r="G31" s="259">
        <f>'Nacionalidad-Alojamiento(datos)'!K31/'Nacionalidad-Alojamiento(datos)'!$K$31</f>
        <v>1</v>
      </c>
      <c r="H31" s="259">
        <f>'Nacionalidad-Alojamiento(datos)'!M31/'Nacionalidad-Alojamiento(datos)'!$M$31</f>
        <v>1</v>
      </c>
      <c r="I31" s="259">
        <f>'Nacionalidad-Alojamiento(datos)'!O31/'Nacionalidad-Alojamiento(datos)'!$O$31</f>
        <v>1</v>
      </c>
    </row>
    <row r="32" spans="2:11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69" t="s">
        <v>244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2:26" s="204" customFormat="1" ht="24" customHeight="1" x14ac:dyDescent="0.25">
      <c r="B6" s="126" t="s">
        <v>202</v>
      </c>
      <c r="C6" s="126" t="s">
        <v>203</v>
      </c>
      <c r="D6" s="127" t="s">
        <v>205</v>
      </c>
      <c r="E6" s="126" t="s">
        <v>206</v>
      </c>
      <c r="F6" s="127" t="s">
        <v>207</v>
      </c>
      <c r="G6" s="202" t="s">
        <v>208</v>
      </c>
      <c r="H6" s="260" t="s">
        <v>209</v>
      </c>
      <c r="I6" s="202" t="s">
        <v>210</v>
      </c>
      <c r="J6" s="260" t="s">
        <v>211</v>
      </c>
      <c r="K6" s="126" t="s">
        <v>228</v>
      </c>
      <c r="L6" s="261" t="s">
        <v>213</v>
      </c>
      <c r="M6" s="203" t="s">
        <v>214</v>
      </c>
      <c r="N6" s="261" t="s">
        <v>215</v>
      </c>
      <c r="O6" s="203" t="s">
        <v>216</v>
      </c>
      <c r="P6" s="127" t="s">
        <v>217</v>
      </c>
      <c r="Q6" s="126" t="s">
        <v>218</v>
      </c>
      <c r="R6" s="127" t="s">
        <v>219</v>
      </c>
      <c r="S6" s="126" t="s">
        <v>220</v>
      </c>
      <c r="T6" s="127" t="s">
        <v>221</v>
      </c>
      <c r="U6" s="126" t="s">
        <v>222</v>
      </c>
      <c r="V6" s="127" t="s">
        <v>223</v>
      </c>
      <c r="W6" s="126" t="s">
        <v>224</v>
      </c>
      <c r="X6" s="127" t="s">
        <v>225</v>
      </c>
      <c r="Y6" s="126" t="s">
        <v>83</v>
      </c>
      <c r="Z6"/>
    </row>
    <row r="7" spans="2:26" x14ac:dyDescent="0.25">
      <c r="B7" s="66" t="s">
        <v>86</v>
      </c>
      <c r="C7" s="175">
        <v>9.6551441509743249E-2</v>
      </c>
      <c r="D7" s="129">
        <v>3.811241112226707E-2</v>
      </c>
      <c r="E7" s="175">
        <v>4.7251193574165525E-2</v>
      </c>
      <c r="F7" s="129">
        <v>0.12457567499265755</v>
      </c>
      <c r="G7" s="175">
        <v>2.4404237444419399E-2</v>
      </c>
      <c r="H7" s="129">
        <v>0.33073103429433981</v>
      </c>
      <c r="I7" s="175">
        <v>1.1399572430656585E-2</v>
      </c>
      <c r="J7" s="129">
        <v>2.4322275269962911E-2</v>
      </c>
      <c r="K7" s="175">
        <v>0.18014602927415665</v>
      </c>
      <c r="L7" s="129">
        <v>7.1484676488467236E-2</v>
      </c>
      <c r="M7" s="175">
        <v>3.9007164860083737E-2</v>
      </c>
      <c r="N7" s="129">
        <v>3.291464322548477E-2</v>
      </c>
      <c r="O7" s="175">
        <v>3.6739544700120891E-2</v>
      </c>
      <c r="P7" s="129">
        <v>1.216455272558381E-2</v>
      </c>
      <c r="Q7" s="175">
        <v>9.3231973444255472E-3</v>
      </c>
      <c r="R7" s="129">
        <v>4.4355196743369601E-2</v>
      </c>
      <c r="S7" s="175">
        <v>2.936977918024165E-2</v>
      </c>
      <c r="T7" s="129">
        <v>2.0169525097500838E-2</v>
      </c>
      <c r="U7" s="175">
        <v>1.6324133079250592E-3</v>
      </c>
      <c r="V7" s="129">
        <v>1.625583126720352E-3</v>
      </c>
      <c r="W7" s="175">
        <v>3.8658825618643664E-3</v>
      </c>
      <c r="X7" s="129">
        <v>0.90344855849025674</v>
      </c>
      <c r="Y7" s="262">
        <v>1</v>
      </c>
    </row>
    <row r="8" spans="2:26" x14ac:dyDescent="0.25">
      <c r="B8" s="66" t="s">
        <v>87</v>
      </c>
      <c r="C8" s="175">
        <v>8.9027116969555162E-2</v>
      </c>
      <c r="D8" s="129">
        <v>3.1692795673764394E-2</v>
      </c>
      <c r="E8" s="175">
        <v>3.8017055351896631E-2</v>
      </c>
      <c r="F8" s="129">
        <v>0.15670254530327848</v>
      </c>
      <c r="G8" s="175">
        <v>1.8641291630918023E-2</v>
      </c>
      <c r="H8" s="129">
        <v>0.31867639029716871</v>
      </c>
      <c r="I8" s="175">
        <v>1.0763590983542626E-2</v>
      </c>
      <c r="J8" s="129">
        <v>1.5787900059797726E-2</v>
      </c>
      <c r="K8" s="175">
        <v>0.17087200686373918</v>
      </c>
      <c r="L8" s="129">
        <v>6.4841536021631174E-2</v>
      </c>
      <c r="M8" s="175">
        <v>4.5322777734446089E-2</v>
      </c>
      <c r="N8" s="129">
        <v>2.7740945844057927E-2</v>
      </c>
      <c r="O8" s="175">
        <v>3.2966747263603983E-2</v>
      </c>
      <c r="P8" s="129">
        <v>1.8543795335777241E-2</v>
      </c>
      <c r="Q8" s="175">
        <v>1.3006005771780672E-2</v>
      </c>
      <c r="R8" s="129">
        <v>5.7932298572654237E-2</v>
      </c>
      <c r="S8" s="175">
        <v>3.2641759613134702E-2</v>
      </c>
      <c r="T8" s="129">
        <v>2.2528143930530639E-2</v>
      </c>
      <c r="U8" s="175">
        <v>1.3389491199334426E-3</v>
      </c>
      <c r="V8" s="129">
        <v>1.4104464030366846E-3</v>
      </c>
      <c r="W8" s="175">
        <v>2.4179081194914591E-3</v>
      </c>
      <c r="X8" s="129">
        <v>0.91097288303044488</v>
      </c>
      <c r="Y8" s="262">
        <v>1</v>
      </c>
    </row>
    <row r="9" spans="2:26" x14ac:dyDescent="0.25">
      <c r="B9" s="66" t="s">
        <v>88</v>
      </c>
      <c r="C9" s="175">
        <v>9.9024029763269877E-2</v>
      </c>
      <c r="D9" s="129">
        <v>4.0096322911092427E-2</v>
      </c>
      <c r="E9" s="175">
        <v>3.5018984277450753E-2</v>
      </c>
      <c r="F9" s="129">
        <v>0.13438065387457634</v>
      </c>
      <c r="G9" s="175">
        <v>3.0776189384093978E-2</v>
      </c>
      <c r="H9" s="129">
        <v>0.3720982085977117</v>
      </c>
      <c r="I9" s="175">
        <v>1.2116810641388273E-2</v>
      </c>
      <c r="J9" s="129">
        <v>1.5703437555742425E-2</v>
      </c>
      <c r="K9" s="175">
        <v>0.10189715363249496</v>
      </c>
      <c r="L9" s="129">
        <v>3.9497489998216243E-2</v>
      </c>
      <c r="M9" s="175">
        <v>2.4794230818235098E-2</v>
      </c>
      <c r="N9" s="129">
        <v>2.1475167545804346E-2</v>
      </c>
      <c r="O9" s="175">
        <v>1.6130265270239277E-2</v>
      </c>
      <c r="P9" s="129">
        <v>2.4418367606961752E-2</v>
      </c>
      <c r="Q9" s="175">
        <v>7.7720867415844866E-3</v>
      </c>
      <c r="R9" s="129">
        <v>6.4100603929363204E-2</v>
      </c>
      <c r="S9" s="175">
        <v>3.3222485538822212E-2</v>
      </c>
      <c r="T9" s="129">
        <v>2.5036312208546747E-2</v>
      </c>
      <c r="U9" s="175">
        <v>1.1021073822082919E-3</v>
      </c>
      <c r="V9" s="129">
        <v>1.3696710241316923E-3</v>
      </c>
      <c r="W9" s="175">
        <v>1.8665749305608644E-3</v>
      </c>
      <c r="X9" s="129">
        <v>0.90097597023673015</v>
      </c>
      <c r="Y9" s="262">
        <v>1</v>
      </c>
    </row>
    <row r="10" spans="2:26" x14ac:dyDescent="0.25">
      <c r="B10" s="66" t="s">
        <v>89</v>
      </c>
      <c r="C10" s="175">
        <v>0.176080473583478</v>
      </c>
      <c r="D10" s="129">
        <v>3.238824349787095E-2</v>
      </c>
      <c r="E10" s="175">
        <v>3.541490482337057E-2</v>
      </c>
      <c r="F10" s="129">
        <v>0.13730508449429535</v>
      </c>
      <c r="G10" s="175">
        <v>2.3597572736309549E-2</v>
      </c>
      <c r="H10" s="129">
        <v>0.36454948739632942</v>
      </c>
      <c r="I10" s="175">
        <v>1.1231287369623597E-2</v>
      </c>
      <c r="J10" s="129">
        <v>2.5585673803059303E-2</v>
      </c>
      <c r="K10" s="175">
        <v>2.0207415320247474E-2</v>
      </c>
      <c r="L10" s="129">
        <v>6.2981261405617127E-3</v>
      </c>
      <c r="M10" s="175">
        <v>6.305544428124212E-3</v>
      </c>
      <c r="N10" s="129">
        <v>6.2165249773742225E-3</v>
      </c>
      <c r="O10" s="175">
        <v>1.3872197741873265E-3</v>
      </c>
      <c r="P10" s="129">
        <v>1.7180753994747854E-2</v>
      </c>
      <c r="Q10" s="175">
        <v>8.5829587098114266E-3</v>
      </c>
      <c r="R10" s="129">
        <v>7.27659827005534E-2</v>
      </c>
      <c r="S10" s="175">
        <v>3.8063233483182739E-2</v>
      </c>
      <c r="T10" s="129">
        <v>2.8686518004183915E-2</v>
      </c>
      <c r="U10" s="175">
        <v>2.2699959941247161E-3</v>
      </c>
      <c r="V10" s="129">
        <v>1.9510096289372561E-3</v>
      </c>
      <c r="W10" s="175">
        <v>4.1394044598744824E-3</v>
      </c>
      <c r="X10" s="129">
        <v>0.823919526416522</v>
      </c>
      <c r="Y10" s="262">
        <v>1</v>
      </c>
    </row>
    <row r="11" spans="2:26" x14ac:dyDescent="0.25">
      <c r="B11" s="66" t="s">
        <v>90</v>
      </c>
      <c r="C11" s="175">
        <v>0.23446588746942104</v>
      </c>
      <c r="D11" s="129">
        <v>3.5535018573887835E-2</v>
      </c>
      <c r="E11" s="175">
        <v>2.794841593428166E-2</v>
      </c>
      <c r="F11" s="129">
        <v>0.1099634562532089</v>
      </c>
      <c r="G11" s="175">
        <v>3.5408172510646006E-2</v>
      </c>
      <c r="H11" s="129">
        <v>0.33844341759536106</v>
      </c>
      <c r="I11" s="175">
        <v>1.2672525746730693E-2</v>
      </c>
      <c r="J11" s="129">
        <v>2.9881308326538007E-2</v>
      </c>
      <c r="K11" s="175">
        <v>1.5680589532179639E-2</v>
      </c>
      <c r="L11" s="129">
        <v>5.6657908248014255E-3</v>
      </c>
      <c r="M11" s="175">
        <v>4.7959892482860684E-3</v>
      </c>
      <c r="N11" s="129">
        <v>4.7778683821086644E-3</v>
      </c>
      <c r="O11" s="175">
        <v>4.4094107698347979E-4</v>
      </c>
      <c r="P11" s="129">
        <v>9.5557367642173287E-3</v>
      </c>
      <c r="Q11" s="175">
        <v>8.1845912234604808E-3</v>
      </c>
      <c r="R11" s="129">
        <v>7.0556612606082578E-2</v>
      </c>
      <c r="S11" s="175">
        <v>3.5812871855274681E-2</v>
      </c>
      <c r="T11" s="129">
        <v>2.9102111080909668E-2</v>
      </c>
      <c r="U11" s="175">
        <v>1.6369182446920962E-3</v>
      </c>
      <c r="V11" s="129">
        <v>1.6006765123372897E-3</v>
      </c>
      <c r="W11" s="175">
        <v>3.5516897707710427E-3</v>
      </c>
      <c r="X11" s="129">
        <v>0.76553411253057901</v>
      </c>
      <c r="Y11" s="262">
        <v>1</v>
      </c>
    </row>
    <row r="12" spans="2:26" x14ac:dyDescent="0.25">
      <c r="B12" s="66" t="s">
        <v>91</v>
      </c>
      <c r="C12" s="175">
        <v>0.20291719117727547</v>
      </c>
      <c r="D12" s="129">
        <v>4.2259591702698267E-2</v>
      </c>
      <c r="E12" s="175">
        <v>3.0642821958294566E-2</v>
      </c>
      <c r="F12" s="129">
        <v>0.12018362432269716</v>
      </c>
      <c r="G12" s="175">
        <v>2.6168518417163812E-2</v>
      </c>
      <c r="H12" s="129">
        <v>0.33493651141152647</v>
      </c>
      <c r="I12" s="175">
        <v>1.4565431558206995E-2</v>
      </c>
      <c r="J12" s="129">
        <v>1.2807180778282525E-2</v>
      </c>
      <c r="K12" s="175">
        <v>3.1087515735318264E-2</v>
      </c>
      <c r="L12" s="129">
        <v>8.674949373323847E-3</v>
      </c>
      <c r="M12" s="175">
        <v>1.1555196759892725E-2</v>
      </c>
      <c r="N12" s="129">
        <v>1.0433200153248317E-2</v>
      </c>
      <c r="O12" s="175">
        <v>4.2416944885337418E-4</v>
      </c>
      <c r="P12" s="129">
        <v>1.9929122653385145E-2</v>
      </c>
      <c r="Q12" s="175">
        <v>9.694324339116633E-3</v>
      </c>
      <c r="R12" s="129">
        <v>7.4770127524492372E-2</v>
      </c>
      <c r="S12" s="175">
        <v>3.9666684910513929E-2</v>
      </c>
      <c r="T12" s="129">
        <v>3.2182146571068909E-2</v>
      </c>
      <c r="U12" s="175">
        <v>2.7023698757593999E-3</v>
      </c>
      <c r="V12" s="129">
        <v>1.7172021235838213E-3</v>
      </c>
      <c r="W12" s="175">
        <v>3.7696349406162771E-3</v>
      </c>
      <c r="X12" s="129">
        <v>0.79708280882272453</v>
      </c>
      <c r="Y12" s="262">
        <v>1</v>
      </c>
    </row>
    <row r="13" spans="2:26" x14ac:dyDescent="0.25">
      <c r="B13" s="66" t="s">
        <v>92</v>
      </c>
      <c r="C13" s="175">
        <v>0.21167550959445811</v>
      </c>
      <c r="D13" s="129">
        <v>2.6237180125460519E-2</v>
      </c>
      <c r="E13" s="175">
        <v>3.5596933187294635E-2</v>
      </c>
      <c r="F13" s="129">
        <v>0.1156598056926644</v>
      </c>
      <c r="G13" s="175">
        <v>2.342071947767457E-2</v>
      </c>
      <c r="H13" s="129">
        <v>0.36081279071421457</v>
      </c>
      <c r="I13" s="175">
        <v>1.8534586990227735E-2</v>
      </c>
      <c r="J13" s="129">
        <v>1.6905876161078789E-2</v>
      </c>
      <c r="K13" s="175">
        <v>1.7190367135602624E-2</v>
      </c>
      <c r="L13" s="129">
        <v>5.6471458442980899E-3</v>
      </c>
      <c r="M13" s="175">
        <v>5.2346339312385314E-3</v>
      </c>
      <c r="N13" s="129">
        <v>4.9074693105361231E-3</v>
      </c>
      <c r="O13" s="175">
        <v>1.4011180495298787E-3</v>
      </c>
      <c r="P13" s="129">
        <v>1.0462155588113966E-2</v>
      </c>
      <c r="Q13" s="175">
        <v>7.1691725580005977E-3</v>
      </c>
      <c r="R13" s="129">
        <v>7.8868010412369668E-2</v>
      </c>
      <c r="S13" s="175">
        <v>4.3918294192116757E-2</v>
      </c>
      <c r="T13" s="129">
        <v>2.6557232471799832E-2</v>
      </c>
      <c r="U13" s="175">
        <v>1.6642722009644244E-3</v>
      </c>
      <c r="V13" s="129">
        <v>2.0056613703930241E-3</v>
      </c>
      <c r="W13" s="175">
        <v>3.3214321275657531E-3</v>
      </c>
      <c r="X13" s="129">
        <v>0.78832449040554187</v>
      </c>
      <c r="Y13" s="262">
        <v>1</v>
      </c>
    </row>
    <row r="14" spans="2:26" x14ac:dyDescent="0.25">
      <c r="B14" s="66" t="s">
        <v>93</v>
      </c>
      <c r="C14" s="175">
        <v>0.17564818962162321</v>
      </c>
      <c r="D14" s="129">
        <v>3.6457224257821969E-2</v>
      </c>
      <c r="E14" s="175">
        <v>3.5502654438382519E-2</v>
      </c>
      <c r="F14" s="129">
        <v>0.12067965371144089</v>
      </c>
      <c r="G14" s="175">
        <v>3.3755057384331835E-2</v>
      </c>
      <c r="H14" s="129">
        <v>0.39159391131312093</v>
      </c>
      <c r="I14" s="175">
        <v>1.3628319883689339E-2</v>
      </c>
      <c r="J14" s="129">
        <v>1.5287802800560994E-2</v>
      </c>
      <c r="K14" s="175">
        <v>1.4267147378237277E-2</v>
      </c>
      <c r="L14" s="129">
        <v>2.6140527363111015E-3</v>
      </c>
      <c r="M14" s="175">
        <v>2.2101962742405662E-3</v>
      </c>
      <c r="N14" s="129">
        <v>6.0651897758229496E-3</v>
      </c>
      <c r="O14" s="175">
        <v>3.3777085918626592E-3</v>
      </c>
      <c r="P14" s="129">
        <v>9.281355782857395E-3</v>
      </c>
      <c r="Q14" s="175">
        <v>5.2060769383274466E-3</v>
      </c>
      <c r="R14" s="129">
        <v>7.5212758927063528E-2</v>
      </c>
      <c r="S14" s="175">
        <v>3.9453104921908844E-2</v>
      </c>
      <c r="T14" s="129">
        <v>2.5024414958843354E-2</v>
      </c>
      <c r="U14" s="175">
        <v>2.2175391190054853E-3</v>
      </c>
      <c r="V14" s="129">
        <v>2.68748118396029E-3</v>
      </c>
      <c r="W14" s="175">
        <v>4.0973073788247039E-3</v>
      </c>
      <c r="X14" s="129">
        <v>0.82435181037837679</v>
      </c>
      <c r="Y14" s="262">
        <v>1</v>
      </c>
    </row>
    <row r="15" spans="2:26" x14ac:dyDescent="0.25">
      <c r="B15" s="66" t="s">
        <v>94</v>
      </c>
      <c r="C15" s="175">
        <v>0.12645953467022406</v>
      </c>
      <c r="D15" s="129">
        <v>4.9695900393034398E-2</v>
      </c>
      <c r="E15" s="175">
        <v>4.6360845741171074E-2</v>
      </c>
      <c r="F15" s="129">
        <v>0.11536420231230456</v>
      </c>
      <c r="G15" s="175">
        <v>4.3850589551596521E-2</v>
      </c>
      <c r="H15" s="129">
        <v>0.36681297874171614</v>
      </c>
      <c r="I15" s="175">
        <v>1.2307427489456924E-2</v>
      </c>
      <c r="J15" s="129">
        <v>1.8468313394727029E-2</v>
      </c>
      <c r="K15" s="175">
        <v>7.3952147344866173E-2</v>
      </c>
      <c r="L15" s="129">
        <v>3.0775740884183951E-2</v>
      </c>
      <c r="M15" s="175">
        <v>1.3598416386952406E-2</v>
      </c>
      <c r="N15" s="129">
        <v>1.4573830220615659E-2</v>
      </c>
      <c r="O15" s="175">
        <v>1.5004159853114152E-2</v>
      </c>
      <c r="P15" s="129">
        <v>1.4975471210947586E-2</v>
      </c>
      <c r="Q15" s="175">
        <v>6.7561752302263533E-3</v>
      </c>
      <c r="R15" s="129">
        <v>6.0181599104914364E-2</v>
      </c>
      <c r="S15" s="175">
        <v>3.8120033278824912E-2</v>
      </c>
      <c r="T15" s="129">
        <v>2.008922167713802E-2</v>
      </c>
      <c r="U15" s="175">
        <v>2.2018532862839602E-3</v>
      </c>
      <c r="V15" s="129">
        <v>1.5778753191611442E-3</v>
      </c>
      <c r="W15" s="175">
        <v>2.8258312534067765E-3</v>
      </c>
      <c r="X15" s="129">
        <v>0.87354046532977592</v>
      </c>
      <c r="Y15" s="262">
        <v>1</v>
      </c>
    </row>
    <row r="16" spans="2:26" x14ac:dyDescent="0.25">
      <c r="B16" s="66" t="s">
        <v>95</v>
      </c>
      <c r="C16" s="175">
        <v>0.15140654945915635</v>
      </c>
      <c r="D16" s="129">
        <v>4.0253244171764582E-2</v>
      </c>
      <c r="E16" s="175">
        <v>3.8538446476357749E-2</v>
      </c>
      <c r="F16" s="129">
        <v>0.12785626553849988</v>
      </c>
      <c r="G16" s="175">
        <v>3.557166845662274E-2</v>
      </c>
      <c r="H16" s="129">
        <v>0.30594008295111341</v>
      </c>
      <c r="I16" s="175">
        <v>1.1778108738347979E-2</v>
      </c>
      <c r="J16" s="129">
        <v>1.578325906499024E-2</v>
      </c>
      <c r="K16" s="175">
        <v>0.15426652347018091</v>
      </c>
      <c r="L16" s="129">
        <v>6.1732717034646035E-2</v>
      </c>
      <c r="M16" s="175">
        <v>3.243875086778257E-2</v>
      </c>
      <c r="N16" s="129">
        <v>2.9934790219126223E-2</v>
      </c>
      <c r="O16" s="175">
        <v>3.0160265348626085E-2</v>
      </c>
      <c r="P16" s="129">
        <v>9.9387063661122745E-3</v>
      </c>
      <c r="Q16" s="175">
        <v>8.7104602659419817E-3</v>
      </c>
      <c r="R16" s="129">
        <v>4.1374686263224415E-2</v>
      </c>
      <c r="S16" s="175">
        <v>3.1008763862270299E-2</v>
      </c>
      <c r="T16" s="129">
        <v>2.0945452819329153E-2</v>
      </c>
      <c r="U16" s="175">
        <v>2.3200204114327758E-3</v>
      </c>
      <c r="V16" s="129">
        <v>1.162976983736123E-3</v>
      </c>
      <c r="W16" s="175">
        <v>3.1447847009191078E-3</v>
      </c>
      <c r="X16" s="129">
        <v>0.84859345054084367</v>
      </c>
      <c r="Y16" s="262">
        <v>1</v>
      </c>
    </row>
    <row r="17" spans="2:25" x14ac:dyDescent="0.25">
      <c r="B17" s="66" t="s">
        <v>96</v>
      </c>
      <c r="C17" s="175">
        <v>9.3205259665842324E-2</v>
      </c>
      <c r="D17" s="129">
        <v>5.4685143856686172E-2</v>
      </c>
      <c r="E17" s="175">
        <v>4.3398274926111348E-2</v>
      </c>
      <c r="F17" s="129">
        <v>0.13291664153447133</v>
      </c>
      <c r="G17" s="175">
        <v>3.4214970746124618E-2</v>
      </c>
      <c r="H17" s="129">
        <v>0.322508896797153</v>
      </c>
      <c r="I17" s="175">
        <v>1.2704324748175403E-2</v>
      </c>
      <c r="J17" s="129">
        <v>2.1593582242596054E-2</v>
      </c>
      <c r="K17" s="175">
        <v>0.18204505699981904</v>
      </c>
      <c r="L17" s="129">
        <v>6.7321611677423246E-2</v>
      </c>
      <c r="M17" s="175">
        <v>3.8595512395198747E-2</v>
      </c>
      <c r="N17" s="129">
        <v>3.6846311599010799E-2</v>
      </c>
      <c r="O17" s="175">
        <v>3.9281621328186259E-2</v>
      </c>
      <c r="P17" s="129">
        <v>1.3382894022558659E-2</v>
      </c>
      <c r="Q17" s="175">
        <v>1.1776946739851619E-2</v>
      </c>
      <c r="R17" s="129">
        <v>2.9480065142650339E-2</v>
      </c>
      <c r="S17" s="175">
        <v>2.2965800108571084E-2</v>
      </c>
      <c r="T17" s="129">
        <v>1.8004704746969056E-2</v>
      </c>
      <c r="U17" s="175">
        <v>2.0281681645455095E-3</v>
      </c>
      <c r="V17" s="129">
        <v>1.5908679654985222E-3</v>
      </c>
      <c r="W17" s="175">
        <v>3.4984015923758974E-3</v>
      </c>
      <c r="X17" s="129">
        <v>0.90679474033415763</v>
      </c>
      <c r="Y17" s="262">
        <v>1</v>
      </c>
    </row>
    <row r="18" spans="2:25" x14ac:dyDescent="0.25">
      <c r="B18" s="66" t="s">
        <v>97</v>
      </c>
      <c r="C18" s="175">
        <v>8.9356655796027279E-2</v>
      </c>
      <c r="D18" s="129">
        <v>4.6405277201304475E-2</v>
      </c>
      <c r="E18" s="175">
        <v>4.5478802253187074E-2</v>
      </c>
      <c r="F18" s="129">
        <v>0.12673436110287578</v>
      </c>
      <c r="G18" s="175">
        <v>3.7147939519715387E-2</v>
      </c>
      <c r="H18" s="129">
        <v>0.32421434924399645</v>
      </c>
      <c r="I18" s="175">
        <v>1.0658167803142602E-2</v>
      </c>
      <c r="J18" s="129">
        <v>3.307886154758375E-2</v>
      </c>
      <c r="K18" s="175">
        <v>0.16374147643047732</v>
      </c>
      <c r="L18" s="129">
        <v>6.5720426919656086E-2</v>
      </c>
      <c r="M18" s="175">
        <v>3.3493922324340349E-2</v>
      </c>
      <c r="N18" s="129">
        <v>3.2293210791580193E-2</v>
      </c>
      <c r="O18" s="175">
        <v>3.2233916394900683E-2</v>
      </c>
      <c r="P18" s="129">
        <v>1.116958197450341E-2</v>
      </c>
      <c r="Q18" s="175">
        <v>9.5834568633264162E-3</v>
      </c>
      <c r="R18" s="129">
        <v>4.7843166320782685E-2</v>
      </c>
      <c r="S18" s="175">
        <v>2.8179662021938928E-2</v>
      </c>
      <c r="T18" s="129">
        <v>1.7951378594722799E-2</v>
      </c>
      <c r="U18" s="175">
        <v>1.8010672991402312E-3</v>
      </c>
      <c r="V18" s="129">
        <v>1.4527127186480878E-3</v>
      </c>
      <c r="W18" s="175">
        <v>5.2030833086273345E-3</v>
      </c>
      <c r="X18" s="129">
        <v>0.91064334420397275</v>
      </c>
      <c r="Y18" s="262">
        <v>1</v>
      </c>
    </row>
    <row r="19" spans="2:25" ht="30" customHeight="1" x14ac:dyDescent="0.25">
      <c r="B19" s="208" t="str">
        <f>actualizaciones!$A$2</f>
        <v>2013</v>
      </c>
      <c r="C19" s="133">
        <v>0.14625923943373234</v>
      </c>
      <c r="D19" s="133">
        <v>3.9324966117330842E-2</v>
      </c>
      <c r="E19" s="133">
        <v>3.8059633497716482E-2</v>
      </c>
      <c r="F19" s="133">
        <v>0.12686411626026445</v>
      </c>
      <c r="G19" s="133">
        <v>3.0573556712185233E-2</v>
      </c>
      <c r="H19" s="133">
        <v>0.3435383756819243</v>
      </c>
      <c r="I19" s="133">
        <v>1.2672687721376263E-2</v>
      </c>
      <c r="J19" s="133">
        <v>2.0354657585731694E-2</v>
      </c>
      <c r="K19" s="133">
        <v>9.4205209389200822E-2</v>
      </c>
      <c r="L19" s="133">
        <v>3.6068243681878755E-2</v>
      </c>
      <c r="M19" s="133">
        <v>2.1609170529480769E-2</v>
      </c>
      <c r="N19" s="133">
        <v>1.904775463252964E-2</v>
      </c>
      <c r="O19" s="133">
        <v>1.7480040545311663E-2</v>
      </c>
      <c r="P19" s="133">
        <v>1.4269444096443174E-2</v>
      </c>
      <c r="Q19" s="133">
        <v>8.8248693097046794E-3</v>
      </c>
      <c r="R19" s="133">
        <v>5.9763903283486894E-2</v>
      </c>
      <c r="S19" s="133">
        <v>3.4356457068665081E-2</v>
      </c>
      <c r="T19" s="133">
        <v>2.3929136817648598E-2</v>
      </c>
      <c r="U19" s="133">
        <v>1.8997072992950126E-3</v>
      </c>
      <c r="V19" s="133">
        <v>1.6628133435076251E-3</v>
      </c>
      <c r="W19" s="133">
        <v>3.4412263817864995E-3</v>
      </c>
      <c r="X19" s="133">
        <v>0.85374076056626769</v>
      </c>
      <c r="Y19" s="133">
        <v>1</v>
      </c>
    </row>
    <row r="20" spans="2:25" outlineLevel="1" x14ac:dyDescent="0.25">
      <c r="B20" s="66" t="s">
        <v>86</v>
      </c>
      <c r="C20" s="175">
        <v>9.9689783138118979E-2</v>
      </c>
      <c r="D20" s="129">
        <v>4.2292415632610457E-2</v>
      </c>
      <c r="E20" s="175">
        <v>4.7424040357184276E-2</v>
      </c>
      <c r="F20" s="129">
        <v>0.12877623796822452</v>
      </c>
      <c r="G20" s="175">
        <v>2.6738084193436158E-2</v>
      </c>
      <c r="H20" s="129">
        <v>0.34120230778151456</v>
      </c>
      <c r="I20" s="175">
        <v>1.0386466426997564E-2</v>
      </c>
      <c r="J20" s="129">
        <v>2.4433201901890293E-2</v>
      </c>
      <c r="K20" s="175">
        <v>0.1532601762727589</v>
      </c>
      <c r="L20" s="129">
        <v>6.2985619853879155E-2</v>
      </c>
      <c r="M20" s="175">
        <v>3.044184158645483E-2</v>
      </c>
      <c r="N20" s="129">
        <v>2.5882813406007191E-2</v>
      </c>
      <c r="O20" s="175">
        <v>3.3949901426417718E-2</v>
      </c>
      <c r="P20" s="129">
        <v>1.1611388147976342E-2</v>
      </c>
      <c r="Q20" s="175">
        <v>9.6689087324597009E-3</v>
      </c>
      <c r="R20" s="129">
        <v>4.1792299663690129E-2</v>
      </c>
      <c r="S20" s="175">
        <v>3.404412617418532E-2</v>
      </c>
      <c r="T20" s="129">
        <v>1.7699756465267308E-2</v>
      </c>
      <c r="U20" s="175">
        <v>2.116432796010669E-3</v>
      </c>
      <c r="V20" s="129">
        <v>1.4351153890757276E-3</v>
      </c>
      <c r="W20" s="175">
        <v>7.4292589585990953E-3</v>
      </c>
      <c r="X20" s="129">
        <v>0.90031021686188106</v>
      </c>
      <c r="Y20" s="262">
        <v>1</v>
      </c>
    </row>
    <row r="21" spans="2:25" outlineLevel="1" x14ac:dyDescent="0.25">
      <c r="B21" s="66" t="s">
        <v>87</v>
      </c>
      <c r="C21" s="175">
        <v>7.3401670251096271E-2</v>
      </c>
      <c r="D21" s="129">
        <v>3.8711839789961733E-2</v>
      </c>
      <c r="E21" s="175">
        <v>4.23288551238723E-2</v>
      </c>
      <c r="F21" s="129">
        <v>0.14505069407591542</v>
      </c>
      <c r="G21" s="175">
        <v>2.6645811803480156E-2</v>
      </c>
      <c r="H21" s="129">
        <v>0.35402759545289503</v>
      </c>
      <c r="I21" s="175">
        <v>1.0152780493254755E-2</v>
      </c>
      <c r="J21" s="129">
        <v>1.3637125380554702E-2</v>
      </c>
      <c r="K21" s="175">
        <v>0.16110381811580035</v>
      </c>
      <c r="L21" s="129">
        <v>5.8500684300198308E-2</v>
      </c>
      <c r="M21" s="175">
        <v>3.9794151328100998E-2</v>
      </c>
      <c r="N21" s="129">
        <v>2.7581487584839259E-2</v>
      </c>
      <c r="O21" s="175">
        <v>3.5227494902661791E-2</v>
      </c>
      <c r="P21" s="129">
        <v>1.4209703097505796E-2</v>
      </c>
      <c r="Q21" s="175">
        <v>1.0068988632237522E-2</v>
      </c>
      <c r="R21" s="129">
        <v>5.2251207999329669E-2</v>
      </c>
      <c r="S21" s="175">
        <v>3.4703795771304079E-2</v>
      </c>
      <c r="T21" s="129">
        <v>1.7351897885652039E-2</v>
      </c>
      <c r="U21" s="175">
        <v>1.3546350864452699E-3</v>
      </c>
      <c r="V21" s="129">
        <v>7.0524816356171268E-4</v>
      </c>
      <c r="W21" s="175">
        <v>4.2943328771332008E-3</v>
      </c>
      <c r="X21" s="129">
        <v>0.92659832974890377</v>
      </c>
      <c r="Y21" s="262">
        <v>1</v>
      </c>
    </row>
    <row r="22" spans="2:25" outlineLevel="1" x14ac:dyDescent="0.25">
      <c r="B22" s="66" t="s">
        <v>88</v>
      </c>
      <c r="C22" s="175">
        <v>0.11787629118734394</v>
      </c>
      <c r="D22" s="129">
        <v>4.3814881962411206E-2</v>
      </c>
      <c r="E22" s="175">
        <v>3.8717877581568201E-2</v>
      </c>
      <c r="F22" s="129">
        <v>0.13582548889304677</v>
      </c>
      <c r="G22" s="175">
        <v>2.6439903737588148E-2</v>
      </c>
      <c r="H22" s="129">
        <v>0.37068125657287748</v>
      </c>
      <c r="I22" s="175">
        <v>1.1252121063531902E-2</v>
      </c>
      <c r="J22" s="129">
        <v>2.0033162787996876E-2</v>
      </c>
      <c r="K22" s="175">
        <v>9.6326930893653268E-2</v>
      </c>
      <c r="L22" s="129">
        <v>3.0923977211874086E-2</v>
      </c>
      <c r="M22" s="175">
        <v>2.1471937442336105E-2</v>
      </c>
      <c r="N22" s="129">
        <v>2.080739130154265E-2</v>
      </c>
      <c r="O22" s="175">
        <v>2.3123624937900423E-2</v>
      </c>
      <c r="P22" s="129">
        <v>1.9504106637073932E-2</v>
      </c>
      <c r="Q22" s="175">
        <v>8.3036008077784166E-3</v>
      </c>
      <c r="R22" s="129">
        <v>4.6053692747414401E-2</v>
      </c>
      <c r="S22" s="175">
        <v>3.7162968650197109E-2</v>
      </c>
      <c r="T22" s="129">
        <v>2.1039659855606383E-2</v>
      </c>
      <c r="U22" s="175">
        <v>1.7291103469188932E-3</v>
      </c>
      <c r="V22" s="129">
        <v>1.4129670372210357E-3</v>
      </c>
      <c r="W22" s="175">
        <v>3.8259792377720284E-3</v>
      </c>
      <c r="X22" s="129">
        <v>0.882123708812656</v>
      </c>
      <c r="Y22" s="262">
        <v>1</v>
      </c>
    </row>
    <row r="23" spans="2:25" outlineLevel="1" x14ac:dyDescent="0.25">
      <c r="B23" s="66" t="s">
        <v>89</v>
      </c>
      <c r="C23" s="175">
        <v>0.20651115098692643</v>
      </c>
      <c r="D23" s="129">
        <v>3.1984472845790458E-2</v>
      </c>
      <c r="E23" s="175">
        <v>3.794631413190757E-2</v>
      </c>
      <c r="F23" s="129">
        <v>0.12851649760134765</v>
      </c>
      <c r="G23" s="175">
        <v>2.0053466144212106E-2</v>
      </c>
      <c r="H23" s="129">
        <v>0.36608928113670486</v>
      </c>
      <c r="I23" s="175">
        <v>1.1447614164866152E-2</v>
      </c>
      <c r="J23" s="129">
        <v>2.2719449225473323E-2</v>
      </c>
      <c r="K23" s="175">
        <v>1.9584721866188155E-2</v>
      </c>
      <c r="L23" s="129">
        <v>6.9432746182297583E-3</v>
      </c>
      <c r="M23" s="175">
        <v>5.2587248690811883E-3</v>
      </c>
      <c r="N23" s="129">
        <v>6.2255099425055846E-3</v>
      </c>
      <c r="O23" s="175">
        <v>1.1572124363716262E-3</v>
      </c>
      <c r="P23" s="129">
        <v>1.6186325850514521E-2</v>
      </c>
      <c r="Q23" s="175">
        <v>6.9945435236386279E-3</v>
      </c>
      <c r="R23" s="129">
        <v>4.9789431281356426E-2</v>
      </c>
      <c r="S23" s="175">
        <v>4.9979858644303661E-2</v>
      </c>
      <c r="T23" s="129">
        <v>2.4828798476581097E-2</v>
      </c>
      <c r="U23" s="175">
        <v>1.6113084557073279E-3</v>
      </c>
      <c r="V23" s="129">
        <v>1.552715420954334E-3</v>
      </c>
      <c r="W23" s="175">
        <v>4.2040502435273007E-3</v>
      </c>
      <c r="X23" s="129">
        <v>0.79348884901307359</v>
      </c>
      <c r="Y23" s="262">
        <v>1</v>
      </c>
    </row>
    <row r="24" spans="2:25" outlineLevel="1" x14ac:dyDescent="0.25">
      <c r="B24" s="66" t="s">
        <v>90</v>
      </c>
      <c r="C24" s="175">
        <v>0.27820032657322707</v>
      </c>
      <c r="D24" s="129">
        <v>4.0178219143989655E-2</v>
      </c>
      <c r="E24" s="175">
        <v>3.2517709616913824E-2</v>
      </c>
      <c r="F24" s="129">
        <v>0.10481300951190049</v>
      </c>
      <c r="G24" s="175">
        <v>3.3573912990694482E-2</v>
      </c>
      <c r="H24" s="129">
        <v>0.29164567411876824</v>
      </c>
      <c r="I24" s="175">
        <v>9.4390588863731556E-3</v>
      </c>
      <c r="J24" s="129">
        <v>3.5164288185697549E-2</v>
      </c>
      <c r="K24" s="175">
        <v>1.6164767726309783E-2</v>
      </c>
      <c r="L24" s="129">
        <v>6.7317789742687003E-3</v>
      </c>
      <c r="M24" s="175">
        <v>3.6967118082323162E-3</v>
      </c>
      <c r="N24" s="129">
        <v>4.9046685403147973E-3</v>
      </c>
      <c r="O24" s="175">
        <v>8.3160840349396931E-4</v>
      </c>
      <c r="P24" s="129">
        <v>9.8578981552861766E-3</v>
      </c>
      <c r="Q24" s="175">
        <v>7.5694575120947424E-3</v>
      </c>
      <c r="R24" s="129">
        <v>5.8667848319483309E-2</v>
      </c>
      <c r="S24" s="175">
        <v>3.5158218051365479E-2</v>
      </c>
      <c r="T24" s="129">
        <v>3.7580201649862512E-2</v>
      </c>
      <c r="U24" s="175">
        <v>1.86353123994634E-3</v>
      </c>
      <c r="V24" s="129">
        <v>1.918162448934995E-3</v>
      </c>
      <c r="W24" s="175">
        <v>5.6877158691521846E-3</v>
      </c>
      <c r="X24" s="129">
        <v>0.72179967342677298</v>
      </c>
      <c r="Y24" s="262">
        <v>1</v>
      </c>
    </row>
    <row r="25" spans="2:25" outlineLevel="1" x14ac:dyDescent="0.25">
      <c r="B25" s="66" t="s">
        <v>91</v>
      </c>
      <c r="C25" s="175">
        <v>0.23171544920724324</v>
      </c>
      <c r="D25" s="129">
        <v>5.7198904577854606E-2</v>
      </c>
      <c r="E25" s="175">
        <v>3.6650028162448771E-2</v>
      </c>
      <c r="F25" s="129">
        <v>0.11536892807893255</v>
      </c>
      <c r="G25" s="175">
        <v>2.8991136921294049E-2</v>
      </c>
      <c r="H25" s="129">
        <v>0.32775263658787657</v>
      </c>
      <c r="I25" s="175">
        <v>1.342086351894653E-2</v>
      </c>
      <c r="J25" s="129">
        <v>2.3831258375900714E-2</v>
      </c>
      <c r="K25" s="175">
        <v>1.5427842626941428E-2</v>
      </c>
      <c r="L25" s="129">
        <v>4.2599750098730425E-3</v>
      </c>
      <c r="M25" s="175">
        <v>4.7325862191750665E-3</v>
      </c>
      <c r="N25" s="129">
        <v>6.3057988747968743E-3</v>
      </c>
      <c r="O25" s="175">
        <v>1.2948252309644506E-4</v>
      </c>
      <c r="P25" s="129">
        <v>1.5155929328438894E-2</v>
      </c>
      <c r="Q25" s="175">
        <v>8.0926576935278164E-3</v>
      </c>
      <c r="R25" s="129">
        <v>5.0303960222968902E-2</v>
      </c>
      <c r="S25" s="175">
        <v>4.0243168178375123E-2</v>
      </c>
      <c r="T25" s="129">
        <v>2.7430872517981885E-2</v>
      </c>
      <c r="U25" s="175">
        <v>1.9292895941370313E-3</v>
      </c>
      <c r="V25" s="129">
        <v>2.1040910003172321E-3</v>
      </c>
      <c r="W25" s="175">
        <v>4.3829834068146653E-3</v>
      </c>
      <c r="X25" s="129">
        <v>0.7682845507927567</v>
      </c>
      <c r="Y25" s="262">
        <v>1</v>
      </c>
    </row>
    <row r="26" spans="2:25" outlineLevel="1" x14ac:dyDescent="0.25">
      <c r="B26" s="66" t="s">
        <v>92</v>
      </c>
      <c r="C26" s="175">
        <v>0.22569984725414341</v>
      </c>
      <c r="D26" s="129">
        <v>2.5588499807283265E-2</v>
      </c>
      <c r="E26" s="175">
        <v>3.2619091804542408E-2</v>
      </c>
      <c r="F26" s="129">
        <v>0.12221096058585887</v>
      </c>
      <c r="G26" s="175">
        <v>1.9442977259425277E-2</v>
      </c>
      <c r="H26" s="129">
        <v>0.36492698177042443</v>
      </c>
      <c r="I26" s="175">
        <v>1.4082596965068308E-2</v>
      </c>
      <c r="J26" s="129">
        <v>1.7844142125023197E-2</v>
      </c>
      <c r="K26" s="175">
        <v>1.3632924583517723E-2</v>
      </c>
      <c r="L26" s="129">
        <v>4.0113631497052148E-3</v>
      </c>
      <c r="M26" s="175">
        <v>3.5688284250046396E-3</v>
      </c>
      <c r="N26" s="129">
        <v>5.4103438923070336E-3</v>
      </c>
      <c r="O26" s="175">
        <v>6.4238911650083507E-4</v>
      </c>
      <c r="P26" s="129">
        <v>1.1256084852464633E-2</v>
      </c>
      <c r="Q26" s="175">
        <v>8.8150062097614602E-3</v>
      </c>
      <c r="R26" s="129">
        <v>6.7879116643588241E-2</v>
      </c>
      <c r="S26" s="175">
        <v>4.0384862457352504E-2</v>
      </c>
      <c r="T26" s="129">
        <v>2.6052447502533868E-2</v>
      </c>
      <c r="U26" s="175">
        <v>2.5838317797033591E-3</v>
      </c>
      <c r="V26" s="129">
        <v>2.5267305249032849E-3</v>
      </c>
      <c r="W26" s="175">
        <v>4.45389787440579E-3</v>
      </c>
      <c r="X26" s="129">
        <v>0.77430015274585662</v>
      </c>
      <c r="Y26" s="262">
        <v>1</v>
      </c>
    </row>
    <row r="27" spans="2:25" outlineLevel="1" x14ac:dyDescent="0.25">
      <c r="B27" s="66" t="s">
        <v>93</v>
      </c>
      <c r="C27" s="175">
        <v>0.19087038426783881</v>
      </c>
      <c r="D27" s="129">
        <v>3.0355474553168026E-2</v>
      </c>
      <c r="E27" s="175">
        <v>3.205550365276523E-2</v>
      </c>
      <c r="F27" s="129">
        <v>0.13254100745868622</v>
      </c>
      <c r="G27" s="175">
        <v>3.0462683595484968E-2</v>
      </c>
      <c r="H27" s="129">
        <v>0.35447904063222702</v>
      </c>
      <c r="I27" s="175">
        <v>1.2673640359609759E-2</v>
      </c>
      <c r="J27" s="129">
        <v>1.9121498476100042E-2</v>
      </c>
      <c r="K27" s="175">
        <v>1.6540823671756542E-2</v>
      </c>
      <c r="L27" s="129">
        <v>4.0739436080437412E-3</v>
      </c>
      <c r="M27" s="175">
        <v>2.864012987609698E-3</v>
      </c>
      <c r="N27" s="129">
        <v>7.0834545816550014E-3</v>
      </c>
      <c r="O27" s="175">
        <v>2.5194124944481031E-3</v>
      </c>
      <c r="P27" s="129">
        <v>1.0958295682538709E-2</v>
      </c>
      <c r="Q27" s="175">
        <v>5.8505505950101847E-3</v>
      </c>
      <c r="R27" s="129">
        <v>4.5448976153645876E-2</v>
      </c>
      <c r="S27" s="175">
        <v>8.0039207878333046E-2</v>
      </c>
      <c r="T27" s="129">
        <v>2.2567503407715989E-2</v>
      </c>
      <c r="U27" s="175">
        <v>1.8761582405464599E-3</v>
      </c>
      <c r="V27" s="129">
        <v>1.386059761383303E-3</v>
      </c>
      <c r="W27" s="175">
        <v>1.2773191613189775E-2</v>
      </c>
      <c r="X27" s="129">
        <v>0.80912961573216113</v>
      </c>
      <c r="Y27" s="262">
        <v>1</v>
      </c>
    </row>
    <row r="28" spans="2:25" outlineLevel="1" x14ac:dyDescent="0.25">
      <c r="B28" s="66" t="s">
        <v>94</v>
      </c>
      <c r="C28" s="175">
        <v>0.2007394604148256</v>
      </c>
      <c r="D28" s="129">
        <v>3.7603316525445754E-2</v>
      </c>
      <c r="E28" s="175">
        <v>4.0800280709050271E-2</v>
      </c>
      <c r="F28" s="129">
        <v>0.13235561678016322</v>
      </c>
      <c r="G28" s="175">
        <v>5.4114466912720281E-2</v>
      </c>
      <c r="H28" s="129">
        <v>0.31714924364505898</v>
      </c>
      <c r="I28" s="175">
        <v>1.0136715704111867E-2</v>
      </c>
      <c r="J28" s="129">
        <v>1.9662629308104175E-2</v>
      </c>
      <c r="K28" s="175">
        <v>6.4933461558455058E-2</v>
      </c>
      <c r="L28" s="129">
        <v>2.4087695586629931E-2</v>
      </c>
      <c r="M28" s="175">
        <v>1.5874356708426469E-2</v>
      </c>
      <c r="N28" s="129">
        <v>1.4743723033737069E-2</v>
      </c>
      <c r="O28" s="175">
        <v>1.022768622966159E-2</v>
      </c>
      <c r="P28" s="129">
        <v>1.1663720954410772E-2</v>
      </c>
      <c r="Q28" s="175">
        <v>6.5953631023548372E-3</v>
      </c>
      <c r="R28" s="129">
        <v>4.2548214378541352E-2</v>
      </c>
      <c r="S28" s="175">
        <v>3.1709726048760205E-2</v>
      </c>
      <c r="T28" s="129">
        <v>1.7947185112023704E-2</v>
      </c>
      <c r="U28" s="175">
        <v>3.9052347039559183E-3</v>
      </c>
      <c r="V28" s="129">
        <v>1.8843894578156677E-3</v>
      </c>
      <c r="W28" s="175">
        <v>6.2509746842023184E-3</v>
      </c>
      <c r="X28" s="129">
        <v>0.7992605395851744</v>
      </c>
      <c r="Y28" s="262">
        <v>1</v>
      </c>
    </row>
    <row r="29" spans="2:25" outlineLevel="1" x14ac:dyDescent="0.25">
      <c r="B29" s="66" t="s">
        <v>95</v>
      </c>
      <c r="C29" s="175">
        <v>0.11116443966620591</v>
      </c>
      <c r="D29" s="129">
        <v>3.5727998771310089E-2</v>
      </c>
      <c r="E29" s="175">
        <v>4.0649157835457944E-2</v>
      </c>
      <c r="F29" s="129">
        <v>0.1412225464598372</v>
      </c>
      <c r="G29" s="175">
        <v>3.8876516664106894E-2</v>
      </c>
      <c r="H29" s="129">
        <v>0.34151819996928273</v>
      </c>
      <c r="I29" s="175">
        <v>1.0738237853888291E-2</v>
      </c>
      <c r="J29" s="129">
        <v>1.7662417447396713E-2</v>
      </c>
      <c r="K29" s="175">
        <v>0.15453975323810987</v>
      </c>
      <c r="L29" s="129">
        <v>5.452311472892029E-2</v>
      </c>
      <c r="M29" s="175">
        <v>2.8643833512517279E-2</v>
      </c>
      <c r="N29" s="129">
        <v>3.632314544616802E-2</v>
      </c>
      <c r="O29" s="175">
        <v>3.5049659550504278E-2</v>
      </c>
      <c r="P29" s="129">
        <v>7.5001279885322271E-3</v>
      </c>
      <c r="Q29" s="175">
        <v>9.2983668663287767E-3</v>
      </c>
      <c r="R29" s="129">
        <v>3.5100854963395281E-2</v>
      </c>
      <c r="S29" s="175">
        <v>2.772231608047919E-2</v>
      </c>
      <c r="T29" s="129">
        <v>2.1054113551425793E-2</v>
      </c>
      <c r="U29" s="175">
        <v>1.7854400245737982E-3</v>
      </c>
      <c r="V29" s="129">
        <v>1.8302360108534276E-3</v>
      </c>
      <c r="W29" s="175">
        <v>3.60927660881585E-3</v>
      </c>
      <c r="X29" s="129">
        <v>0.88883556033379407</v>
      </c>
      <c r="Y29" s="262">
        <v>1</v>
      </c>
    </row>
    <row r="30" spans="2:25" outlineLevel="1" x14ac:dyDescent="0.25">
      <c r="B30" s="66" t="s">
        <v>96</v>
      </c>
      <c r="C30" s="175">
        <v>0.10299192835344115</v>
      </c>
      <c r="D30" s="129">
        <v>4.5470750976868889E-2</v>
      </c>
      <c r="E30" s="175">
        <v>5.2615441658823196E-2</v>
      </c>
      <c r="F30" s="129">
        <v>0.14220929237614444</v>
      </c>
      <c r="G30" s="175">
        <v>4.3203274293374408E-2</v>
      </c>
      <c r="H30" s="129">
        <v>0.32909785801888136</v>
      </c>
      <c r="I30" s="175">
        <v>1.1394426856050882E-2</v>
      </c>
      <c r="J30" s="129">
        <v>2.3929722483671315E-2</v>
      </c>
      <c r="K30" s="175">
        <v>0.15589258720515672</v>
      </c>
      <c r="L30" s="129">
        <v>4.6718576195773083E-2</v>
      </c>
      <c r="M30" s="175">
        <v>3.1438065086563417E-2</v>
      </c>
      <c r="N30" s="129">
        <v>4.216223153931719E-2</v>
      </c>
      <c r="O30" s="175">
        <v>3.5573714383503034E-2</v>
      </c>
      <c r="P30" s="129">
        <v>9.1412110322010211E-3</v>
      </c>
      <c r="Q30" s="175">
        <v>1.0239297224836713E-2</v>
      </c>
      <c r="R30" s="129">
        <v>2.2368158352585495E-2</v>
      </c>
      <c r="S30" s="175">
        <v>2.3865548615270529E-2</v>
      </c>
      <c r="T30" s="129">
        <v>1.9088160634323038E-2</v>
      </c>
      <c r="U30" s="175">
        <v>1.8253900345112804E-3</v>
      </c>
      <c r="V30" s="129">
        <v>1.4403468241065572E-3</v>
      </c>
      <c r="W30" s="175">
        <v>5.2266050597530016E-3</v>
      </c>
      <c r="X30" s="129">
        <v>0.89700807164655882</v>
      </c>
      <c r="Y30" s="262">
        <v>1</v>
      </c>
    </row>
    <row r="31" spans="2:25" outlineLevel="1" x14ac:dyDescent="0.25">
      <c r="B31" s="66" t="s">
        <v>97</v>
      </c>
      <c r="C31" s="175">
        <v>0.11705575391375996</v>
      </c>
      <c r="D31" s="129">
        <v>3.4097775336446035E-2</v>
      </c>
      <c r="E31" s="175">
        <v>4.5124965668772318E-2</v>
      </c>
      <c r="F31" s="129">
        <v>0.14430101620433947</v>
      </c>
      <c r="G31" s="175">
        <v>2.8673441362263116E-2</v>
      </c>
      <c r="H31" s="129">
        <v>0.30426393847843997</v>
      </c>
      <c r="I31" s="175">
        <v>1.4817357868717386E-2</v>
      </c>
      <c r="J31" s="129">
        <v>3.2992309804998628E-2</v>
      </c>
      <c r="K31" s="175">
        <v>0.15755973633617137</v>
      </c>
      <c r="L31" s="129">
        <v>6.2173853336995329E-2</v>
      </c>
      <c r="M31" s="175">
        <v>2.9305135951661631E-2</v>
      </c>
      <c r="N31" s="129">
        <v>3.6432298819005768E-2</v>
      </c>
      <c r="O31" s="175">
        <v>2.964844822850865E-2</v>
      </c>
      <c r="P31" s="129">
        <v>8.0609722603680305E-3</v>
      </c>
      <c r="Q31" s="175">
        <v>9.221367756110958E-3</v>
      </c>
      <c r="R31" s="129">
        <v>4.0394122493820378E-2</v>
      </c>
      <c r="S31" s="175">
        <v>3.5539686899203518E-2</v>
      </c>
      <c r="T31" s="129">
        <v>1.865558912386707E-2</v>
      </c>
      <c r="U31" s="175">
        <v>1.7165613842351002E-3</v>
      </c>
      <c r="V31" s="129">
        <v>2.0186761878604781E-3</v>
      </c>
      <c r="W31" s="175">
        <v>5.5067289206262018E-3</v>
      </c>
      <c r="X31" s="129">
        <v>0.88294424608624</v>
      </c>
      <c r="Y31" s="262">
        <v>1</v>
      </c>
    </row>
    <row r="32" spans="2:25" x14ac:dyDescent="0.25">
      <c r="B32" s="210">
        <v>2012</v>
      </c>
      <c r="C32" s="137">
        <v>0.16413573655127081</v>
      </c>
      <c r="D32" s="137">
        <v>3.8810059125165892E-2</v>
      </c>
      <c r="E32" s="137">
        <v>3.9884751984770067E-2</v>
      </c>
      <c r="F32" s="137">
        <v>0.13081286583625321</v>
      </c>
      <c r="G32" s="137">
        <v>3.1666479021881654E-2</v>
      </c>
      <c r="H32" s="137">
        <v>0.33772820164649769</v>
      </c>
      <c r="I32" s="137">
        <v>1.1624878741665444E-2</v>
      </c>
      <c r="J32" s="137">
        <v>2.2715822776892627E-2</v>
      </c>
      <c r="K32" s="137">
        <v>8.5229967213338476E-2</v>
      </c>
      <c r="L32" s="137">
        <v>3.0423474476328895E-2</v>
      </c>
      <c r="M32" s="137">
        <v>1.8056545903032E-2</v>
      </c>
      <c r="N32" s="137">
        <v>1.9461038687805705E-2</v>
      </c>
      <c r="O32" s="137">
        <v>1.7288908146171875E-2</v>
      </c>
      <c r="P32" s="137">
        <v>1.2092284842509163E-2</v>
      </c>
      <c r="Q32" s="137">
        <v>8.3934080955646462E-3</v>
      </c>
      <c r="R32" s="137">
        <v>4.6125362637762547E-2</v>
      </c>
      <c r="S32" s="137">
        <v>3.8725334661630965E-2</v>
      </c>
      <c r="T32" s="137">
        <v>2.2772684832956337E-2</v>
      </c>
      <c r="U32" s="137">
        <v>2.031112642595821E-3</v>
      </c>
      <c r="V32" s="137">
        <v>1.693352029577367E-3</v>
      </c>
      <c r="W32" s="137">
        <v>5.5576973596672885E-3</v>
      </c>
      <c r="X32" s="137">
        <v>0.83586426344872922</v>
      </c>
      <c r="Y32" s="137">
        <v>1</v>
      </c>
    </row>
    <row r="33" spans="2:25" hidden="1" outlineLevel="1" x14ac:dyDescent="0.25">
      <c r="B33" s="66" t="s">
        <v>86</v>
      </c>
      <c r="C33" s="175">
        <v>0.1486590542630557</v>
      </c>
      <c r="D33" s="129">
        <v>3.1754911316594824E-2</v>
      </c>
      <c r="E33" s="175">
        <v>3.9928921649280989E-2</v>
      </c>
      <c r="F33" s="129">
        <v>0.12076080160584422</v>
      </c>
      <c r="G33" s="175">
        <v>3.0695317384579947E-2</v>
      </c>
      <c r="H33" s="129">
        <v>0.34494060350784822</v>
      </c>
      <c r="I33" s="175">
        <v>1.0424824772121491E-2</v>
      </c>
      <c r="J33" s="129">
        <v>2.2534469709434336E-2</v>
      </c>
      <c r="K33" s="175">
        <v>0.12672348547171675</v>
      </c>
      <c r="L33" s="129">
        <v>4.6569482378492219E-2</v>
      </c>
      <c r="M33" s="175">
        <v>2.0671953667445456E-2</v>
      </c>
      <c r="N33" s="129">
        <v>2.7161143834940275E-2</v>
      </c>
      <c r="O33" s="175">
        <v>3.2320905590838792E-2</v>
      </c>
      <c r="P33" s="129">
        <v>7.989733127118365E-3</v>
      </c>
      <c r="Q33" s="175">
        <v>7.5685280858205275E-3</v>
      </c>
      <c r="R33" s="129">
        <v>4.1692717759715683E-2</v>
      </c>
      <c r="S33" s="175">
        <v>3.3090921056961403E-2</v>
      </c>
      <c r="T33" s="129">
        <v>2.1586758366514198E-2</v>
      </c>
      <c r="U33" s="175">
        <v>2.066537233867518E-3</v>
      </c>
      <c r="V33" s="129">
        <v>2.5667182204087004E-3</v>
      </c>
      <c r="W33" s="175">
        <v>7.015696469117115E-3</v>
      </c>
      <c r="X33" s="129">
        <v>0.8513409457369443</v>
      </c>
      <c r="Y33" s="262">
        <v>1</v>
      </c>
    </row>
    <row r="34" spans="2:25" hidden="1" outlineLevel="1" x14ac:dyDescent="0.25">
      <c r="B34" s="66" t="s">
        <v>87</v>
      </c>
      <c r="C34" s="175">
        <v>0.11261333019344918</v>
      </c>
      <c r="D34" s="129">
        <v>3.6418038634427448E-2</v>
      </c>
      <c r="E34" s="175">
        <v>4.1418765887005729E-2</v>
      </c>
      <c r="F34" s="129">
        <v>0.1586865125814696</v>
      </c>
      <c r="G34" s="175">
        <v>2.2634870722196443E-2</v>
      </c>
      <c r="H34" s="129">
        <v>0.33563745420040308</v>
      </c>
      <c r="I34" s="175">
        <v>1.1885384993662514E-2</v>
      </c>
      <c r="J34" s="129">
        <v>1.5916442141862736E-2</v>
      </c>
      <c r="K34" s="175">
        <v>0.14468170578823791</v>
      </c>
      <c r="L34" s="129">
        <v>5.2874725548729386E-2</v>
      </c>
      <c r="M34" s="175">
        <v>2.9623421688749749E-2</v>
      </c>
      <c r="N34" s="129">
        <v>2.7822605780619066E-2</v>
      </c>
      <c r="O34" s="175">
        <v>3.4360952770139702E-2</v>
      </c>
      <c r="P34" s="129">
        <v>1.1677598542724358E-2</v>
      </c>
      <c r="Q34" s="175">
        <v>1.1095796480097521E-2</v>
      </c>
      <c r="R34" s="129">
        <v>3.4167018749264089E-2</v>
      </c>
      <c r="S34" s="175">
        <v>3.141731138184916E-2</v>
      </c>
      <c r="T34" s="129">
        <v>2.3251303859979637E-2</v>
      </c>
      <c r="U34" s="175">
        <v>1.6484391774427029E-3</v>
      </c>
      <c r="V34" s="129">
        <v>1.3298332860041972E-3</v>
      </c>
      <c r="W34" s="175">
        <v>5.5201933799236729E-3</v>
      </c>
      <c r="X34" s="129">
        <v>0.88738666980655079</v>
      </c>
      <c r="Y34" s="262">
        <v>1</v>
      </c>
    </row>
    <row r="35" spans="2:25" hidden="1" outlineLevel="1" x14ac:dyDescent="0.25">
      <c r="B35" s="66" t="s">
        <v>88</v>
      </c>
      <c r="C35" s="175">
        <v>0.1387669346390612</v>
      </c>
      <c r="D35" s="129">
        <v>4.2220365117291873E-2</v>
      </c>
      <c r="E35" s="175">
        <v>3.4398945373650819E-2</v>
      </c>
      <c r="F35" s="129">
        <v>0.15057851434221212</v>
      </c>
      <c r="G35" s="175">
        <v>2.6495132946480066E-2</v>
      </c>
      <c r="H35" s="129">
        <v>0.36542332183759224</v>
      </c>
      <c r="I35" s="175">
        <v>1.3471203757106368E-2</v>
      </c>
      <c r="J35" s="129">
        <v>1.6766911098294472E-2</v>
      </c>
      <c r="K35" s="175">
        <v>8.5906142963076304E-2</v>
      </c>
      <c r="L35" s="129">
        <v>2.5165079626643438E-2</v>
      </c>
      <c r="M35" s="175">
        <v>2.2034157652514742E-2</v>
      </c>
      <c r="N35" s="129">
        <v>1.5413317011735072E-2</v>
      </c>
      <c r="O35" s="175">
        <v>2.3293588672183053E-2</v>
      </c>
      <c r="P35" s="129">
        <v>1.9009169128638519E-2</v>
      </c>
      <c r="Q35" s="175">
        <v>6.9504113748984804E-3</v>
      </c>
      <c r="R35" s="129">
        <v>3.1944820442801822E-2</v>
      </c>
      <c r="S35" s="175">
        <v>3.6576466295507246E-2</v>
      </c>
      <c r="T35" s="129">
        <v>2.2045928035876128E-2</v>
      </c>
      <c r="U35" s="175">
        <v>1.5478054120222696E-3</v>
      </c>
      <c r="V35" s="129">
        <v>1.4477571534504878E-3</v>
      </c>
      <c r="W35" s="175">
        <v>6.450170082039572E-3</v>
      </c>
      <c r="X35" s="129">
        <v>0.8612330653609388</v>
      </c>
      <c r="Y35" s="262">
        <v>1</v>
      </c>
    </row>
    <row r="36" spans="2:25" hidden="1" outlineLevel="1" x14ac:dyDescent="0.25">
      <c r="B36" s="66" t="s">
        <v>89</v>
      </c>
      <c r="C36" s="175">
        <v>0.21930475332520799</v>
      </c>
      <c r="D36" s="129">
        <v>3.0900588204122729E-2</v>
      </c>
      <c r="E36" s="175">
        <v>3.5954639393778812E-2</v>
      </c>
      <c r="F36" s="129">
        <v>0.1335448571882783</v>
      </c>
      <c r="G36" s="175">
        <v>1.8414498436754807E-2</v>
      </c>
      <c r="H36" s="129">
        <v>0.37599358804514865</v>
      </c>
      <c r="I36" s="175">
        <v>1.2241004716231255E-2</v>
      </c>
      <c r="J36" s="129">
        <v>2.6151237348312224E-2</v>
      </c>
      <c r="K36" s="175">
        <v>1.5407238620104922E-2</v>
      </c>
      <c r="L36" s="129">
        <v>3.3715754332043876E-3</v>
      </c>
      <c r="M36" s="175">
        <v>4.7427269355095119E-3</v>
      </c>
      <c r="N36" s="129">
        <v>5.9151608287849079E-3</v>
      </c>
      <c r="O36" s="175">
        <v>1.3777754226061152E-3</v>
      </c>
      <c r="P36" s="129">
        <v>1.0194213343225055E-2</v>
      </c>
      <c r="Q36" s="175">
        <v>5.9615282708918443E-3</v>
      </c>
      <c r="R36" s="129">
        <v>3.6868740395315562E-2</v>
      </c>
      <c r="S36" s="175">
        <v>3.6067246038895662E-2</v>
      </c>
      <c r="T36" s="129">
        <v>2.8999523077738329E-2</v>
      </c>
      <c r="U36" s="175">
        <v>1.3314079804991785E-3</v>
      </c>
      <c r="V36" s="129">
        <v>1.8414498436754808E-3</v>
      </c>
      <c r="W36" s="175">
        <v>1.0823485771819193E-2</v>
      </c>
      <c r="X36" s="129">
        <v>0.78069524667479195</v>
      </c>
      <c r="Y36" s="262">
        <v>1</v>
      </c>
    </row>
    <row r="37" spans="2:25" hidden="1" outlineLevel="1" x14ac:dyDescent="0.25">
      <c r="B37" s="66" t="s">
        <v>90</v>
      </c>
      <c r="C37" s="175">
        <v>0.29389866420458916</v>
      </c>
      <c r="D37" s="129">
        <v>3.2800080490995073E-2</v>
      </c>
      <c r="E37" s="175">
        <v>3.2255582583169094E-2</v>
      </c>
      <c r="F37" s="129">
        <v>0.1188899344826974</v>
      </c>
      <c r="G37" s="175">
        <v>2.4017092499541318E-2</v>
      </c>
      <c r="H37" s="129">
        <v>0.32883530713824921</v>
      </c>
      <c r="I37" s="175">
        <v>1.253528879103709E-2</v>
      </c>
      <c r="J37" s="129">
        <v>3.5090522777176066E-2</v>
      </c>
      <c r="K37" s="175">
        <v>1.2582636435195872E-2</v>
      </c>
      <c r="L37" s="129">
        <v>3.0006569485627032E-3</v>
      </c>
      <c r="M37" s="175">
        <v>4.0482235755757174E-3</v>
      </c>
      <c r="N37" s="129">
        <v>5.4982451779383651E-3</v>
      </c>
      <c r="O37" s="175">
        <v>3.5510733119085245E-5</v>
      </c>
      <c r="P37" s="129">
        <v>8.9131940128903964E-3</v>
      </c>
      <c r="Q37" s="175">
        <v>5.7645756763315048E-3</v>
      </c>
      <c r="R37" s="129">
        <v>3.1468427999029373E-2</v>
      </c>
      <c r="S37" s="175">
        <v>2.3354225481318394E-2</v>
      </c>
      <c r="T37" s="129">
        <v>2.7621431911128473E-2</v>
      </c>
      <c r="U37" s="175">
        <v>1.4204293247634097E-3</v>
      </c>
      <c r="V37" s="129">
        <v>1.9353349549901457E-3</v>
      </c>
      <c r="W37" s="175">
        <v>8.6172712368980196E-3</v>
      </c>
      <c r="X37" s="129">
        <v>0.70610133579541079</v>
      </c>
      <c r="Y37" s="262">
        <v>1</v>
      </c>
    </row>
    <row r="38" spans="2:25" hidden="1" outlineLevel="1" x14ac:dyDescent="0.25">
      <c r="B38" s="66" t="s">
        <v>91</v>
      </c>
      <c r="C38" s="175">
        <v>0.2696831311461631</v>
      </c>
      <c r="D38" s="129">
        <v>3.9077690303420842E-2</v>
      </c>
      <c r="E38" s="175">
        <v>4.0310425013307928E-2</v>
      </c>
      <c r="F38" s="129">
        <v>0.11297453282156165</v>
      </c>
      <c r="G38" s="175">
        <v>2.4396940576583644E-2</v>
      </c>
      <c r="H38" s="129">
        <v>0.33196425069341329</v>
      </c>
      <c r="I38" s="175">
        <v>1.423808589919592E-2</v>
      </c>
      <c r="J38" s="129">
        <v>2.4184013672148601E-2</v>
      </c>
      <c r="K38" s="175">
        <v>1.2215280307063009E-2</v>
      </c>
      <c r="L38" s="129">
        <v>2.7176197013419998E-3</v>
      </c>
      <c r="M38" s="175">
        <v>3.3283837166951501E-3</v>
      </c>
      <c r="N38" s="129">
        <v>6.1020368139411089E-3</v>
      </c>
      <c r="O38" s="175">
        <v>6.724007508475051E-5</v>
      </c>
      <c r="P38" s="129">
        <v>1.3123021320707142E-2</v>
      </c>
      <c r="Q38" s="175">
        <v>8.3209592917378762E-3</v>
      </c>
      <c r="R38" s="129">
        <v>3.8517356344381248E-2</v>
      </c>
      <c r="S38" s="175">
        <v>3.0437340655030398E-2</v>
      </c>
      <c r="T38" s="129">
        <v>2.680637660045387E-2</v>
      </c>
      <c r="U38" s="175">
        <v>1.8322920460594515E-3</v>
      </c>
      <c r="V38" s="129">
        <v>2.0284089317233072E-3</v>
      </c>
      <c r="W38" s="175">
        <v>9.8898943770487219E-3</v>
      </c>
      <c r="X38" s="129">
        <v>0.73031686885383684</v>
      </c>
      <c r="Y38" s="262">
        <v>1</v>
      </c>
    </row>
    <row r="39" spans="2:25" hidden="1" outlineLevel="1" x14ac:dyDescent="0.25">
      <c r="B39" s="66" t="s">
        <v>92</v>
      </c>
      <c r="C39" s="175">
        <v>0.23073958288724253</v>
      </c>
      <c r="D39" s="129">
        <v>2.3796268539534354E-2</v>
      </c>
      <c r="E39" s="175">
        <v>3.1340556435841431E-2</v>
      </c>
      <c r="F39" s="129">
        <v>0.14415513967995661</v>
      </c>
      <c r="G39" s="175">
        <v>1.7294048791629196E-2</v>
      </c>
      <c r="H39" s="129">
        <v>0.38192511384237648</v>
      </c>
      <c r="I39" s="175">
        <v>1.661599074986082E-2</v>
      </c>
      <c r="J39" s="129">
        <v>2.1819194038799197E-2</v>
      </c>
      <c r="K39" s="175">
        <v>8.065321970508044E-3</v>
      </c>
      <c r="L39" s="129">
        <v>1.0563430545444165E-3</v>
      </c>
      <c r="M39" s="175">
        <v>3.2546786004882017E-3</v>
      </c>
      <c r="N39" s="129">
        <v>3.5044894579818139E-3</v>
      </c>
      <c r="O39" s="175">
        <v>2.4981085749361197E-4</v>
      </c>
      <c r="P39" s="129">
        <v>8.7362425592051735E-3</v>
      </c>
      <c r="Q39" s="175">
        <v>5.3745021626482809E-3</v>
      </c>
      <c r="R39" s="129">
        <v>3.9334503875637021E-2</v>
      </c>
      <c r="S39" s="175">
        <v>3.1126432843704054E-2</v>
      </c>
      <c r="T39" s="129">
        <v>2.7400682340513609E-2</v>
      </c>
      <c r="U39" s="175">
        <v>2.0984112029463408E-3</v>
      </c>
      <c r="V39" s="129">
        <v>2.0341741253051262E-3</v>
      </c>
      <c r="W39" s="175">
        <v>8.1438339542917512E-3</v>
      </c>
      <c r="X39" s="129">
        <v>0.7692604171127575</v>
      </c>
      <c r="Y39" s="262">
        <v>1</v>
      </c>
    </row>
    <row r="40" spans="2:25" hidden="1" outlineLevel="1" x14ac:dyDescent="0.25">
      <c r="B40" s="66" t="s">
        <v>93</v>
      </c>
      <c r="C40" s="175">
        <v>0.22674647615369761</v>
      </c>
      <c r="D40" s="129">
        <v>3.546630623672524E-2</v>
      </c>
      <c r="E40" s="175">
        <v>3.0337903070090752E-2</v>
      </c>
      <c r="F40" s="129">
        <v>0.13065070476926047</v>
      </c>
      <c r="G40" s="175">
        <v>2.9720023170496233E-2</v>
      </c>
      <c r="H40" s="129">
        <v>0.37865224946900944</v>
      </c>
      <c r="I40" s="175">
        <v>1.6358370341764818E-2</v>
      </c>
      <c r="J40" s="129">
        <v>2.7310291562077621E-2</v>
      </c>
      <c r="K40" s="175">
        <v>1.2349874493145395E-2</v>
      </c>
      <c r="L40" s="129">
        <v>1.75323421509944E-3</v>
      </c>
      <c r="M40" s="175">
        <v>3.491021432709017E-3</v>
      </c>
      <c r="N40" s="129">
        <v>6.0783935122610544E-3</v>
      </c>
      <c r="O40" s="175">
        <v>1.0272253330758834E-3</v>
      </c>
      <c r="P40" s="129">
        <v>1.2813284417841282E-2</v>
      </c>
      <c r="Q40" s="175">
        <v>7.3759413014095384E-3</v>
      </c>
      <c r="R40" s="129">
        <v>3.6354508592392351E-2</v>
      </c>
      <c r="S40" s="175">
        <v>2.6970457617300637E-2</v>
      </c>
      <c r="T40" s="129">
        <v>1.6953079745124541E-2</v>
      </c>
      <c r="U40" s="175">
        <v>2.2629851322649159E-3</v>
      </c>
      <c r="V40" s="129">
        <v>1.6528287314153311E-3</v>
      </c>
      <c r="W40" s="175">
        <v>8.0247151959837813E-3</v>
      </c>
      <c r="X40" s="129">
        <v>0.77325352384630242</v>
      </c>
      <c r="Y40" s="262">
        <v>1</v>
      </c>
    </row>
    <row r="41" spans="2:25" hidden="1" outlineLevel="1" x14ac:dyDescent="0.25">
      <c r="B41" s="66" t="s">
        <v>94</v>
      </c>
      <c r="C41" s="175">
        <v>0.17486892796106943</v>
      </c>
      <c r="D41" s="129">
        <v>3.8160067201575762E-2</v>
      </c>
      <c r="E41" s="175">
        <v>4.1612837818266087E-2</v>
      </c>
      <c r="F41" s="129">
        <v>0.13051588795875213</v>
      </c>
      <c r="G41" s="175">
        <v>5.0047794224140428E-2</v>
      </c>
      <c r="H41" s="129">
        <v>0.32895750658980971</v>
      </c>
      <c r="I41" s="175">
        <v>1.0259826782145237E-2</v>
      </c>
      <c r="J41" s="129">
        <v>2.8873504620108334E-2</v>
      </c>
      <c r="K41" s="175">
        <v>7.7635199721924508E-2</v>
      </c>
      <c r="L41" s="129">
        <v>2.82883874518437E-2</v>
      </c>
      <c r="M41" s="175">
        <v>1.4002259363323001E-2</v>
      </c>
      <c r="N41" s="129">
        <v>2.2112794368971411E-2</v>
      </c>
      <c r="O41" s="175">
        <v>1.3231758537786404E-2</v>
      </c>
      <c r="P41" s="129">
        <v>1.0479969875155693E-2</v>
      </c>
      <c r="Q41" s="175">
        <v>8.319091620079367E-3</v>
      </c>
      <c r="R41" s="129">
        <v>3.0397126553312285E-2</v>
      </c>
      <c r="S41" s="175">
        <v>3.8988500420009849E-2</v>
      </c>
      <c r="T41" s="129">
        <v>2.1284361150537324E-2</v>
      </c>
      <c r="U41" s="175">
        <v>3.1631086522028794E-3</v>
      </c>
      <c r="V41" s="129">
        <v>1.5178286939142021E-3</v>
      </c>
      <c r="W41" s="175">
        <v>4.9184601569967849E-3</v>
      </c>
      <c r="X41" s="129">
        <v>0.82513107203893055</v>
      </c>
      <c r="Y41" s="262">
        <v>1</v>
      </c>
    </row>
    <row r="42" spans="2:25" hidden="1" outlineLevel="1" x14ac:dyDescent="0.25">
      <c r="B42" s="66" t="s">
        <v>95</v>
      </c>
      <c r="C42" s="175">
        <v>0.10561424747118618</v>
      </c>
      <c r="D42" s="129">
        <v>4.9334489837943751E-2</v>
      </c>
      <c r="E42" s="175">
        <v>4.2358021378694939E-2</v>
      </c>
      <c r="F42" s="129">
        <v>0.13205369010252538</v>
      </c>
      <c r="G42" s="175">
        <v>4.114119548463991E-2</v>
      </c>
      <c r="H42" s="129">
        <v>0.33166929792265981</v>
      </c>
      <c r="I42" s="175">
        <v>1.1232239022046389E-2</v>
      </c>
      <c r="J42" s="129">
        <v>2.99027163298035E-2</v>
      </c>
      <c r="K42" s="175">
        <v>0.15518586235515092</v>
      </c>
      <c r="L42" s="129">
        <v>5.6548083343213547E-2</v>
      </c>
      <c r="M42" s="175">
        <v>2.6851291395480897E-2</v>
      </c>
      <c r="N42" s="129">
        <v>3.4289529681191616E-2</v>
      </c>
      <c r="O42" s="175">
        <v>3.7496957935264863E-2</v>
      </c>
      <c r="P42" s="129">
        <v>8.2931364779442514E-3</v>
      </c>
      <c r="Q42" s="175">
        <v>6.8329454050782201E-3</v>
      </c>
      <c r="R42" s="129">
        <v>2.6763929536420535E-2</v>
      </c>
      <c r="S42" s="175">
        <v>2.554710364236551E-2</v>
      </c>
      <c r="T42" s="129">
        <v>2.5391100322614865E-2</v>
      </c>
      <c r="U42" s="175">
        <v>2.9016617473619838E-3</v>
      </c>
      <c r="V42" s="129">
        <v>1.6910759860969842E-3</v>
      </c>
      <c r="W42" s="175">
        <v>4.0872869774668807E-3</v>
      </c>
      <c r="X42" s="129">
        <v>0.8943857525288138</v>
      </c>
      <c r="Y42" s="262">
        <v>1</v>
      </c>
    </row>
    <row r="43" spans="2:25" hidden="1" outlineLevel="1" x14ac:dyDescent="0.25">
      <c r="B43" s="66" t="s">
        <v>96</v>
      </c>
      <c r="C43" s="175">
        <v>9.9633100643104489E-2</v>
      </c>
      <c r="D43" s="129">
        <v>5.0713186390369924E-2</v>
      </c>
      <c r="E43" s="175">
        <v>4.2530093992194803E-2</v>
      </c>
      <c r="F43" s="129">
        <v>0.13152723575001374</v>
      </c>
      <c r="G43" s="175">
        <v>5.1606387071950748E-2</v>
      </c>
      <c r="H43" s="129">
        <v>0.32981778706095749</v>
      </c>
      <c r="I43" s="175">
        <v>1.3411751772659814E-2</v>
      </c>
      <c r="J43" s="129">
        <v>4.0709338756664652E-2</v>
      </c>
      <c r="K43" s="175">
        <v>0.15461303798164128</v>
      </c>
      <c r="L43" s="129">
        <v>5.1407134612213488E-2</v>
      </c>
      <c r="M43" s="175">
        <v>2.707772220084648E-2</v>
      </c>
      <c r="N43" s="129">
        <v>3.5054691364810639E-2</v>
      </c>
      <c r="O43" s="175">
        <v>4.107348980377068E-2</v>
      </c>
      <c r="P43" s="129">
        <v>7.5784642444896386E-3</v>
      </c>
      <c r="Q43" s="175">
        <v>9.9694937613367778E-3</v>
      </c>
      <c r="R43" s="129">
        <v>1.5685978123454077E-2</v>
      </c>
      <c r="S43" s="175">
        <v>1.9286263947672182E-2</v>
      </c>
      <c r="T43" s="129">
        <v>2.5518056395316881E-2</v>
      </c>
      <c r="U43" s="175">
        <v>2.2192601550046721E-3</v>
      </c>
      <c r="V43" s="129">
        <v>1.1336777881602814E-3</v>
      </c>
      <c r="W43" s="175">
        <v>4.0468861650085194E-3</v>
      </c>
      <c r="X43" s="129">
        <v>0.90036689935689551</v>
      </c>
      <c r="Y43" s="262">
        <v>1</v>
      </c>
    </row>
    <row r="44" spans="2:25" hidden="1" outlineLevel="1" x14ac:dyDescent="0.25">
      <c r="B44" s="66" t="s">
        <v>97</v>
      </c>
      <c r="C44" s="175">
        <v>0.11383849163998577</v>
      </c>
      <c r="D44" s="129">
        <v>3.4662931341159726E-2</v>
      </c>
      <c r="E44" s="175">
        <v>5.0345369382189017E-2</v>
      </c>
      <c r="F44" s="129">
        <v>0.1543193406854026</v>
      </c>
      <c r="G44" s="175">
        <v>3.5633819518558048E-2</v>
      </c>
      <c r="H44" s="129">
        <v>0.28996946519625283</v>
      </c>
      <c r="I44" s="175">
        <v>1.3955591130084193E-2</v>
      </c>
      <c r="J44" s="129">
        <v>4.5542808016127118E-2</v>
      </c>
      <c r="K44" s="175">
        <v>0.15844005691924581</v>
      </c>
      <c r="L44" s="129">
        <v>5.9542867307008182E-2</v>
      </c>
      <c r="M44" s="175">
        <v>2.5650717419660855E-2</v>
      </c>
      <c r="N44" s="129">
        <v>3.1698387288035097E-2</v>
      </c>
      <c r="O44" s="175">
        <v>4.1548084904541684E-2</v>
      </c>
      <c r="P44" s="129">
        <v>7.9153326218427602E-3</v>
      </c>
      <c r="Q44" s="175">
        <v>1.0961401636428317E-2</v>
      </c>
      <c r="R44" s="129">
        <v>3.3699454523894223E-2</v>
      </c>
      <c r="S44" s="175">
        <v>2.698476224356694E-2</v>
      </c>
      <c r="T44" s="129">
        <v>1.6297580932052649E-2</v>
      </c>
      <c r="U44" s="175">
        <v>2.1048262777184868E-3</v>
      </c>
      <c r="V44" s="129">
        <v>1.267342582710779E-3</v>
      </c>
      <c r="W44" s="175">
        <v>4.0614253527807426E-3</v>
      </c>
      <c r="X44" s="129">
        <v>0.88616150836001428</v>
      </c>
      <c r="Y44" s="262">
        <v>1</v>
      </c>
    </row>
    <row r="45" spans="2:25" collapsed="1" x14ac:dyDescent="0.25">
      <c r="B45" s="214">
        <v>2011</v>
      </c>
      <c r="C45" s="139">
        <v>0.17968465418425067</v>
      </c>
      <c r="D45" s="139">
        <v>3.7300567938561097E-2</v>
      </c>
      <c r="E45" s="139">
        <v>3.8557361361666938E-2</v>
      </c>
      <c r="F45" s="139">
        <v>0.13424523925893572</v>
      </c>
      <c r="G45" s="139">
        <v>3.1094000245729635E-2</v>
      </c>
      <c r="H45" s="139">
        <v>0.34322530430692605</v>
      </c>
      <c r="I45" s="139">
        <v>1.2961967655701387E-2</v>
      </c>
      <c r="J45" s="139">
        <v>2.7713864618125861E-2</v>
      </c>
      <c r="K45" s="139">
        <v>7.9160124250429897E-2</v>
      </c>
      <c r="L45" s="139">
        <v>2.7237560478447508E-2</v>
      </c>
      <c r="M45" s="139">
        <v>1.5255805092016007E-2</v>
      </c>
      <c r="N45" s="139">
        <v>1.8209432012725981E-2</v>
      </c>
      <c r="O45" s="139">
        <v>1.8457326667240398E-2</v>
      </c>
      <c r="P45" s="139">
        <v>1.0667588964682589E-2</v>
      </c>
      <c r="Q45" s="139">
        <v>7.8270842771462242E-3</v>
      </c>
      <c r="R45" s="139">
        <v>3.3036563379031471E-2</v>
      </c>
      <c r="S45" s="139">
        <v>3.0162500899835947E-2</v>
      </c>
      <c r="T45" s="139">
        <v>2.3762164022908063E-2</v>
      </c>
      <c r="U45" s="139">
        <v>2.0502728194336417E-3</v>
      </c>
      <c r="V45" s="139">
        <v>1.7119886293211746E-3</v>
      </c>
      <c r="W45" s="139">
        <v>6.8387531873136389E-3</v>
      </c>
      <c r="X45" s="139">
        <v>0.82031534581574928</v>
      </c>
      <c r="Y45" s="139">
        <v>1</v>
      </c>
    </row>
    <row r="46" spans="2:25" hidden="1" outlineLevel="1" x14ac:dyDescent="0.25">
      <c r="B46" s="66" t="s">
        <v>86</v>
      </c>
      <c r="C46" s="175">
        <v>0.16122325279806038</v>
      </c>
      <c r="D46" s="129">
        <v>3.6790617687688536E-2</v>
      </c>
      <c r="E46" s="175">
        <v>3.8672436638380651E-2</v>
      </c>
      <c r="F46" s="129">
        <v>0.14156634997603676</v>
      </c>
      <c r="G46" s="175">
        <v>2.7240562713202333E-2</v>
      </c>
      <c r="H46" s="129">
        <v>0.35261199289560485</v>
      </c>
      <c r="I46" s="175">
        <v>1.0755264864255307E-2</v>
      </c>
      <c r="J46" s="129">
        <v>2.5253023596741E-2</v>
      </c>
      <c r="K46" s="175">
        <v>0.10858870626709143</v>
      </c>
      <c r="L46" s="129">
        <v>3.9793070395534383E-2</v>
      </c>
      <c r="M46" s="175">
        <v>1.904372586056215E-2</v>
      </c>
      <c r="N46" s="129">
        <v>2.0206647684023568E-2</v>
      </c>
      <c r="O46" s="175">
        <v>2.9545262326971328E-2</v>
      </c>
      <c r="P46" s="129">
        <v>5.5679287305122494E-3</v>
      </c>
      <c r="Q46" s="175">
        <v>7.012770996024922E-3</v>
      </c>
      <c r="R46" s="129">
        <v>2.8445772602971441E-2</v>
      </c>
      <c r="S46" s="175">
        <v>2.1179273209100392E-2</v>
      </c>
      <c r="T46" s="129">
        <v>2.4555270502664147E-2</v>
      </c>
      <c r="U46" s="175">
        <v>1.7197146965126442E-3</v>
      </c>
      <c r="V46" s="129">
        <v>1.2474979560767952E-3</v>
      </c>
      <c r="W46" s="175">
        <v>7.5695638690761466E-3</v>
      </c>
      <c r="X46" s="129">
        <v>0.83877674720193962</v>
      </c>
      <c r="Y46" s="262">
        <v>1</v>
      </c>
    </row>
    <row r="47" spans="2:25" hidden="1" outlineLevel="1" x14ac:dyDescent="0.25">
      <c r="B47" s="66" t="s">
        <v>87</v>
      </c>
      <c r="C47" s="175">
        <v>9.6309989850659708E-2</v>
      </c>
      <c r="D47" s="129">
        <v>3.5609685370450922E-2</v>
      </c>
      <c r="E47" s="175">
        <v>4.3047701899376539E-2</v>
      </c>
      <c r="F47" s="129">
        <v>0.16718138321009135</v>
      </c>
      <c r="G47" s="175">
        <v>2.288676236044657E-2</v>
      </c>
      <c r="H47" s="129">
        <v>0.34696244744091637</v>
      </c>
      <c r="I47" s="175">
        <v>1.3904596201246918E-2</v>
      </c>
      <c r="J47" s="129">
        <v>1.7949833260838044E-2</v>
      </c>
      <c r="K47" s="175">
        <v>0.14225025373350733</v>
      </c>
      <c r="L47" s="129">
        <v>5.3994490358126722E-2</v>
      </c>
      <c r="M47" s="175">
        <v>2.8889372190807599E-2</v>
      </c>
      <c r="N47" s="129">
        <v>2.4670146440481367E-2</v>
      </c>
      <c r="O47" s="175">
        <v>3.4696244744091637E-2</v>
      </c>
      <c r="P47" s="129">
        <v>1.0794548354356967E-2</v>
      </c>
      <c r="Q47" s="175">
        <v>1.1809482383645063E-2</v>
      </c>
      <c r="R47" s="129">
        <v>3.3384080034797738E-2</v>
      </c>
      <c r="S47" s="175">
        <v>2.6257793243439177E-2</v>
      </c>
      <c r="T47" s="129">
        <v>2.5155864868783528E-2</v>
      </c>
      <c r="U47" s="175">
        <v>1.6818906771059882E-3</v>
      </c>
      <c r="V47" s="129">
        <v>1.036682615629984E-3</v>
      </c>
      <c r="W47" s="175">
        <v>3.7770044947078442E-3</v>
      </c>
      <c r="X47" s="129">
        <v>0.90369001014934025</v>
      </c>
      <c r="Y47" s="262">
        <v>1</v>
      </c>
    </row>
    <row r="48" spans="2:25" hidden="1" outlineLevel="1" x14ac:dyDescent="0.25">
      <c r="B48" s="66" t="s">
        <v>88</v>
      </c>
      <c r="C48" s="175">
        <v>0.17689628308556049</v>
      </c>
      <c r="D48" s="129">
        <v>3.642228474667937E-2</v>
      </c>
      <c r="E48" s="175">
        <v>3.1213582544087255E-2</v>
      </c>
      <c r="F48" s="129">
        <v>0.13803382759131325</v>
      </c>
      <c r="G48" s="175">
        <v>2.6429817727615136E-2</v>
      </c>
      <c r="H48" s="129">
        <v>0.37538067307506584</v>
      </c>
      <c r="I48" s="175">
        <v>1.3031413174346659E-2</v>
      </c>
      <c r="J48" s="129">
        <v>1.1981946599535144E-2</v>
      </c>
      <c r="K48" s="175">
        <v>8.3693349729907218E-2</v>
      </c>
      <c r="L48" s="129">
        <v>2.8528750877238166E-2</v>
      </c>
      <c r="M48" s="175">
        <v>1.5091715652504233E-2</v>
      </c>
      <c r="N48" s="129">
        <v>1.8677929653547261E-2</v>
      </c>
      <c r="O48" s="175">
        <v>2.1394953546617562E-2</v>
      </c>
      <c r="P48" s="129">
        <v>1.077151889361757E-2</v>
      </c>
      <c r="Q48" s="175">
        <v>6.470637470463632E-3</v>
      </c>
      <c r="R48" s="129">
        <v>3.3743891525074524E-2</v>
      </c>
      <c r="S48" s="175">
        <v>2.253455835484847E-2</v>
      </c>
      <c r="T48" s="129">
        <v>2.1955098282866653E-2</v>
      </c>
      <c r="U48" s="175">
        <v>1.5902959753278777E-3</v>
      </c>
      <c r="V48" s="129">
        <v>1.3713888370236356E-3</v>
      </c>
      <c r="W48" s="175">
        <v>8.4794323866672679E-3</v>
      </c>
      <c r="X48" s="129">
        <v>0.82310371691443951</v>
      </c>
      <c r="Y48" s="262">
        <v>1</v>
      </c>
    </row>
    <row r="49" spans="2:25" hidden="1" outlineLevel="1" x14ac:dyDescent="0.25">
      <c r="B49" s="66" t="s">
        <v>89</v>
      </c>
      <c r="C49" s="175">
        <v>0.27097261567516523</v>
      </c>
      <c r="D49" s="129">
        <v>2.8101983002832859E-2</v>
      </c>
      <c r="E49" s="175">
        <v>3.5845136921624172E-2</v>
      </c>
      <c r="F49" s="129">
        <v>0.14633427762039661</v>
      </c>
      <c r="G49" s="175">
        <v>1.5697828139754486E-2</v>
      </c>
      <c r="H49" s="129">
        <v>0.31798300283286118</v>
      </c>
      <c r="I49" s="175">
        <v>1.2691218130311615E-2</v>
      </c>
      <c r="J49" s="129">
        <v>2.1983002832861191E-2</v>
      </c>
      <c r="K49" s="175">
        <v>1.7805476864966949E-2</v>
      </c>
      <c r="L49" s="129">
        <v>9.7148253068932953E-3</v>
      </c>
      <c r="M49" s="175">
        <v>3.7091595845136923E-3</v>
      </c>
      <c r="N49" s="129">
        <v>3.8149197355996224E-3</v>
      </c>
      <c r="O49" s="175">
        <v>5.6657223796033991E-4</v>
      </c>
      <c r="P49" s="129">
        <v>8.6043437204910301E-3</v>
      </c>
      <c r="Q49" s="175">
        <v>7.9697828139754477E-3</v>
      </c>
      <c r="R49" s="129">
        <v>3.5588290840415489E-2</v>
      </c>
      <c r="S49" s="175">
        <v>3.5762039660056658E-2</v>
      </c>
      <c r="T49" s="129">
        <v>3.0594900849858359E-2</v>
      </c>
      <c r="U49" s="175">
        <v>1.518413597733711E-3</v>
      </c>
      <c r="V49" s="129">
        <v>1.858356940509915E-3</v>
      </c>
      <c r="W49" s="175">
        <v>1.068932955618508E-2</v>
      </c>
      <c r="X49" s="129">
        <v>0.72902738432483472</v>
      </c>
      <c r="Y49" s="262">
        <v>1</v>
      </c>
    </row>
    <row r="50" spans="2:25" hidden="1" outlineLevel="1" x14ac:dyDescent="0.25">
      <c r="B50" s="66" t="s">
        <v>90</v>
      </c>
      <c r="C50" s="175">
        <v>0.35151049357314035</v>
      </c>
      <c r="D50" s="129">
        <v>3.4179758417854811E-2</v>
      </c>
      <c r="E50" s="175">
        <v>3.2212969911161675E-2</v>
      </c>
      <c r="F50" s="129">
        <v>0.1040763961172569</v>
      </c>
      <c r="G50" s="175">
        <v>2.2276149209653602E-2</v>
      </c>
      <c r="H50" s="129">
        <v>0.27518094454261577</v>
      </c>
      <c r="I50" s="175">
        <v>1.141342499576384E-2</v>
      </c>
      <c r="J50" s="129">
        <v>3.5607949456561205E-2</v>
      </c>
      <c r="K50" s="175">
        <v>1.5982425988235578E-2</v>
      </c>
      <c r="L50" s="129">
        <v>6.6689259519256373E-3</v>
      </c>
      <c r="M50" s="175">
        <v>4.5992592771900943E-3</v>
      </c>
      <c r="N50" s="129">
        <v>3.2194814940330664E-3</v>
      </c>
      <c r="O50" s="175">
        <v>1.4947592650867807E-3</v>
      </c>
      <c r="P50" s="129">
        <v>4.8776354965989685E-3</v>
      </c>
      <c r="Q50" s="175">
        <v>5.2407349132192393E-3</v>
      </c>
      <c r="R50" s="129">
        <v>3.284839389024715E-2</v>
      </c>
      <c r="S50" s="175">
        <v>2.3504635569218852E-2</v>
      </c>
      <c r="T50" s="129">
        <v>4.2676284766769143E-2</v>
      </c>
      <c r="U50" s="175">
        <v>1.2345380165089202E-3</v>
      </c>
      <c r="V50" s="129">
        <v>2.0636150177918713E-3</v>
      </c>
      <c r="W50" s="175">
        <v>5.1136501174021444E-3</v>
      </c>
      <c r="X50" s="129">
        <v>0.64848950642685965</v>
      </c>
      <c r="Y50" s="262">
        <v>1</v>
      </c>
    </row>
    <row r="51" spans="2:25" hidden="1" outlineLevel="1" x14ac:dyDescent="0.25">
      <c r="B51" s="66" t="s">
        <v>91</v>
      </c>
      <c r="C51" s="175">
        <v>0.28997802547575763</v>
      </c>
      <c r="D51" s="129">
        <v>3.5171480862576592E-2</v>
      </c>
      <c r="E51" s="175">
        <v>3.8201394372318218E-2</v>
      </c>
      <c r="F51" s="129">
        <v>0.11336161252609092</v>
      </c>
      <c r="G51" s="175">
        <v>2.4471907498882912E-2</v>
      </c>
      <c r="H51" s="129">
        <v>0.30529286103408804</v>
      </c>
      <c r="I51" s="175">
        <v>1.3135746246273819E-2</v>
      </c>
      <c r="J51" s="129">
        <v>2.3241578982806006E-2</v>
      </c>
      <c r="K51" s="175">
        <v>1.8730374423857356E-2</v>
      </c>
      <c r="L51" s="129">
        <v>7.7063860783125526E-3</v>
      </c>
      <c r="M51" s="175">
        <v>5.8761958976807386E-3</v>
      </c>
      <c r="N51" s="129">
        <v>4.4071469232605546E-3</v>
      </c>
      <c r="O51" s="175">
        <v>7.4064552460350978E-4</v>
      </c>
      <c r="P51" s="129">
        <v>8.679631023865925E-3</v>
      </c>
      <c r="Q51" s="175">
        <v>8.1960690697859481E-3</v>
      </c>
      <c r="R51" s="129">
        <v>3.9150155168297923E-2</v>
      </c>
      <c r="S51" s="175">
        <v>3.5030697002527991E-2</v>
      </c>
      <c r="T51" s="129">
        <v>3.3977878570860189E-2</v>
      </c>
      <c r="U51" s="175">
        <v>1.977095078073832E-3</v>
      </c>
      <c r="V51" s="129">
        <v>1.7995849936647264E-3</v>
      </c>
      <c r="W51" s="175">
        <v>9.6039076702719578E-3</v>
      </c>
      <c r="X51" s="129">
        <v>0.71002197452424232</v>
      </c>
      <c r="Y51" s="262">
        <v>1</v>
      </c>
    </row>
    <row r="52" spans="2:25" hidden="1" outlineLevel="1" x14ac:dyDescent="0.25">
      <c r="B52" s="66" t="s">
        <v>92</v>
      </c>
      <c r="C52" s="175">
        <v>0.25750793269044275</v>
      </c>
      <c r="D52" s="129">
        <v>1.9643591394679472E-2</v>
      </c>
      <c r="E52" s="175">
        <v>3.2289347308315945E-2</v>
      </c>
      <c r="F52" s="129">
        <v>0.13635693615832797</v>
      </c>
      <c r="G52" s="175">
        <v>1.4825791135557849E-2</v>
      </c>
      <c r="H52" s="129">
        <v>0.35574140592876485</v>
      </c>
      <c r="I52" s="175">
        <v>1.5244730288524947E-2</v>
      </c>
      <c r="J52" s="129">
        <v>2.1156427224838438E-2</v>
      </c>
      <c r="K52" s="175">
        <v>2.0233209461818349E-2</v>
      </c>
      <c r="L52" s="129">
        <v>8.6348014305996264E-3</v>
      </c>
      <c r="M52" s="175">
        <v>5.3686276639487345E-3</v>
      </c>
      <c r="N52" s="129">
        <v>5.4306927236475637E-3</v>
      </c>
      <c r="O52" s="175">
        <v>7.9908764362242725E-4</v>
      </c>
      <c r="P52" s="129">
        <v>6.2530547646570522E-3</v>
      </c>
      <c r="Q52" s="175">
        <v>6.6332032553123813E-3</v>
      </c>
      <c r="R52" s="129">
        <v>3.2258314778466531E-2</v>
      </c>
      <c r="S52" s="175">
        <v>3.7479537925630545E-2</v>
      </c>
      <c r="T52" s="129">
        <v>3.0861850935242869E-2</v>
      </c>
      <c r="U52" s="175">
        <v>2.0869376323731353E-3</v>
      </c>
      <c r="V52" s="129">
        <v>1.5205939626213177E-3</v>
      </c>
      <c r="W52" s="175">
        <v>9.907135154425626E-3</v>
      </c>
      <c r="X52" s="129">
        <v>0.74249206730955719</v>
      </c>
      <c r="Y52" s="262">
        <v>1</v>
      </c>
    </row>
    <row r="53" spans="2:25" hidden="1" outlineLevel="1" x14ac:dyDescent="0.25">
      <c r="B53" s="66" t="s">
        <v>93</v>
      </c>
      <c r="C53" s="175">
        <v>0.30646171492389773</v>
      </c>
      <c r="D53" s="129">
        <v>4.3827677540579084E-2</v>
      </c>
      <c r="E53" s="175">
        <v>3.1512462363887446E-2</v>
      </c>
      <c r="F53" s="129">
        <v>0.13456938250364098</v>
      </c>
      <c r="G53" s="175">
        <v>1.7635207026916896E-2</v>
      </c>
      <c r="H53" s="129">
        <v>0.32446668024962461</v>
      </c>
      <c r="I53" s="175">
        <v>1.5627947690519849E-2</v>
      </c>
      <c r="J53" s="129">
        <v>1.7280540903568543E-2</v>
      </c>
      <c r="K53" s="175">
        <v>1.4556403232743985E-2</v>
      </c>
      <c r="L53" s="129">
        <v>5.7350266754201285E-3</v>
      </c>
      <c r="M53" s="175">
        <v>4.1503482519487768E-3</v>
      </c>
      <c r="N53" s="129">
        <v>4.1729865151412249E-3</v>
      </c>
      <c r="O53" s="175">
        <v>4.9804179023385325E-4</v>
      </c>
      <c r="P53" s="129">
        <v>7.0178615896588411E-3</v>
      </c>
      <c r="Q53" s="175">
        <v>4.9728718146077166E-3</v>
      </c>
      <c r="R53" s="129">
        <v>2.675842709347339E-2</v>
      </c>
      <c r="S53" s="175">
        <v>1.9951855960277393E-2</v>
      </c>
      <c r="T53" s="129">
        <v>2.2155313577675653E-2</v>
      </c>
      <c r="U53" s="175">
        <v>1.7506923535493023E-3</v>
      </c>
      <c r="V53" s="129">
        <v>1.8714297572423578E-3</v>
      </c>
      <c r="W53" s="175">
        <v>9.583531418136268E-3</v>
      </c>
      <c r="X53" s="129">
        <v>0.69353828507610227</v>
      </c>
      <c r="Y53" s="262">
        <v>1</v>
      </c>
    </row>
    <row r="54" spans="2:25" hidden="1" outlineLevel="1" x14ac:dyDescent="0.25">
      <c r="B54" s="66" t="s">
        <v>94</v>
      </c>
      <c r="C54" s="175">
        <v>0.22841945968035451</v>
      </c>
      <c r="D54" s="129">
        <v>3.3209672372949535E-2</v>
      </c>
      <c r="E54" s="175">
        <v>4.7582864549744273E-2</v>
      </c>
      <c r="F54" s="129">
        <v>0.1247294251361654</v>
      </c>
      <c r="G54" s="175">
        <v>3.2896795244267647E-2</v>
      </c>
      <c r="H54" s="129">
        <v>0.35879344362784221</v>
      </c>
      <c r="I54" s="175">
        <v>1.4826544751007273E-2</v>
      </c>
      <c r="J54" s="129">
        <v>1.6205758216217253E-2</v>
      </c>
      <c r="K54" s="175">
        <v>4.5182011480675049E-2</v>
      </c>
      <c r="L54" s="129">
        <v>1.8644922770431196E-2</v>
      </c>
      <c r="M54" s="175">
        <v>5.0826570291997372E-3</v>
      </c>
      <c r="N54" s="129">
        <v>1.2974822969012393E-2</v>
      </c>
      <c r="O54" s="175">
        <v>8.4796087120317214E-3</v>
      </c>
      <c r="P54" s="129">
        <v>7.4451986131242381E-3</v>
      </c>
      <c r="Q54" s="175">
        <v>8.058182375439784E-3</v>
      </c>
      <c r="R54" s="129">
        <v>2.9378523858477373E-2</v>
      </c>
      <c r="S54" s="175">
        <v>2.2258972869083269E-2</v>
      </c>
      <c r="T54" s="129">
        <v>2.1135169304838101E-2</v>
      </c>
      <c r="U54" s="175">
        <v>2.4455498017380644E-3</v>
      </c>
      <c r="V54" s="129">
        <v>2.0943611879114493E-3</v>
      </c>
      <c r="W54" s="175">
        <v>5.3380669301645476E-3</v>
      </c>
      <c r="X54" s="129">
        <v>0.77158054031964551</v>
      </c>
      <c r="Y54" s="262">
        <v>1</v>
      </c>
    </row>
    <row r="55" spans="2:25" hidden="1" outlineLevel="1" x14ac:dyDescent="0.25">
      <c r="B55" s="66" t="s">
        <v>95</v>
      </c>
      <c r="C55" s="175">
        <v>0.17872998453633959</v>
      </c>
      <c r="D55" s="129">
        <v>3.5587797247896014E-2</v>
      </c>
      <c r="E55" s="175">
        <v>3.3485594567053141E-2</v>
      </c>
      <c r="F55" s="129">
        <v>0.14939178644471207</v>
      </c>
      <c r="G55" s="175">
        <v>2.2938950608926166E-2</v>
      </c>
      <c r="H55" s="129">
        <v>0.32987479423355115</v>
      </c>
      <c r="I55" s="175">
        <v>1.7544484746559869E-2</v>
      </c>
      <c r="J55" s="129">
        <v>2.3273877815704523E-2</v>
      </c>
      <c r="K55" s="175">
        <v>0.11611284909035195</v>
      </c>
      <c r="L55" s="129">
        <v>3.5666184466503714E-2</v>
      </c>
      <c r="M55" s="175">
        <v>2.0808243484953217E-2</v>
      </c>
      <c r="N55" s="129">
        <v>3.2245651290894968E-2</v>
      </c>
      <c r="O55" s="175">
        <v>2.7392769848000056E-2</v>
      </c>
      <c r="P55" s="129">
        <v>7.9669918548553754E-3</v>
      </c>
      <c r="Q55" s="175">
        <v>8.4230629449365425E-3</v>
      </c>
      <c r="R55" s="129">
        <v>2.1499476230857486E-2</v>
      </c>
      <c r="S55" s="175">
        <v>2.5019774957421487E-2</v>
      </c>
      <c r="T55" s="129">
        <v>2.1520854563205041E-2</v>
      </c>
      <c r="U55" s="175">
        <v>2.4442559984037514E-3</v>
      </c>
      <c r="V55" s="129">
        <v>1.5392399290239365E-3</v>
      </c>
      <c r="W55" s="175">
        <v>4.6462242302018827E-3</v>
      </c>
      <c r="X55" s="129">
        <v>0.82127001546366041</v>
      </c>
      <c r="Y55" s="262">
        <v>1</v>
      </c>
    </row>
    <row r="56" spans="2:25" hidden="1" outlineLevel="1" x14ac:dyDescent="0.25">
      <c r="B56" s="66" t="s">
        <v>96</v>
      </c>
      <c r="C56" s="175">
        <v>0.13982729889410694</v>
      </c>
      <c r="D56" s="129">
        <v>4.3334741945000359E-2</v>
      </c>
      <c r="E56" s="175">
        <v>4.1923472520112581E-2</v>
      </c>
      <c r="F56" s="129">
        <v>0.14312026088551177</v>
      </c>
      <c r="G56" s="175">
        <v>3.4763472839043526E-2</v>
      </c>
      <c r="H56" s="129">
        <v>0.33615321442524659</v>
      </c>
      <c r="I56" s="175">
        <v>1.7565121712021306E-2</v>
      </c>
      <c r="J56" s="129">
        <v>3.1071847168291887E-2</v>
      </c>
      <c r="K56" s="175">
        <v>0.12247745556893294</v>
      </c>
      <c r="L56" s="129">
        <v>3.6413940471539397E-2</v>
      </c>
      <c r="M56" s="175">
        <v>2.3289932147441777E-2</v>
      </c>
      <c r="N56" s="129">
        <v>3.6780711056538483E-2</v>
      </c>
      <c r="O56" s="175">
        <v>2.5992871893413278E-2</v>
      </c>
      <c r="P56" s="129">
        <v>7.614476275524442E-3</v>
      </c>
      <c r="Q56" s="175">
        <v>9.5440084835630972E-3</v>
      </c>
      <c r="R56" s="129">
        <v>1.8258796514084789E-2</v>
      </c>
      <c r="S56" s="175">
        <v>2.5968952072652467E-2</v>
      </c>
      <c r="T56" s="129">
        <v>2.0068729618319393E-2</v>
      </c>
      <c r="U56" s="175">
        <v>1.4830288871702055E-3</v>
      </c>
      <c r="V56" s="129">
        <v>1.3474832361922834E-3</v>
      </c>
      <c r="W56" s="175">
        <v>5.4776389542254365E-3</v>
      </c>
      <c r="X56" s="129">
        <v>0.86017270110589306</v>
      </c>
      <c r="Y56" s="262">
        <v>1</v>
      </c>
    </row>
    <row r="57" spans="2:25" hidden="1" outlineLevel="1" x14ac:dyDescent="0.25">
      <c r="B57" s="66" t="s">
        <v>97</v>
      </c>
      <c r="C57" s="175">
        <v>0.13645590214160275</v>
      </c>
      <c r="D57" s="129">
        <v>3.1755323597162773E-2</v>
      </c>
      <c r="E57" s="175">
        <v>4.6960170902483715E-2</v>
      </c>
      <c r="F57" s="129">
        <v>0.15240578696488441</v>
      </c>
      <c r="G57" s="175">
        <v>2.8592715357656021E-2</v>
      </c>
      <c r="H57" s="129">
        <v>0.31786493534138682</v>
      </c>
      <c r="I57" s="175">
        <v>1.8960444589735208E-2</v>
      </c>
      <c r="J57" s="129">
        <v>3.8810372746831689E-2</v>
      </c>
      <c r="K57" s="175">
        <v>0.13114941043204573</v>
      </c>
      <c r="L57" s="129">
        <v>4.5614541915962807E-2</v>
      </c>
      <c r="M57" s="175">
        <v>2.307335578582452E-2</v>
      </c>
      <c r="N57" s="129">
        <v>3.542729422139778E-2</v>
      </c>
      <c r="O57" s="175">
        <v>2.7034218508860626E-2</v>
      </c>
      <c r="P57" s="129">
        <v>7.1842903517641424E-3</v>
      </c>
      <c r="Q57" s="175">
        <v>1.1684925154139139E-2</v>
      </c>
      <c r="R57" s="129">
        <v>2.7543580893588875E-2</v>
      </c>
      <c r="S57" s="175">
        <v>2.5179227137611469E-2</v>
      </c>
      <c r="T57" s="129">
        <v>1.8549913712491543E-2</v>
      </c>
      <c r="U57" s="175">
        <v>1.398845952089526E-3</v>
      </c>
      <c r="V57" s="129">
        <v>1.7561598637645681E-3</v>
      </c>
      <c r="W57" s="175">
        <v>3.747994860761611E-3</v>
      </c>
      <c r="X57" s="129">
        <v>0.86354409785839725</v>
      </c>
      <c r="Y57" s="262">
        <v>1</v>
      </c>
    </row>
    <row r="58" spans="2:25" ht="15" customHeight="1" collapsed="1" x14ac:dyDescent="0.25">
      <c r="B58" s="214">
        <v>2010</v>
      </c>
      <c r="C58" s="139">
        <v>0.21917644934712988</v>
      </c>
      <c r="D58" s="139">
        <v>3.4503048012700391E-2</v>
      </c>
      <c r="E58" s="139">
        <v>3.769100110257835E-2</v>
      </c>
      <c r="F58" s="139">
        <v>0.13648073584688478</v>
      </c>
      <c r="G58" s="139">
        <v>2.4320996959875382E-2</v>
      </c>
      <c r="H58" s="139">
        <v>0.33243233925991106</v>
      </c>
      <c r="I58" s="139">
        <v>1.443051273106963E-2</v>
      </c>
      <c r="J58" s="139">
        <v>2.3567247054094118E-2</v>
      </c>
      <c r="K58" s="139">
        <v>6.8132564157848088E-2</v>
      </c>
      <c r="L58" s="139">
        <v>2.4270162663904086E-2</v>
      </c>
      <c r="M58" s="139">
        <v>1.2945800707356308E-2</v>
      </c>
      <c r="N58" s="139">
        <v>1.6366890395999166E-2</v>
      </c>
      <c r="O58" s="139">
        <v>1.4549710390588527E-2</v>
      </c>
      <c r="P58" s="139">
        <v>7.7332403124147284E-3</v>
      </c>
      <c r="Q58" s="139">
        <v>7.9354088917948182E-3</v>
      </c>
      <c r="R58" s="139">
        <v>3.0180379948382741E-2</v>
      </c>
      <c r="S58" s="139">
        <v>2.659101121100732E-2</v>
      </c>
      <c r="T58" s="139">
        <v>2.6420979255517129E-2</v>
      </c>
      <c r="U58" s="139">
        <v>1.7809532657529349E-3</v>
      </c>
      <c r="V58" s="139">
        <v>1.6372149116272059E-3</v>
      </c>
      <c r="W58" s="139">
        <v>6.9859177314114465E-3</v>
      </c>
      <c r="X58" s="139">
        <v>0.78082355065287012</v>
      </c>
      <c r="Y58" s="139">
        <v>1</v>
      </c>
    </row>
    <row r="59" spans="2:25" ht="15" hidden="1" customHeight="1" outlineLevel="1" x14ac:dyDescent="0.25">
      <c r="B59" s="66" t="s">
        <v>86</v>
      </c>
      <c r="C59" s="175">
        <v>0.18200540610117133</v>
      </c>
      <c r="D59" s="129">
        <v>3.0361996774511065E-2</v>
      </c>
      <c r="E59" s="175">
        <v>4.553542359149864E-2</v>
      </c>
      <c r="F59" s="129">
        <v>0.13755271705799066</v>
      </c>
      <c r="G59" s="175">
        <v>2.184398022305846E-2</v>
      </c>
      <c r="H59" s="129">
        <v>0.34680820455354233</v>
      </c>
      <c r="I59" s="175">
        <v>1.4264838384832631E-2</v>
      </c>
      <c r="J59" s="129">
        <v>2.2957001052448266E-2</v>
      </c>
      <c r="K59" s="175">
        <v>0.11067364260674022</v>
      </c>
      <c r="L59" s="129">
        <v>4.0432185230895035E-2</v>
      </c>
      <c r="M59" s="175">
        <v>1.935293360490032E-2</v>
      </c>
      <c r="N59" s="129">
        <v>2.4244167998001106E-2</v>
      </c>
      <c r="O59" s="175">
        <v>2.6644355772943752E-2</v>
      </c>
      <c r="P59" s="129">
        <v>6.6402671249990537E-3</v>
      </c>
      <c r="Q59" s="175">
        <v>8.7905930810990886E-3</v>
      </c>
      <c r="R59" s="129">
        <v>2.0420525012682381E-2</v>
      </c>
      <c r="S59" s="175">
        <v>2.6485352797316637E-2</v>
      </c>
      <c r="T59" s="129">
        <v>1.8595776578104534E-2</v>
      </c>
      <c r="U59" s="175">
        <v>1.9383219885972152E-3</v>
      </c>
      <c r="V59" s="129">
        <v>1.5748866157352373E-3</v>
      </c>
      <c r="W59" s="175">
        <v>3.551066455672242E-3</v>
      </c>
      <c r="X59" s="129">
        <v>0.81799459389882867</v>
      </c>
      <c r="Y59" s="262">
        <v>1</v>
      </c>
    </row>
    <row r="60" spans="2:25" ht="15" hidden="1" customHeight="1" outlineLevel="1" x14ac:dyDescent="0.25">
      <c r="B60" s="66" t="s">
        <v>87</v>
      </c>
      <c r="C60" s="175">
        <v>0.14030571321625276</v>
      </c>
      <c r="D60" s="129">
        <v>3.0151176025728189E-2</v>
      </c>
      <c r="E60" s="175">
        <v>4.617782089575042E-2</v>
      </c>
      <c r="F60" s="129">
        <v>0.16423109535777308</v>
      </c>
      <c r="G60" s="175">
        <v>2.1351035467927614E-2</v>
      </c>
      <c r="H60" s="129">
        <v>0.34171587462855307</v>
      </c>
      <c r="I60" s="175">
        <v>1.803570473695066E-2</v>
      </c>
      <c r="J60" s="129">
        <v>1.6553736622182159E-2</v>
      </c>
      <c r="K60" s="175">
        <v>0.1316736308982713</v>
      </c>
      <c r="L60" s="129">
        <v>4.1349966006401492E-2</v>
      </c>
      <c r="M60" s="175">
        <v>3.0892160083112439E-2</v>
      </c>
      <c r="N60" s="129">
        <v>2.7767804624657201E-2</v>
      </c>
      <c r="O60" s="175">
        <v>3.1663700184100162E-2</v>
      </c>
      <c r="P60" s="129">
        <v>9.2355641791500836E-3</v>
      </c>
      <c r="Q60" s="175">
        <v>1.0572391086802082E-2</v>
      </c>
      <c r="R60" s="129">
        <v>2.1205894260811112E-2</v>
      </c>
      <c r="S60" s="175">
        <v>2.188576623098841E-2</v>
      </c>
      <c r="T60" s="129">
        <v>2.1817015132880594E-2</v>
      </c>
      <c r="U60" s="175">
        <v>9.9307141711291224E-4</v>
      </c>
      <c r="V60" s="129">
        <v>1.2680758095441802E-3</v>
      </c>
      <c r="W60" s="175">
        <v>2.8264340333213657E-3</v>
      </c>
      <c r="X60" s="129">
        <v>0.85969428678374726</v>
      </c>
      <c r="Y60" s="262">
        <v>1</v>
      </c>
    </row>
    <row r="61" spans="2:25" ht="15" hidden="1" customHeight="1" outlineLevel="1" x14ac:dyDescent="0.25">
      <c r="B61" s="66" t="s">
        <v>88</v>
      </c>
      <c r="C61" s="175">
        <v>0.19260033847466257</v>
      </c>
      <c r="D61" s="129">
        <v>3.9048418387704842E-2</v>
      </c>
      <c r="E61" s="175">
        <v>3.1185074092929182E-2</v>
      </c>
      <c r="F61" s="129">
        <v>0.13845127203181112</v>
      </c>
      <c r="G61" s="175">
        <v>2.3376766328650642E-2</v>
      </c>
      <c r="H61" s="129">
        <v>0.3745855061296936</v>
      </c>
      <c r="I61" s="175">
        <v>1.3683457394845829E-2</v>
      </c>
      <c r="J61" s="129">
        <v>1.6648550475378034E-2</v>
      </c>
      <c r="K61" s="175">
        <v>7.442314836472709E-2</v>
      </c>
      <c r="L61" s="129">
        <v>3.1102519297183506E-2</v>
      </c>
      <c r="M61" s="175">
        <v>1.1041703930984191E-2</v>
      </c>
      <c r="N61" s="129">
        <v>1.5479024202314286E-2</v>
      </c>
      <c r="O61" s="175">
        <v>1.6799900934245104E-2</v>
      </c>
      <c r="P61" s="129">
        <v>1.1241211354036242E-2</v>
      </c>
      <c r="Q61" s="175">
        <v>5.6343648096424002E-3</v>
      </c>
      <c r="R61" s="129">
        <v>2.6582644230107734E-2</v>
      </c>
      <c r="S61" s="175">
        <v>2.8006714456720649E-2</v>
      </c>
      <c r="T61" s="129">
        <v>1.8774336465829194E-2</v>
      </c>
      <c r="U61" s="175">
        <v>1.541022853919289E-3</v>
      </c>
      <c r="V61" s="129">
        <v>1.5479024202314285E-3</v>
      </c>
      <c r="W61" s="175">
        <v>2.6692717291101971E-3</v>
      </c>
      <c r="X61" s="129">
        <v>0.80739966152533749</v>
      </c>
      <c r="Y61" s="262">
        <v>1</v>
      </c>
    </row>
    <row r="62" spans="2:25" ht="15" hidden="1" customHeight="1" outlineLevel="1" x14ac:dyDescent="0.25">
      <c r="B62" s="66" t="s">
        <v>89</v>
      </c>
      <c r="C62" s="175">
        <v>0.28127934507805291</v>
      </c>
      <c r="D62" s="129">
        <v>3.1598378747140735E-2</v>
      </c>
      <c r="E62" s="175">
        <v>3.2184277057666841E-2</v>
      </c>
      <c r="F62" s="129">
        <v>0.13834423532244472</v>
      </c>
      <c r="G62" s="175">
        <v>1.5425980175769493E-2</v>
      </c>
      <c r="H62" s="129">
        <v>0.33291063044263414</v>
      </c>
      <c r="I62" s="175">
        <v>1.4623379750391267E-2</v>
      </c>
      <c r="J62" s="129">
        <v>1.918215016653959E-2</v>
      </c>
      <c r="K62" s="175">
        <v>2.5715317629118342E-2</v>
      </c>
      <c r="L62" s="129">
        <v>1.2151370440226333E-2</v>
      </c>
      <c r="M62" s="175">
        <v>4.0130021268911268E-3</v>
      </c>
      <c r="N62" s="129">
        <v>8.2908623941570694E-3</v>
      </c>
      <c r="O62" s="175">
        <v>1.2600826678438139E-3</v>
      </c>
      <c r="P62" s="129">
        <v>8.5797985472932294E-3</v>
      </c>
      <c r="Q62" s="175">
        <v>4.7032384927164009E-3</v>
      </c>
      <c r="R62" s="129">
        <v>2.3732894578434128E-2</v>
      </c>
      <c r="S62" s="175">
        <v>3.5956499056944501E-2</v>
      </c>
      <c r="T62" s="129">
        <v>2.9142421445483367E-2</v>
      </c>
      <c r="U62" s="175">
        <v>1.7015129018018379E-3</v>
      </c>
      <c r="V62" s="129">
        <v>1.5008627954572816E-3</v>
      </c>
      <c r="W62" s="175">
        <v>3.4190778121112406E-3</v>
      </c>
      <c r="X62" s="129">
        <v>0.71872065492194714</v>
      </c>
      <c r="Y62" s="262">
        <v>1</v>
      </c>
    </row>
    <row r="63" spans="2:25" ht="15" hidden="1" customHeight="1" outlineLevel="1" x14ac:dyDescent="0.25">
      <c r="B63" s="66" t="s">
        <v>90</v>
      </c>
      <c r="C63" s="175">
        <v>0.40231998120521556</v>
      </c>
      <c r="D63" s="129">
        <v>3.4740984376835427E-2</v>
      </c>
      <c r="E63" s="175">
        <v>3.3519323387759897E-2</v>
      </c>
      <c r="F63" s="129">
        <v>9.7157288852343468E-2</v>
      </c>
      <c r="G63" s="175">
        <v>2.7728180429930693E-2</v>
      </c>
      <c r="H63" s="129">
        <v>0.24837894984141901</v>
      </c>
      <c r="I63" s="175">
        <v>1.4689298719605309E-2</v>
      </c>
      <c r="J63" s="129">
        <v>4.1289792082697049E-2</v>
      </c>
      <c r="K63" s="175">
        <v>7.6999882532597201E-3</v>
      </c>
      <c r="L63" s="129">
        <v>2.4550687184306356E-3</v>
      </c>
      <c r="M63" s="175">
        <v>1.0983202161400211E-3</v>
      </c>
      <c r="N63" s="129">
        <v>3.9938916950546226E-3</v>
      </c>
      <c r="O63" s="175">
        <v>1.5270762363444145E-4</v>
      </c>
      <c r="P63" s="129">
        <v>5.5327146716786088E-3</v>
      </c>
      <c r="Q63" s="175">
        <v>3.3713144602372843E-3</v>
      </c>
      <c r="R63" s="129">
        <v>2.1543521672735814E-2</v>
      </c>
      <c r="S63" s="175">
        <v>2.1108892282391635E-2</v>
      </c>
      <c r="T63" s="129">
        <v>3.2274168918125221E-2</v>
      </c>
      <c r="U63" s="175">
        <v>1.8148713731939387E-3</v>
      </c>
      <c r="V63" s="129">
        <v>2.1026665100434628E-3</v>
      </c>
      <c r="W63" s="175">
        <v>4.7280629625278984E-3</v>
      </c>
      <c r="X63" s="129">
        <v>0.5976800187947845</v>
      </c>
      <c r="Y63" s="262">
        <v>1</v>
      </c>
    </row>
    <row r="64" spans="2:25" ht="15" hidden="1" customHeight="1" outlineLevel="1" x14ac:dyDescent="0.25">
      <c r="B64" s="66" t="s">
        <v>91</v>
      </c>
      <c r="C64" s="175">
        <v>0.313926161279311</v>
      </c>
      <c r="D64" s="129">
        <v>4.5551821022503478E-2</v>
      </c>
      <c r="E64" s="175">
        <v>3.724759078854082E-2</v>
      </c>
      <c r="F64" s="129">
        <v>0.11618701257779061</v>
      </c>
      <c r="G64" s="175">
        <v>1.9601922117480242E-2</v>
      </c>
      <c r="H64" s="129">
        <v>0.29852558884541658</v>
      </c>
      <c r="I64" s="175">
        <v>1.4921355985610377E-2</v>
      </c>
      <c r="J64" s="129">
        <v>1.9240868629047083E-2</v>
      </c>
      <c r="K64" s="175">
        <v>2.0310899876585353E-2</v>
      </c>
      <c r="L64" s="129">
        <v>8.1466796208281914E-3</v>
      </c>
      <c r="M64" s="175">
        <v>4.8315521361237297E-3</v>
      </c>
      <c r="N64" s="129">
        <v>6.0066171257516475E-3</v>
      </c>
      <c r="O64" s="175">
        <v>1.3260509938817844E-3</v>
      </c>
      <c r="P64" s="129">
        <v>9.5383767035160053E-3</v>
      </c>
      <c r="Q64" s="175">
        <v>5.3501562376913579E-3</v>
      </c>
      <c r="R64" s="129">
        <v>2.7577921907412758E-2</v>
      </c>
      <c r="S64" s="175">
        <v>3.3026547278313161E-2</v>
      </c>
      <c r="T64" s="129">
        <v>3.1871176115327048E-2</v>
      </c>
      <c r="U64" s="175">
        <v>1.5755061313446944E-3</v>
      </c>
      <c r="V64" s="129">
        <v>2.2319670194049838E-3</v>
      </c>
      <c r="W64" s="175">
        <v>3.3151274847044612E-3</v>
      </c>
      <c r="X64" s="129">
        <v>0.68607383872068906</v>
      </c>
      <c r="Y64" s="262">
        <v>1</v>
      </c>
    </row>
    <row r="65" spans="2:25" ht="15" hidden="1" customHeight="1" outlineLevel="1" x14ac:dyDescent="0.25">
      <c r="B65" s="66" t="s">
        <v>92</v>
      </c>
      <c r="C65" s="175">
        <v>0.27301935133086741</v>
      </c>
      <c r="D65" s="129">
        <v>2.5571107284964617E-2</v>
      </c>
      <c r="E65" s="175">
        <v>2.7482349839768674E-2</v>
      </c>
      <c r="F65" s="129">
        <v>0.12993977938329476</v>
      </c>
      <c r="G65" s="175">
        <v>1.514165437814593E-2</v>
      </c>
      <c r="H65" s="129">
        <v>0.33582673597666968</v>
      </c>
      <c r="I65" s="175">
        <v>1.8329804674306144E-2</v>
      </c>
      <c r="J65" s="129">
        <v>2.0727095982271578E-2</v>
      </c>
      <c r="K65" s="175">
        <v>2.0595286150905782E-2</v>
      </c>
      <c r="L65" s="129">
        <v>8.6170677255389787E-3</v>
      </c>
      <c r="M65" s="175">
        <v>3.3693888142881856E-3</v>
      </c>
      <c r="N65" s="129">
        <v>8.1392570868379643E-3</v>
      </c>
      <c r="O65" s="175">
        <v>4.6957252424065178E-4</v>
      </c>
      <c r="P65" s="129">
        <v>8.7571156713651382E-3</v>
      </c>
      <c r="Q65" s="175">
        <v>3.9625330554342725E-3</v>
      </c>
      <c r="R65" s="129">
        <v>2.9821974346511571E-2</v>
      </c>
      <c r="S65" s="175">
        <v>4.7772825755641048E-2</v>
      </c>
      <c r="T65" s="129">
        <v>3.588522658933823E-2</v>
      </c>
      <c r="U65" s="175">
        <v>2.2490052476789113E-3</v>
      </c>
      <c r="V65" s="129">
        <v>1.474622488404854E-3</v>
      </c>
      <c r="W65" s="175">
        <v>3.4435318444314463E-3</v>
      </c>
      <c r="X65" s="129">
        <v>0.72698064866913259</v>
      </c>
      <c r="Y65" s="262">
        <v>1</v>
      </c>
    </row>
    <row r="66" spans="2:25" ht="15" hidden="1" customHeight="1" outlineLevel="1" x14ac:dyDescent="0.25">
      <c r="B66" s="66" t="s">
        <v>93</v>
      </c>
      <c r="C66" s="175">
        <v>0.28631392016789764</v>
      </c>
      <c r="D66" s="129">
        <v>3.2610889131048953E-2</v>
      </c>
      <c r="E66" s="175">
        <v>2.7646607741050166E-2</v>
      </c>
      <c r="F66" s="129">
        <v>0.12278322637930339</v>
      </c>
      <c r="G66" s="175">
        <v>2.0010493602938211E-2</v>
      </c>
      <c r="H66" s="129">
        <v>0.35633853977479113</v>
      </c>
      <c r="I66" s="175">
        <v>2.3085926464059409E-2</v>
      </c>
      <c r="J66" s="129">
        <v>1.6466884610727692E-2</v>
      </c>
      <c r="K66" s="175">
        <v>1.5086572224240223E-2</v>
      </c>
      <c r="L66" s="129">
        <v>6.4979618194293091E-3</v>
      </c>
      <c r="M66" s="175">
        <v>5.2468014691044109E-4</v>
      </c>
      <c r="N66" s="129">
        <v>6.7885539007950923E-3</v>
      </c>
      <c r="O66" s="175">
        <v>1.2753763571053799E-3</v>
      </c>
      <c r="P66" s="129">
        <v>7.4020260725673002E-3</v>
      </c>
      <c r="Q66" s="175">
        <v>5.2710174758848934E-3</v>
      </c>
      <c r="R66" s="129">
        <v>3.6251362150381404E-2</v>
      </c>
      <c r="S66" s="175">
        <v>2.6823263510513784E-2</v>
      </c>
      <c r="T66" s="129">
        <v>1.6184364531622069E-2</v>
      </c>
      <c r="U66" s="175">
        <v>1.9049925333979093E-3</v>
      </c>
      <c r="V66" s="129">
        <v>1.646688461072769E-3</v>
      </c>
      <c r="W66" s="175">
        <v>4.1732251685030475E-3</v>
      </c>
      <c r="X66" s="129">
        <v>0.7136860798321023</v>
      </c>
      <c r="Y66" s="262">
        <v>1</v>
      </c>
    </row>
    <row r="67" spans="2:25" ht="15" hidden="1" customHeight="1" outlineLevel="1" x14ac:dyDescent="0.25">
      <c r="B67" s="66" t="s">
        <v>94</v>
      </c>
      <c r="C67" s="175">
        <v>0.20138854901522091</v>
      </c>
      <c r="D67" s="129">
        <v>4.3844868451411272E-2</v>
      </c>
      <c r="E67" s="175">
        <v>4.763436274269893E-2</v>
      </c>
      <c r="F67" s="129">
        <v>0.14253952051011348</v>
      </c>
      <c r="G67" s="175">
        <v>3.7866976165339412E-2</v>
      </c>
      <c r="H67" s="129">
        <v>0.32995168744362952</v>
      </c>
      <c r="I67" s="175">
        <v>2.1373586805288513E-2</v>
      </c>
      <c r="J67" s="129">
        <v>1.9674606892404932E-2</v>
      </c>
      <c r="K67" s="175">
        <v>6.0254357568850635E-2</v>
      </c>
      <c r="L67" s="129">
        <v>2.3331259132890993E-2</v>
      </c>
      <c r="M67" s="175">
        <v>9.6904780216322799E-3</v>
      </c>
      <c r="N67" s="129">
        <v>1.614380501583617E-2</v>
      </c>
      <c r="O67" s="175">
        <v>1.1088815398491193E-2</v>
      </c>
      <c r="P67" s="129">
        <v>7.4181797842365425E-3</v>
      </c>
      <c r="Q67" s="175">
        <v>7.6419137645339693E-3</v>
      </c>
      <c r="R67" s="129">
        <v>2.0723359925049117E-2</v>
      </c>
      <c r="S67" s="175">
        <v>2.6771169079963922E-2</v>
      </c>
      <c r="T67" s="129">
        <v>2.2065763806833675E-2</v>
      </c>
      <c r="U67" s="175">
        <v>2.9504918651723101E-3</v>
      </c>
      <c r="V67" s="129">
        <v>4.0971285141966204E-3</v>
      </c>
      <c r="W67" s="175">
        <v>3.8034776650562479E-3</v>
      </c>
      <c r="X67" s="129">
        <v>0.79861145098477915</v>
      </c>
      <c r="Y67" s="262">
        <v>1</v>
      </c>
    </row>
    <row r="68" spans="2:25" ht="15" hidden="1" customHeight="1" outlineLevel="1" x14ac:dyDescent="0.25">
      <c r="B68" s="66" t="s">
        <v>95</v>
      </c>
      <c r="C68" s="175">
        <v>0.11479888355013289</v>
      </c>
      <c r="D68" s="129">
        <v>3.6854691236460825E-2</v>
      </c>
      <c r="E68" s="175">
        <v>3.3219566006026463E-2</v>
      </c>
      <c r="F68" s="129">
        <v>0.14021514610834301</v>
      </c>
      <c r="G68" s="175">
        <v>2.8540545342819704E-2</v>
      </c>
      <c r="H68" s="129">
        <v>0.3496975664650443</v>
      </c>
      <c r="I68" s="175">
        <v>2.6615631778842238E-2</v>
      </c>
      <c r="J68" s="129">
        <v>2.4290928474654069E-2</v>
      </c>
      <c r="K68" s="175">
        <v>0.1530898564458692</v>
      </c>
      <c r="L68" s="129">
        <v>4.778968098259434E-2</v>
      </c>
      <c r="M68" s="175">
        <v>3.1035529462282798E-2</v>
      </c>
      <c r="N68" s="129">
        <v>4.738248772867603E-2</v>
      </c>
      <c r="O68" s="175">
        <v>2.6882158272316041E-2</v>
      </c>
      <c r="P68" s="129">
        <v>7.8551280437695725E-3</v>
      </c>
      <c r="Q68" s="175">
        <v>5.4563896025053493E-3</v>
      </c>
      <c r="R68" s="129">
        <v>2.0803873518371818E-2</v>
      </c>
      <c r="S68" s="175">
        <v>3.0184125385908152E-2</v>
      </c>
      <c r="T68" s="129">
        <v>2.0544750538605622E-2</v>
      </c>
      <c r="U68" s="175">
        <v>1.6287730156732386E-3</v>
      </c>
      <c r="V68" s="129">
        <v>1.1919657069245065E-3</v>
      </c>
      <c r="W68" s="175">
        <v>5.0121787800490114E-3</v>
      </c>
      <c r="X68" s="129">
        <v>0.8852011164498671</v>
      </c>
      <c r="Y68" s="262">
        <v>1</v>
      </c>
    </row>
    <row r="69" spans="2:25" ht="15" hidden="1" customHeight="1" outlineLevel="1" x14ac:dyDescent="0.25">
      <c r="B69" s="66" t="s">
        <v>96</v>
      </c>
      <c r="C69" s="175">
        <v>0.11411743602009089</v>
      </c>
      <c r="D69" s="129">
        <v>4.3373295862233915E-2</v>
      </c>
      <c r="E69" s="175">
        <v>3.5413178665391051E-2</v>
      </c>
      <c r="F69" s="129">
        <v>0.1325938770629036</v>
      </c>
      <c r="G69" s="175">
        <v>3.4164972494618515E-2</v>
      </c>
      <c r="H69" s="129">
        <v>0.3543634895957905</v>
      </c>
      <c r="I69" s="175">
        <v>2.8462090408993064E-2</v>
      </c>
      <c r="J69" s="129">
        <v>2.991210236785458E-2</v>
      </c>
      <c r="K69" s="175">
        <v>0.14280375508251614</v>
      </c>
      <c r="L69" s="129">
        <v>4.317149007414494E-2</v>
      </c>
      <c r="M69" s="175">
        <v>2.8439667543649846E-2</v>
      </c>
      <c r="N69" s="129">
        <v>4.6430279837359485E-2</v>
      </c>
      <c r="O69" s="175">
        <v>2.4762317627361877E-2</v>
      </c>
      <c r="P69" s="129">
        <v>7.3696484094714181E-3</v>
      </c>
      <c r="Q69" s="175">
        <v>8.004962927529299E-3</v>
      </c>
      <c r="R69" s="129">
        <v>1.3932073666586942E-2</v>
      </c>
      <c r="S69" s="175">
        <v>2.6892489834967712E-2</v>
      </c>
      <c r="T69" s="129">
        <v>2.1383939248983498E-2</v>
      </c>
      <c r="U69" s="175">
        <v>1.8312006696962449E-3</v>
      </c>
      <c r="V69" s="129">
        <v>1.6368691700550109E-3</v>
      </c>
      <c r="W69" s="175">
        <v>3.7446185123176275E-3</v>
      </c>
      <c r="X69" s="129">
        <v>0.88588256397990917</v>
      </c>
      <c r="Y69" s="262">
        <v>1</v>
      </c>
    </row>
    <row r="70" spans="2:25" ht="15" hidden="1" customHeight="1" outlineLevel="1" x14ac:dyDescent="0.25">
      <c r="B70" s="66" t="s">
        <v>97</v>
      </c>
      <c r="C70" s="175">
        <v>0.1248093058733791</v>
      </c>
      <c r="D70" s="129">
        <v>3.3525494337851319E-2</v>
      </c>
      <c r="E70" s="175">
        <v>4.5546558704453441E-2</v>
      </c>
      <c r="F70" s="129">
        <v>0.14472950771577775</v>
      </c>
      <c r="G70" s="175">
        <v>2.6704512116411429E-2</v>
      </c>
      <c r="H70" s="129">
        <v>0.32211905181012734</v>
      </c>
      <c r="I70" s="175">
        <v>2.8501437540339142E-2</v>
      </c>
      <c r="J70" s="129">
        <v>3.5989849204952178E-2</v>
      </c>
      <c r="K70" s="175">
        <v>0.13534882356392655</v>
      </c>
      <c r="L70" s="129">
        <v>4.5025817050988674E-2</v>
      </c>
      <c r="M70" s="175">
        <v>2.2589919615091238E-2</v>
      </c>
      <c r="N70" s="129">
        <v>4.4241037376048821E-2</v>
      </c>
      <c r="O70" s="175">
        <v>2.3492049521797804E-2</v>
      </c>
      <c r="P70" s="129">
        <v>6.2195622836355106E-3</v>
      </c>
      <c r="Q70" s="175">
        <v>1.0158129437305638E-2</v>
      </c>
      <c r="R70" s="129">
        <v>2.841342486651411E-2</v>
      </c>
      <c r="S70" s="175">
        <v>2.9520917678812417E-2</v>
      </c>
      <c r="T70" s="129">
        <v>1.9274775567681746E-2</v>
      </c>
      <c r="U70" s="175">
        <v>1.3715308337733966E-3</v>
      </c>
      <c r="V70" s="129">
        <v>1.9289444346652584E-3</v>
      </c>
      <c r="W70" s="175">
        <v>5.8381740303937099E-3</v>
      </c>
      <c r="X70" s="129">
        <v>0.87519069412662087</v>
      </c>
      <c r="Y70" s="262">
        <v>1</v>
      </c>
    </row>
    <row r="71" spans="2:25" collapsed="1" x14ac:dyDescent="0.25">
      <c r="B71" s="214">
        <v>2009</v>
      </c>
      <c r="C71" s="139">
        <v>0.22253856962058324</v>
      </c>
      <c r="D71" s="139">
        <v>3.5894413143233814E-2</v>
      </c>
      <c r="E71" s="139">
        <v>3.6986569688501912E-2</v>
      </c>
      <c r="F71" s="139">
        <v>0.13283679930819978</v>
      </c>
      <c r="G71" s="139">
        <v>2.4564122809092127E-2</v>
      </c>
      <c r="H71" s="139">
        <v>0.3304334484918719</v>
      </c>
      <c r="I71" s="139">
        <v>1.9563610386948458E-2</v>
      </c>
      <c r="J71" s="139">
        <v>2.3971653655995552E-2</v>
      </c>
      <c r="K71" s="139">
        <v>7.3683272176205294E-2</v>
      </c>
      <c r="L71" s="139">
        <v>2.5472535082724339E-2</v>
      </c>
      <c r="M71" s="139">
        <v>1.368379369460004E-2</v>
      </c>
      <c r="N71" s="139">
        <v>2.091955821327798E-2</v>
      </c>
      <c r="O71" s="139">
        <v>1.3607385185602939E-2</v>
      </c>
      <c r="P71" s="139">
        <v>7.9561876035077576E-3</v>
      </c>
      <c r="Q71" s="139">
        <v>6.5244376849192039E-3</v>
      </c>
      <c r="R71" s="139">
        <v>2.4126896340942044E-2</v>
      </c>
      <c r="S71" s="139">
        <v>2.9223222607701129E-2</v>
      </c>
      <c r="T71" s="139">
        <v>2.4137205425489271E-2</v>
      </c>
      <c r="U71" s="139">
        <v>1.7913550442653899E-3</v>
      </c>
      <c r="V71" s="139">
        <v>1.8774662210716475E-3</v>
      </c>
      <c r="W71" s="139">
        <v>3.8907697914714761E-3</v>
      </c>
      <c r="X71" s="139">
        <v>0.77746143037941673</v>
      </c>
      <c r="Y71" s="139">
        <v>1</v>
      </c>
    </row>
    <row r="72" spans="2:25" ht="15" hidden="1" customHeight="1" outlineLevel="1" x14ac:dyDescent="0.25">
      <c r="B72" s="66" t="s">
        <v>86</v>
      </c>
      <c r="C72" s="175">
        <v>0.15492272547803035</v>
      </c>
      <c r="D72" s="129">
        <v>3.6797055671498671E-2</v>
      </c>
      <c r="E72" s="175">
        <v>4.0618478199560042E-2</v>
      </c>
      <c r="F72" s="129">
        <v>0.13307998195047663</v>
      </c>
      <c r="G72" s="175">
        <v>1.9071859664955722E-2</v>
      </c>
      <c r="H72" s="129">
        <v>0.36979666083817475</v>
      </c>
      <c r="I72" s="175">
        <v>1.5278639517175249E-2</v>
      </c>
      <c r="J72" s="129">
        <v>2.440210953804501E-2</v>
      </c>
      <c r="K72" s="175">
        <v>0.11950053584522534</v>
      </c>
      <c r="L72" s="129">
        <v>3.7777088386259802E-2</v>
      </c>
      <c r="M72" s="175">
        <v>2.0242258446612895E-2</v>
      </c>
      <c r="N72" s="129">
        <v>3.6543234248970616E-2</v>
      </c>
      <c r="O72" s="175">
        <v>2.4937954763382029E-2</v>
      </c>
      <c r="P72" s="129">
        <v>5.9648034294094423E-3</v>
      </c>
      <c r="Q72" s="175">
        <v>6.4935980596762368E-3</v>
      </c>
      <c r="R72" s="129">
        <v>2.3654746460601273E-2</v>
      </c>
      <c r="S72" s="175">
        <v>2.1236392351514467E-2</v>
      </c>
      <c r="T72" s="129">
        <v>2.1955553048677308E-2</v>
      </c>
      <c r="U72" s="175">
        <v>2.3055445879632242E-3</v>
      </c>
      <c r="V72" s="129">
        <v>1.3396130633425462E-3</v>
      </c>
      <c r="W72" s="175">
        <v>3.581702295673755E-3</v>
      </c>
      <c r="X72" s="129">
        <v>0.84507727452196968</v>
      </c>
      <c r="Y72" s="262">
        <v>1</v>
      </c>
    </row>
    <row r="73" spans="2:25" ht="15" hidden="1" customHeight="1" outlineLevel="1" x14ac:dyDescent="0.25">
      <c r="B73" s="66" t="s">
        <v>87</v>
      </c>
      <c r="C73" s="175">
        <v>0.15508545059426396</v>
      </c>
      <c r="D73" s="129">
        <v>3.3469267298044163E-2</v>
      </c>
      <c r="E73" s="175">
        <v>3.383145976980656E-2</v>
      </c>
      <c r="F73" s="129">
        <v>0.16579025031524158</v>
      </c>
      <c r="G73" s="175">
        <v>1.9967536822901297E-2</v>
      </c>
      <c r="H73" s="129">
        <v>0.32714028921739596</v>
      </c>
      <c r="I73" s="175">
        <v>1.7277922356665684E-2</v>
      </c>
      <c r="J73" s="129">
        <v>1.7291336892656883E-2</v>
      </c>
      <c r="K73" s="175">
        <v>0.13770691921766426</v>
      </c>
      <c r="L73" s="129">
        <v>4.2423470072170205E-2</v>
      </c>
      <c r="M73" s="175">
        <v>3.2899149518418158E-2</v>
      </c>
      <c r="N73" s="129">
        <v>4.5066133662436614E-2</v>
      </c>
      <c r="O73" s="175">
        <v>1.7318165964639282E-2</v>
      </c>
      <c r="P73" s="129">
        <v>8.1560378826496388E-3</v>
      </c>
      <c r="Q73" s="175">
        <v>8.1560378826496388E-3</v>
      </c>
      <c r="R73" s="129">
        <v>2.6547366726584927E-2</v>
      </c>
      <c r="S73" s="175">
        <v>2.1624232017814504E-2</v>
      </c>
      <c r="T73" s="129">
        <v>2.269739489711051E-2</v>
      </c>
      <c r="U73" s="175">
        <v>2.1530330265876105E-3</v>
      </c>
      <c r="V73" s="129">
        <v>1.0530410753092051E-3</v>
      </c>
      <c r="W73" s="175">
        <v>2.0524240066536097E-3</v>
      </c>
      <c r="X73" s="129">
        <v>0.84491454940573607</v>
      </c>
      <c r="Y73" s="262">
        <v>1</v>
      </c>
    </row>
    <row r="74" spans="2:25" ht="15" hidden="1" customHeight="1" outlineLevel="1" x14ac:dyDescent="0.25">
      <c r="B74" s="66" t="s">
        <v>88</v>
      </c>
      <c r="C74" s="175">
        <v>0.15397991810175576</v>
      </c>
      <c r="D74" s="129">
        <v>5.02670730415163E-2</v>
      </c>
      <c r="E74" s="175">
        <v>3.0783518134166028E-2</v>
      </c>
      <c r="F74" s="129">
        <v>0.13528168882406835</v>
      </c>
      <c r="G74" s="175">
        <v>2.2973891039185255E-2</v>
      </c>
      <c r="H74" s="129">
        <v>0.37734273230991694</v>
      </c>
      <c r="I74" s="175">
        <v>2.1434403495322326E-2</v>
      </c>
      <c r="J74" s="129">
        <v>1.4061068416820926E-2</v>
      </c>
      <c r="K74" s="175">
        <v>7.3907867591605739E-2</v>
      </c>
      <c r="L74" s="129">
        <v>2.3104778644129069E-2</v>
      </c>
      <c r="M74" s="175">
        <v>1.6734915203530227E-2</v>
      </c>
      <c r="N74" s="129">
        <v>2.1278584918008266E-2</v>
      </c>
      <c r="O74" s="175">
        <v>1.2789588825938183E-2</v>
      </c>
      <c r="P74" s="129">
        <v>7.541619142000586E-3</v>
      </c>
      <c r="Q74" s="175">
        <v>4.8428413829210374E-3</v>
      </c>
      <c r="R74" s="129">
        <v>6.125539911370393E-2</v>
      </c>
      <c r="S74" s="175">
        <v>1.8679531048409716E-2</v>
      </c>
      <c r="T74" s="129">
        <v>2.1072904395953704E-2</v>
      </c>
      <c r="U74" s="175">
        <v>2.2437875133224884E-3</v>
      </c>
      <c r="V74" s="129">
        <v>1.3899017096414303E-3</v>
      </c>
      <c r="W74" s="175">
        <v>2.9418547396894848E-3</v>
      </c>
      <c r="X74" s="129">
        <v>0.84602008189824429</v>
      </c>
      <c r="Y74" s="262">
        <v>1</v>
      </c>
    </row>
    <row r="75" spans="2:25" ht="15" hidden="1" customHeight="1" outlineLevel="1" x14ac:dyDescent="0.25">
      <c r="B75" s="66" t="s">
        <v>89</v>
      </c>
      <c r="C75" s="175">
        <v>0.27152211874272408</v>
      </c>
      <c r="D75" s="129">
        <v>3.491705471478463E-2</v>
      </c>
      <c r="E75" s="175">
        <v>2.629511059371362E-2</v>
      </c>
      <c r="F75" s="129">
        <v>0.13955180442374854</v>
      </c>
      <c r="G75" s="175">
        <v>1.7767753201396973E-2</v>
      </c>
      <c r="H75" s="129">
        <v>0.33835855646100116</v>
      </c>
      <c r="I75" s="175">
        <v>2.3814027939464494E-2</v>
      </c>
      <c r="J75" s="129">
        <v>1.7331199068684518E-2</v>
      </c>
      <c r="K75" s="175">
        <v>1.7935098952270082E-2</v>
      </c>
      <c r="L75" s="129">
        <v>4.7802677532013966E-3</v>
      </c>
      <c r="M75" s="175">
        <v>4.8530267753201396E-3</v>
      </c>
      <c r="N75" s="129">
        <v>8.0908032596041912E-3</v>
      </c>
      <c r="O75" s="175">
        <v>2.1100116414435389E-4</v>
      </c>
      <c r="P75" s="129">
        <v>7.5232828870779979E-3</v>
      </c>
      <c r="Q75" s="175">
        <v>5.180442374854482E-3</v>
      </c>
      <c r="R75" s="129">
        <v>2.9474679860302676E-2</v>
      </c>
      <c r="S75" s="175">
        <v>3.3039871944121071E-2</v>
      </c>
      <c r="T75" s="129">
        <v>3.2385040745052385E-2</v>
      </c>
      <c r="U75" s="175">
        <v>1.280558789289872E-3</v>
      </c>
      <c r="V75" s="129">
        <v>1.1350407450523865E-3</v>
      </c>
      <c r="W75" s="175">
        <v>2.488358556461001E-3</v>
      </c>
      <c r="X75" s="129">
        <v>0.72847788125727586</v>
      </c>
      <c r="Y75" s="262">
        <v>1</v>
      </c>
    </row>
    <row r="76" spans="2:25" ht="15" hidden="1" customHeight="1" outlineLevel="1" x14ac:dyDescent="0.25">
      <c r="B76" s="66" t="s">
        <v>90</v>
      </c>
      <c r="C76" s="175">
        <v>0.33870573091203099</v>
      </c>
      <c r="D76" s="129">
        <v>2.9968403919190631E-2</v>
      </c>
      <c r="E76" s="175">
        <v>2.7239651485654104E-2</v>
      </c>
      <c r="F76" s="129">
        <v>0.11026181129586485</v>
      </c>
      <c r="G76" s="175">
        <v>3.2122682156193148E-2</v>
      </c>
      <c r="H76" s="129">
        <v>0.30146597304226641</v>
      </c>
      <c r="I76" s="175">
        <v>1.6532090766923052E-2</v>
      </c>
      <c r="J76" s="129">
        <v>3.6383365780487023E-2</v>
      </c>
      <c r="K76" s="175">
        <v>9.2022255555910173E-3</v>
      </c>
      <c r="L76" s="129">
        <v>2.0106596878690197E-3</v>
      </c>
      <c r="M76" s="175">
        <v>1.7393802061724062E-3</v>
      </c>
      <c r="N76" s="129">
        <v>5.2500558516579967E-3</v>
      </c>
      <c r="O76" s="175">
        <v>2.021298098915946E-4</v>
      </c>
      <c r="P76" s="129">
        <v>5.0319684251960125E-3</v>
      </c>
      <c r="Q76" s="175">
        <v>4.9840955754848456E-3</v>
      </c>
      <c r="R76" s="129">
        <v>2.9133288652006935E-2</v>
      </c>
      <c r="S76" s="175">
        <v>1.9361908105405376E-2</v>
      </c>
      <c r="T76" s="129">
        <v>3.2702475558250621E-2</v>
      </c>
      <c r="U76" s="175">
        <v>1.5957616570389046E-3</v>
      </c>
      <c r="V76" s="129">
        <v>1.4095894637176992E-3</v>
      </c>
      <c r="W76" s="175">
        <v>3.8989776486983902E-3</v>
      </c>
      <c r="X76" s="129">
        <v>0.66129426908796907</v>
      </c>
      <c r="Y76" s="262">
        <v>1</v>
      </c>
    </row>
    <row r="77" spans="2:25" ht="15" hidden="1" customHeight="1" outlineLevel="1" x14ac:dyDescent="0.25">
      <c r="B77" s="66" t="s">
        <v>91</v>
      </c>
      <c r="C77" s="175">
        <v>0.28338903598246451</v>
      </c>
      <c r="D77" s="129">
        <v>4.6753021274484878E-2</v>
      </c>
      <c r="E77" s="175">
        <v>2.733873618026576E-2</v>
      </c>
      <c r="F77" s="129">
        <v>0.12144004266058174</v>
      </c>
      <c r="G77" s="175">
        <v>2.3593533945545753E-2</v>
      </c>
      <c r="H77" s="129">
        <v>0.33611949923421774</v>
      </c>
      <c r="I77" s="175">
        <v>1.7076634030494874E-2</v>
      </c>
      <c r="J77" s="129">
        <v>1.9910338370340976E-2</v>
      </c>
      <c r="K77" s="175">
        <v>1.5712487521159772E-2</v>
      </c>
      <c r="L77" s="129">
        <v>3.1251356395676894E-3</v>
      </c>
      <c r="M77" s="175">
        <v>3.7700048985261016E-3</v>
      </c>
      <c r="N77" s="129">
        <v>8.5817216769080995E-3</v>
      </c>
      <c r="O77" s="175">
        <v>2.3562530615788135E-4</v>
      </c>
      <c r="P77" s="129">
        <v>7.7756351032100849E-3</v>
      </c>
      <c r="Q77" s="175">
        <v>7.3415884866034611E-3</v>
      </c>
      <c r="R77" s="129">
        <v>3.1034333087373585E-2</v>
      </c>
      <c r="S77" s="175">
        <v>2.3215293322502838E-2</v>
      </c>
      <c r="T77" s="129">
        <v>3.2931736868539681E-2</v>
      </c>
      <c r="U77" s="175">
        <v>1.6245744792990767E-3</v>
      </c>
      <c r="V77" s="129">
        <v>1.2401331903046386E-3</v>
      </c>
      <c r="W77" s="175">
        <v>3.5033762626106046E-3</v>
      </c>
      <c r="X77" s="129">
        <v>0.71661096401753543</v>
      </c>
      <c r="Y77" s="262">
        <v>1</v>
      </c>
    </row>
    <row r="78" spans="2:25" ht="15" hidden="1" customHeight="1" outlineLevel="1" x14ac:dyDescent="0.25">
      <c r="B78" s="66" t="s">
        <v>92</v>
      </c>
      <c r="C78" s="175">
        <v>0.27420181329980936</v>
      </c>
      <c r="D78" s="129">
        <v>3.0444852865819914E-2</v>
      </c>
      <c r="E78" s="175">
        <v>2.473302678955747E-2</v>
      </c>
      <c r="F78" s="129">
        <v>0.14609566625444956</v>
      </c>
      <c r="G78" s="175">
        <v>1.5919323872836715E-2</v>
      </c>
      <c r="H78" s="129">
        <v>0.3442331736846061</v>
      </c>
      <c r="I78" s="175">
        <v>2.1139222344444975E-2</v>
      </c>
      <c r="J78" s="129">
        <v>2.6085827702356471E-2</v>
      </c>
      <c r="K78" s="175">
        <v>1.181309483954278E-2</v>
      </c>
      <c r="L78" s="129">
        <v>2.8422483824463835E-3</v>
      </c>
      <c r="M78" s="175">
        <v>2.4733026789557468E-3</v>
      </c>
      <c r="N78" s="129">
        <v>6.3335679099225895E-3</v>
      </c>
      <c r="O78" s="175">
        <v>1.6397586821806058E-4</v>
      </c>
      <c r="P78" s="129">
        <v>6.0876041075954993E-3</v>
      </c>
      <c r="Q78" s="175">
        <v>5.4863592574626099E-3</v>
      </c>
      <c r="R78" s="129">
        <v>3.4926859930446905E-2</v>
      </c>
      <c r="S78" s="175">
        <v>1.7367777375429584E-2</v>
      </c>
      <c r="T78" s="129">
        <v>3.3615052984702416E-2</v>
      </c>
      <c r="U78" s="175">
        <v>1.6329263543381867E-3</v>
      </c>
      <c r="V78" s="129">
        <v>1.3118069457444847E-3</v>
      </c>
      <c r="W78" s="175">
        <v>4.9056113908569786E-3</v>
      </c>
      <c r="X78" s="129">
        <v>0.72579818670019058</v>
      </c>
      <c r="Y78" s="262">
        <v>1</v>
      </c>
    </row>
    <row r="79" spans="2:25" ht="15" hidden="1" customHeight="1" outlineLevel="1" x14ac:dyDescent="0.25">
      <c r="B79" s="66" t="s">
        <v>93</v>
      </c>
      <c r="C79" s="175">
        <v>0.24637633953291424</v>
      </c>
      <c r="D79" s="129">
        <v>3.6865248688967789E-2</v>
      </c>
      <c r="E79" s="175">
        <v>1.9875574085534673E-2</v>
      </c>
      <c r="F79" s="129">
        <v>0.14940881404514511</v>
      </c>
      <c r="G79" s="175">
        <v>1.8611771603530829E-2</v>
      </c>
      <c r="H79" s="129">
        <v>0.3590892804794632</v>
      </c>
      <c r="I79" s="175">
        <v>1.6911501254030813E-2</v>
      </c>
      <c r="J79" s="129">
        <v>1.5328490928634246E-2</v>
      </c>
      <c r="K79" s="175">
        <v>1.066414774763037E-2</v>
      </c>
      <c r="L79" s="129">
        <v>1.7979870362528907E-3</v>
      </c>
      <c r="M79" s="175">
        <v>2.3126282531513633E-3</v>
      </c>
      <c r="N79" s="129">
        <v>4.9118921207778245E-3</v>
      </c>
      <c r="O79" s="175">
        <v>1.6416403374482915E-3</v>
      </c>
      <c r="P79" s="129">
        <v>6.9183414221035142E-3</v>
      </c>
      <c r="Q79" s="175">
        <v>8.6967851210058306E-3</v>
      </c>
      <c r="R79" s="129">
        <v>3.7353832122732161E-2</v>
      </c>
      <c r="S79" s="175">
        <v>4.3783590111071302E-2</v>
      </c>
      <c r="T79" s="129">
        <v>2.2657242435099832E-2</v>
      </c>
      <c r="U79" s="175">
        <v>1.6546692290153415E-3</v>
      </c>
      <c r="V79" s="129">
        <v>1.8631314940881405E-3</v>
      </c>
      <c r="W79" s="175">
        <v>3.9412396990326044E-3</v>
      </c>
      <c r="X79" s="129">
        <v>0.75362366046708573</v>
      </c>
      <c r="Y79" s="262">
        <v>1</v>
      </c>
    </row>
    <row r="80" spans="2:25" ht="15" hidden="1" customHeight="1" outlineLevel="1" x14ac:dyDescent="0.25">
      <c r="B80" s="66" t="s">
        <v>94</v>
      </c>
      <c r="C80" s="175">
        <v>0.16047058212463156</v>
      </c>
      <c r="D80" s="129">
        <v>5.3557284024360156E-2</v>
      </c>
      <c r="E80" s="175">
        <v>2.8768617470231524E-2</v>
      </c>
      <c r="F80" s="129">
        <v>0.16518419446572569</v>
      </c>
      <c r="G80" s="175">
        <v>3.3638051706899014E-2</v>
      </c>
      <c r="H80" s="129">
        <v>0.37773824518575266</v>
      </c>
      <c r="I80" s="175">
        <v>1.4556362078144681E-2</v>
      </c>
      <c r="J80" s="129">
        <v>1.6484658035865005E-2</v>
      </c>
      <c r="K80" s="175">
        <v>4.7915232888808092E-2</v>
      </c>
      <c r="L80" s="129">
        <v>1.6718390879225047E-2</v>
      </c>
      <c r="M80" s="175">
        <v>6.4925789822233189E-3</v>
      </c>
      <c r="N80" s="129">
        <v>1.7601381620807419E-2</v>
      </c>
      <c r="O80" s="175">
        <v>7.102881406552311E-3</v>
      </c>
      <c r="P80" s="129">
        <v>6.1484722961654831E-3</v>
      </c>
      <c r="Q80" s="175">
        <v>6.6484008777966787E-3</v>
      </c>
      <c r="R80" s="129">
        <v>2.9684071106725014E-2</v>
      </c>
      <c r="S80" s="175">
        <v>2.5963823349911052E-2</v>
      </c>
      <c r="T80" s="129">
        <v>2.3451195283790627E-2</v>
      </c>
      <c r="U80" s="175">
        <v>2.3113581176715014E-3</v>
      </c>
      <c r="V80" s="129">
        <v>9.4142395242238124E-4</v>
      </c>
      <c r="W80" s="175">
        <v>6.5380270350988822E-3</v>
      </c>
      <c r="X80" s="129">
        <v>0.8395294178753685</v>
      </c>
      <c r="Y80" s="262">
        <v>1</v>
      </c>
    </row>
    <row r="81" spans="2:25" ht="15" hidden="1" customHeight="1" outlineLevel="1" x14ac:dyDescent="0.25">
      <c r="B81" s="66" t="s">
        <v>95</v>
      </c>
      <c r="C81" s="175">
        <v>0.14789557746924178</v>
      </c>
      <c r="D81" s="129">
        <v>3.6032205487143427E-2</v>
      </c>
      <c r="E81" s="175">
        <v>3.7171499125087902E-2</v>
      </c>
      <c r="F81" s="129">
        <v>0.16500133553560428</v>
      </c>
      <c r="G81" s="175">
        <v>2.3565389458535708E-2</v>
      </c>
      <c r="H81" s="129">
        <v>0.35080977066945768</v>
      </c>
      <c r="I81" s="175">
        <v>1.6337143698179856E-2</v>
      </c>
      <c r="J81" s="129">
        <v>1.6675115973550945E-2</v>
      </c>
      <c r="K81" s="175">
        <v>0.1237959737689905</v>
      </c>
      <c r="L81" s="129">
        <v>3.5209079461642874E-2</v>
      </c>
      <c r="M81" s="175">
        <v>2.2943956565111449E-2</v>
      </c>
      <c r="N81" s="129">
        <v>4.4672303172033342E-2</v>
      </c>
      <c r="O81" s="175">
        <v>2.0970634570202838E-2</v>
      </c>
      <c r="P81" s="129">
        <v>4.2846162651883103E-3</v>
      </c>
      <c r="Q81" s="175">
        <v>6.6449710270541354E-3</v>
      </c>
      <c r="R81" s="129">
        <v>1.8893740426390183E-2</v>
      </c>
      <c r="S81" s="175">
        <v>1.9199005707370521E-2</v>
      </c>
      <c r="T81" s="129">
        <v>2.4464831804281346E-2</v>
      </c>
      <c r="U81" s="175">
        <v>2.2731361101571571E-3</v>
      </c>
      <c r="V81" s="129">
        <v>7.0865154513292668E-4</v>
      </c>
      <c r="W81" s="175">
        <v>6.2470359286333384E-3</v>
      </c>
      <c r="X81" s="129">
        <v>0.85210442253075824</v>
      </c>
      <c r="Y81" s="262">
        <v>1</v>
      </c>
    </row>
    <row r="82" spans="2:25" ht="15" hidden="1" customHeight="1" outlineLevel="1" x14ac:dyDescent="0.25">
      <c r="B82" s="66" t="s">
        <v>96</v>
      </c>
      <c r="C82" s="175">
        <v>9.9444886897191151E-2</v>
      </c>
      <c r="D82" s="129">
        <v>4.8931971899627946E-2</v>
      </c>
      <c r="E82" s="175">
        <v>3.5333483899342662E-2</v>
      </c>
      <c r="F82" s="129">
        <v>0.13452280480701795</v>
      </c>
      <c r="G82" s="175">
        <v>3.3187918266430513E-2</v>
      </c>
      <c r="H82" s="129">
        <v>0.41105114885827382</v>
      </c>
      <c r="I82" s="175">
        <v>1.398480868211157E-2</v>
      </c>
      <c r="J82" s="129">
        <v>2.1307071451495952E-2</v>
      </c>
      <c r="K82" s="175">
        <v>0.1133346012576224</v>
      </c>
      <c r="L82" s="129">
        <v>2.9140466199912039E-2</v>
      </c>
      <c r="M82" s="175">
        <v>2.1515090280171647E-2</v>
      </c>
      <c r="N82" s="129">
        <v>4.0094143378463516E-2</v>
      </c>
      <c r="O82" s="175">
        <v>2.2584901399075208E-2</v>
      </c>
      <c r="P82" s="129">
        <v>4.6536783672304965E-3</v>
      </c>
      <c r="Q82" s="175">
        <v>8.3742437029728865E-3</v>
      </c>
      <c r="R82" s="129">
        <v>1.9316034091314323E-2</v>
      </c>
      <c r="S82" s="175">
        <v>2.0641411199733735E-2</v>
      </c>
      <c r="T82" s="129">
        <v>2.9223673731382314E-2</v>
      </c>
      <c r="U82" s="175">
        <v>1.366980874154552E-3</v>
      </c>
      <c r="V82" s="129">
        <v>7.8452815386261248E-4</v>
      </c>
      <c r="W82" s="175">
        <v>4.5407538602351208E-3</v>
      </c>
      <c r="X82" s="129">
        <v>0.90055511310280889</v>
      </c>
      <c r="Y82" s="262">
        <v>1</v>
      </c>
    </row>
    <row r="83" spans="2:25" ht="15" hidden="1" customHeight="1" outlineLevel="1" x14ac:dyDescent="0.25">
      <c r="B83" s="66" t="s">
        <v>97</v>
      </c>
      <c r="C83" s="175">
        <v>9.7470961252217408E-2</v>
      </c>
      <c r="D83" s="129">
        <v>3.4493070800850942E-2</v>
      </c>
      <c r="E83" s="175">
        <v>3.7966166205626276E-2</v>
      </c>
      <c r="F83" s="129">
        <v>0.14831000944736322</v>
      </c>
      <c r="G83" s="175">
        <v>2.8144986440654926E-2</v>
      </c>
      <c r="H83" s="129">
        <v>0.37319123774051693</v>
      </c>
      <c r="I83" s="175">
        <v>1.6978067164635596E-2</v>
      </c>
      <c r="J83" s="129">
        <v>3.1896745077515956E-2</v>
      </c>
      <c r="K83" s="175">
        <v>0.12188457904860295</v>
      </c>
      <c r="L83" s="129">
        <v>3.5070787257613964E-2</v>
      </c>
      <c r="M83" s="175">
        <v>2.2279465238460965E-2</v>
      </c>
      <c r="N83" s="129">
        <v>4.239759126220851E-2</v>
      </c>
      <c r="O83" s="175">
        <v>2.2136735290319513E-2</v>
      </c>
      <c r="P83" s="129">
        <v>4.0644051899327814E-3</v>
      </c>
      <c r="Q83" s="175">
        <v>8.6929335082341595E-3</v>
      </c>
      <c r="R83" s="129">
        <v>3.3113347968816903E-2</v>
      </c>
      <c r="S83" s="175">
        <v>2.3298964868042765E-2</v>
      </c>
      <c r="T83" s="129">
        <v>3.4228000897159674E-2</v>
      </c>
      <c r="U83" s="175">
        <v>1.3049595258647056E-3</v>
      </c>
      <c r="V83" s="129">
        <v>1.3865194962312498E-3</v>
      </c>
      <c r="W83" s="175">
        <v>3.5750453677335166E-3</v>
      </c>
      <c r="X83" s="129">
        <v>0.90252903874778256</v>
      </c>
      <c r="Y83" s="262">
        <v>1</v>
      </c>
    </row>
    <row r="84" spans="2:25" collapsed="1" x14ac:dyDescent="0.25">
      <c r="B84" s="214">
        <v>2008</v>
      </c>
      <c r="C84" s="139">
        <v>0.19958218743389042</v>
      </c>
      <c r="D84" s="139">
        <v>3.9416649037444469E-2</v>
      </c>
      <c r="E84" s="139">
        <v>3.0854664692193782E-2</v>
      </c>
      <c r="F84" s="139">
        <v>0.14241379310344829</v>
      </c>
      <c r="G84" s="139">
        <v>2.4365348000846204E-2</v>
      </c>
      <c r="H84" s="139">
        <v>0.35501375079331499</v>
      </c>
      <c r="I84" s="139">
        <v>1.7504231013327692E-2</v>
      </c>
      <c r="J84" s="139">
        <v>2.1564946054580071E-2</v>
      </c>
      <c r="K84" s="139">
        <v>6.6916120160778511E-2</v>
      </c>
      <c r="L84" s="139">
        <v>1.9419293420774274E-2</v>
      </c>
      <c r="M84" s="139">
        <v>1.3162153585783796E-2</v>
      </c>
      <c r="N84" s="139">
        <v>2.3466257668711656E-2</v>
      </c>
      <c r="O84" s="139">
        <v>1.086841548550878E-2</v>
      </c>
      <c r="P84" s="139">
        <v>6.1206896551724141E-3</v>
      </c>
      <c r="Q84" s="139">
        <v>6.7780833509625557E-3</v>
      </c>
      <c r="R84" s="139">
        <v>3.1034482758620689E-2</v>
      </c>
      <c r="S84" s="139">
        <v>2.3716416331711444E-2</v>
      </c>
      <c r="T84" s="139">
        <v>2.7628517029828645E-2</v>
      </c>
      <c r="U84" s="139">
        <v>1.8161624709117834E-3</v>
      </c>
      <c r="V84" s="139">
        <v>1.2058387983922148E-3</v>
      </c>
      <c r="W84" s="139">
        <v>4.0681193145758413E-3</v>
      </c>
      <c r="X84" s="139">
        <v>0.80041781256610955</v>
      </c>
      <c r="Y84" s="139">
        <v>1</v>
      </c>
    </row>
    <row r="85" spans="2:25" ht="15" hidden="1" customHeight="1" outlineLevel="1" x14ac:dyDescent="0.25">
      <c r="B85" s="66" t="s">
        <v>86</v>
      </c>
      <c r="C85" s="175">
        <v>8.9455459443560564E-2</v>
      </c>
      <c r="D85" s="129">
        <v>3.2267336925277751E-2</v>
      </c>
      <c r="E85" s="175">
        <v>4.1251654478120778E-2</v>
      </c>
      <c r="F85" s="129">
        <v>0.13841464229848791</v>
      </c>
      <c r="G85" s="175">
        <v>2.2975520408572536E-2</v>
      </c>
      <c r="H85" s="129">
        <v>0.41325855315052745</v>
      </c>
      <c r="I85" s="175">
        <v>1.3476476329264542E-2</v>
      </c>
      <c r="J85" s="129">
        <v>2.4392689546372182E-2</v>
      </c>
      <c r="K85" s="175">
        <v>0.1311215690468869</v>
      </c>
      <c r="L85" s="129">
        <v>3.7514873591186812E-2</v>
      </c>
      <c r="M85" s="175">
        <v>2.2668021444710348E-2</v>
      </c>
      <c r="N85" s="129">
        <v>4.4928272524299102E-2</v>
      </c>
      <c r="O85" s="175">
        <v>2.6010401486690642E-2</v>
      </c>
      <c r="P85" s="129">
        <v>5.2943299864967848E-3</v>
      </c>
      <c r="Q85" s="175">
        <v>6.5644344024492962E-3</v>
      </c>
      <c r="R85" s="129">
        <v>2.2647967164458469E-2</v>
      </c>
      <c r="S85" s="175">
        <v>2.2320413920344399E-2</v>
      </c>
      <c r="T85" s="129">
        <v>2.724708210222335E-2</v>
      </c>
      <c r="U85" s="175">
        <v>1.4973862588071715E-3</v>
      </c>
      <c r="V85" s="129">
        <v>1.504071018891132E-3</v>
      </c>
      <c r="W85" s="175">
        <v>6.3104135192587939E-3</v>
      </c>
      <c r="X85" s="129">
        <v>0.91054454055643941</v>
      </c>
      <c r="Y85" s="262">
        <v>1</v>
      </c>
    </row>
    <row r="86" spans="2:25" ht="15" hidden="1" customHeight="1" outlineLevel="1" x14ac:dyDescent="0.25">
      <c r="B86" s="66" t="s">
        <v>87</v>
      </c>
      <c r="C86" s="175">
        <v>9.6962165814110601E-2</v>
      </c>
      <c r="D86" s="129">
        <v>3.2646462696650905E-2</v>
      </c>
      <c r="E86" s="175">
        <v>3.1542563459125567E-2</v>
      </c>
      <c r="F86" s="129">
        <v>0.16174838336067948</v>
      </c>
      <c r="G86" s="175">
        <v>1.5804459029051251E-2</v>
      </c>
      <c r="H86" s="129">
        <v>0.40689243316282214</v>
      </c>
      <c r="I86" s="175">
        <v>9.904931956374867E-3</v>
      </c>
      <c r="J86" s="129">
        <v>1.6413714892384905E-2</v>
      </c>
      <c r="K86" s="175">
        <v>0.12866759965254318</v>
      </c>
      <c r="L86" s="129">
        <v>4.1194141492133962E-2</v>
      </c>
      <c r="M86" s="175">
        <v>2.8303252581797125E-2</v>
      </c>
      <c r="N86" s="129">
        <v>3.2586140333944601E-2</v>
      </c>
      <c r="O86" s="175">
        <v>2.6584065244667502E-2</v>
      </c>
      <c r="P86" s="129">
        <v>6.0201717980889876E-3</v>
      </c>
      <c r="Q86" s="175">
        <v>1.0405607566837179E-2</v>
      </c>
      <c r="R86" s="129">
        <v>2.9576054434900106E-2</v>
      </c>
      <c r="S86" s="175">
        <v>2.2862175465688639E-2</v>
      </c>
      <c r="T86" s="129">
        <v>2.5088070649551202E-2</v>
      </c>
      <c r="U86" s="175">
        <v>1.1823183090435285E-3</v>
      </c>
      <c r="V86" s="129">
        <v>8.867387317826465E-4</v>
      </c>
      <c r="W86" s="175">
        <v>3.3961490203648298E-3</v>
      </c>
      <c r="X86" s="129">
        <v>0.90303783418588934</v>
      </c>
      <c r="Y86" s="262">
        <v>1</v>
      </c>
    </row>
    <row r="87" spans="2:25" ht="15" hidden="1" customHeight="1" outlineLevel="1" x14ac:dyDescent="0.25">
      <c r="B87" s="66" t="s">
        <v>88</v>
      </c>
      <c r="C87" s="175">
        <v>0.17564253396313662</v>
      </c>
      <c r="D87" s="129">
        <v>4.5327105538873966E-2</v>
      </c>
      <c r="E87" s="175">
        <v>3.2022804029336188E-2</v>
      </c>
      <c r="F87" s="129">
        <v>0.13191334937107471</v>
      </c>
      <c r="G87" s="175">
        <v>1.8121477111099404E-2</v>
      </c>
      <c r="H87" s="129">
        <v>0.3876450859540993</v>
      </c>
      <c r="I87" s="175">
        <v>9.8040937212827851E-3</v>
      </c>
      <c r="J87" s="129">
        <v>1.6160658366842849E-2</v>
      </c>
      <c r="K87" s="175">
        <v>8.4877112270042784E-2</v>
      </c>
      <c r="L87" s="129">
        <v>3.0512680936744571E-2</v>
      </c>
      <c r="M87" s="175">
        <v>1.6283575362751469E-2</v>
      </c>
      <c r="N87" s="129">
        <v>2.0439340462519096E-2</v>
      </c>
      <c r="O87" s="175">
        <v>1.7641515508027651E-2</v>
      </c>
      <c r="P87" s="129">
        <v>8.3407961509420706E-3</v>
      </c>
      <c r="Q87" s="175">
        <v>7.0940666210117824E-3</v>
      </c>
      <c r="R87" s="129">
        <v>2.8920613180213876E-2</v>
      </c>
      <c r="S87" s="175">
        <v>2.2645993198592892E-2</v>
      </c>
      <c r="T87" s="129">
        <v>2.4214648193998139E-2</v>
      </c>
      <c r="U87" s="175">
        <v>1.2467295299302885E-3</v>
      </c>
      <c r="V87" s="129">
        <v>1.0243082992384999E-3</v>
      </c>
      <c r="W87" s="175">
        <v>4.9986245002838796E-3</v>
      </c>
      <c r="X87" s="129">
        <v>0.82435746603686344</v>
      </c>
      <c r="Y87" s="262">
        <v>1</v>
      </c>
    </row>
    <row r="88" spans="2:25" ht="15" hidden="1" customHeight="1" outlineLevel="1" x14ac:dyDescent="0.25">
      <c r="B88" s="66" t="s">
        <v>89</v>
      </c>
      <c r="C88" s="175">
        <v>0.26877989506437316</v>
      </c>
      <c r="D88" s="129">
        <v>3.1859973450022123E-2</v>
      </c>
      <c r="E88" s="175">
        <v>2.6823906218173391E-2</v>
      </c>
      <c r="F88" s="129">
        <v>0.14876416174415094</v>
      </c>
      <c r="G88" s="175">
        <v>1.8894031874021059E-2</v>
      </c>
      <c r="H88" s="129">
        <v>0.33886340809001708</v>
      </c>
      <c r="I88" s="175">
        <v>1.1554157038202468E-2</v>
      </c>
      <c r="J88" s="129">
        <v>2.580545468593062E-2</v>
      </c>
      <c r="K88" s="175">
        <v>1.2706060840187395E-2</v>
      </c>
      <c r="L88" s="129">
        <v>1.9034507947433854E-3</v>
      </c>
      <c r="M88" s="175">
        <v>2.4864264994064887E-3</v>
      </c>
      <c r="N88" s="129">
        <v>8.0703504175651287E-3</v>
      </c>
      <c r="O88" s="175">
        <v>2.4583312847239292E-4</v>
      </c>
      <c r="P88" s="129">
        <v>6.5953516467307707E-3</v>
      </c>
      <c r="Q88" s="175">
        <v>7.6629698046680201E-3</v>
      </c>
      <c r="R88" s="129">
        <v>3.7668659085641237E-2</v>
      </c>
      <c r="S88" s="175">
        <v>2.7561405603590567E-2</v>
      </c>
      <c r="T88" s="129">
        <v>2.8291881185337108E-2</v>
      </c>
      <c r="U88" s="175">
        <v>1.2923798753977228E-3</v>
      </c>
      <c r="V88" s="129">
        <v>1.7699985250012292E-3</v>
      </c>
      <c r="W88" s="175">
        <v>5.1063052685551332E-3</v>
      </c>
      <c r="X88" s="129">
        <v>0.73122010493562684</v>
      </c>
      <c r="Y88" s="262">
        <v>1</v>
      </c>
    </row>
    <row r="89" spans="2:25" ht="15" hidden="1" customHeight="1" outlineLevel="1" x14ac:dyDescent="0.25">
      <c r="B89" s="66" t="s">
        <v>90</v>
      </c>
      <c r="C89" s="175">
        <v>0.3294405360855841</v>
      </c>
      <c r="D89" s="129">
        <v>2.8452613094019672E-2</v>
      </c>
      <c r="E89" s="175">
        <v>4.044343413667166E-2</v>
      </c>
      <c r="F89" s="129">
        <v>0.11545878626603893</v>
      </c>
      <c r="G89" s="175">
        <v>2.4687301364992836E-2</v>
      </c>
      <c r="H89" s="129">
        <v>0.30067549369216018</v>
      </c>
      <c r="I89" s="175">
        <v>7.7622520765774985E-3</v>
      </c>
      <c r="J89" s="129">
        <v>5.0322664052315745E-2</v>
      </c>
      <c r="K89" s="175">
        <v>5.0419624869372228E-3</v>
      </c>
      <c r="L89" s="129">
        <v>1.481345816140744E-3</v>
      </c>
      <c r="M89" s="175">
        <v>1.3251311664386292E-3</v>
      </c>
      <c r="N89" s="129">
        <v>2.0684974305383479E-3</v>
      </c>
      <c r="O89" s="175">
        <v>1.6698807381950205E-4</v>
      </c>
      <c r="P89" s="129">
        <v>4.0400340440202107E-3</v>
      </c>
      <c r="Q89" s="175">
        <v>6.5179215910192738E-3</v>
      </c>
      <c r="R89" s="129">
        <v>2.7348337121987483E-2</v>
      </c>
      <c r="S89" s="175">
        <v>2.0900442787731226E-2</v>
      </c>
      <c r="T89" s="129">
        <v>3.1496105407181563E-2</v>
      </c>
      <c r="U89" s="175">
        <v>1.4274786955538079E-3</v>
      </c>
      <c r="V89" s="129">
        <v>1.3251311664386292E-3</v>
      </c>
      <c r="W89" s="175">
        <v>4.6595059307699763E-3</v>
      </c>
      <c r="X89" s="129">
        <v>0.6705594639144159</v>
      </c>
      <c r="Y89" s="262">
        <v>1</v>
      </c>
    </row>
    <row r="90" spans="2:25" ht="15" hidden="1" customHeight="1" outlineLevel="1" x14ac:dyDescent="0.25">
      <c r="B90" s="66" t="s">
        <v>91</v>
      </c>
      <c r="C90" s="175">
        <v>0.30663240164921191</v>
      </c>
      <c r="D90" s="129">
        <v>5.0480604295186471E-2</v>
      </c>
      <c r="E90" s="175">
        <v>4.0693866603459354E-2</v>
      </c>
      <c r="F90" s="129">
        <v>0.11932459658555754</v>
      </c>
      <c r="G90" s="175">
        <v>1.9854165757021938E-2</v>
      </c>
      <c r="H90" s="129">
        <v>0.30258422270597995</v>
      </c>
      <c r="I90" s="175">
        <v>8.9259538794528408E-3</v>
      </c>
      <c r="J90" s="129">
        <v>3.3982247893262804E-2</v>
      </c>
      <c r="K90" s="175">
        <v>7.7657670020396833E-3</v>
      </c>
      <c r="L90" s="129">
        <v>1.7465178799767962E-3</v>
      </c>
      <c r="M90" s="175">
        <v>2.1457219668286356E-3</v>
      </c>
      <c r="N90" s="129">
        <v>3.6926378033795121E-3</v>
      </c>
      <c r="O90" s="175">
        <v>1.8088935185473962E-4</v>
      </c>
      <c r="P90" s="129">
        <v>7.2168613826184046E-3</v>
      </c>
      <c r="Q90" s="175">
        <v>7.7907172574679237E-3</v>
      </c>
      <c r="R90" s="129">
        <v>2.8405865805051181E-2</v>
      </c>
      <c r="S90" s="175">
        <v>2.2929284738552512E-2</v>
      </c>
      <c r="T90" s="129">
        <v>3.3470767656983889E-2</v>
      </c>
      <c r="U90" s="175">
        <v>1.9773077426880159E-3</v>
      </c>
      <c r="V90" s="129">
        <v>1.8338437739756361E-3</v>
      </c>
      <c r="W90" s="175">
        <v>6.1315252714899673E-3</v>
      </c>
      <c r="X90" s="129">
        <v>0.69336759835078809</v>
      </c>
      <c r="Y90" s="262">
        <v>1</v>
      </c>
    </row>
    <row r="91" spans="2:25" ht="15" hidden="1" customHeight="1" outlineLevel="1" x14ac:dyDescent="0.25">
      <c r="B91" s="66" t="s">
        <v>92</v>
      </c>
      <c r="C91" s="175">
        <v>0.2732620098819426</v>
      </c>
      <c r="D91" s="129">
        <v>2.5237706392814137E-2</v>
      </c>
      <c r="E91" s="175">
        <v>2.7306824630119166E-2</v>
      </c>
      <c r="F91" s="129">
        <v>0.14353037244128272</v>
      </c>
      <c r="G91" s="175">
        <v>1.5155080065879617E-2</v>
      </c>
      <c r="H91" s="129">
        <v>0.36797780022974824</v>
      </c>
      <c r="I91" s="175">
        <v>9.7712205721561737E-3</v>
      </c>
      <c r="J91" s="129">
        <v>2.444189168615836E-2</v>
      </c>
      <c r="K91" s="175">
        <v>4.0828754515383446E-3</v>
      </c>
      <c r="L91" s="129">
        <v>7.819744508878524E-4</v>
      </c>
      <c r="M91" s="175">
        <v>3.6676677785005469E-4</v>
      </c>
      <c r="N91" s="129">
        <v>2.6780894910937952E-3</v>
      </c>
      <c r="O91" s="175">
        <v>2.5604473170664192E-4</v>
      </c>
      <c r="P91" s="129">
        <v>6.1519936888433701E-3</v>
      </c>
      <c r="Q91" s="175">
        <v>7.6675016954313316E-3</v>
      </c>
      <c r="R91" s="129">
        <v>3.0573124991349839E-2</v>
      </c>
      <c r="S91" s="175">
        <v>2.4739457185168783E-2</v>
      </c>
      <c r="T91" s="129">
        <v>3.0081795911588445E-2</v>
      </c>
      <c r="U91" s="175">
        <v>2.3805239920833736E-3</v>
      </c>
      <c r="V91" s="129">
        <v>1.660830692151191E-3</v>
      </c>
      <c r="W91" s="175">
        <v>5.9789904917442876E-3</v>
      </c>
      <c r="X91" s="129">
        <v>0.7267379901180574</v>
      </c>
      <c r="Y91" s="262">
        <v>1</v>
      </c>
    </row>
    <row r="92" spans="2:25" ht="15" hidden="1" customHeight="1" outlineLevel="1" x14ac:dyDescent="0.25">
      <c r="B92" s="66" t="s">
        <v>93</v>
      </c>
      <c r="C92" s="175">
        <v>0.22938481675392669</v>
      </c>
      <c r="D92" s="129">
        <v>4.0283135850096442E-2</v>
      </c>
      <c r="E92" s="175">
        <v>3.0638605676494901E-2</v>
      </c>
      <c r="F92" s="129">
        <v>0.15476026453568476</v>
      </c>
      <c r="G92" s="175">
        <v>1.668848167539267E-2</v>
      </c>
      <c r="H92" s="129">
        <v>0.40788612565445026</v>
      </c>
      <c r="I92" s="175">
        <v>1.1487324331771838E-2</v>
      </c>
      <c r="J92" s="129">
        <v>2.2767980159823644E-2</v>
      </c>
      <c r="K92" s="175">
        <v>4.1592036373656657E-3</v>
      </c>
      <c r="L92" s="129">
        <v>9.6445301736015432E-4</v>
      </c>
      <c r="M92" s="175">
        <v>2.2389087903003583E-4</v>
      </c>
      <c r="N92" s="129">
        <v>2.6866905483604298E-3</v>
      </c>
      <c r="O92" s="175">
        <v>2.8416919261504546E-4</v>
      </c>
      <c r="P92" s="129">
        <v>6.8631165610360985E-3</v>
      </c>
      <c r="Q92" s="175">
        <v>6.2603334251860017E-3</v>
      </c>
      <c r="R92" s="129">
        <v>2.5695783962524112E-2</v>
      </c>
      <c r="S92" s="175">
        <v>1.2624001102232019E-2</v>
      </c>
      <c r="T92" s="129">
        <v>2.0313791678148251E-2</v>
      </c>
      <c r="U92" s="175">
        <v>3.4186414990355469E-3</v>
      </c>
      <c r="V92" s="129">
        <v>2.462799669330394E-3</v>
      </c>
      <c r="W92" s="175">
        <v>4.3055938275006886E-3</v>
      </c>
      <c r="X92" s="129">
        <v>0.77061518324607325</v>
      </c>
      <c r="Y92" s="262">
        <v>1</v>
      </c>
    </row>
    <row r="93" spans="2:25" ht="15" hidden="1" customHeight="1" outlineLevel="1" x14ac:dyDescent="0.25">
      <c r="B93" s="66" t="s">
        <v>94</v>
      </c>
      <c r="C93" s="175">
        <v>0.20366977035983377</v>
      </c>
      <c r="D93" s="129">
        <v>3.9343814250486053E-2</v>
      </c>
      <c r="E93" s="175">
        <v>3.8449354311731715E-2</v>
      </c>
      <c r="F93" s="129">
        <v>0.15805852501071488</v>
      </c>
      <c r="G93" s="175">
        <v>2.8399103055450306E-2</v>
      </c>
      <c r="H93" s="129">
        <v>0.36733109304246819</v>
      </c>
      <c r="I93" s="175">
        <v>8.4290426172891654E-3</v>
      </c>
      <c r="J93" s="129">
        <v>2.51442627227609E-2</v>
      </c>
      <c r="K93" s="175">
        <v>5.6052822828605325E-2</v>
      </c>
      <c r="L93" s="129">
        <v>2.1231000490710659E-2</v>
      </c>
      <c r="M93" s="175">
        <v>9.4601561577976404E-3</v>
      </c>
      <c r="N93" s="129">
        <v>1.6584778031070061E-2</v>
      </c>
      <c r="O93" s="175">
        <v>8.7768881490269644E-3</v>
      </c>
      <c r="P93" s="129">
        <v>5.4475094881080311E-3</v>
      </c>
      <c r="Q93" s="175">
        <v>6.7705648141821589E-3</v>
      </c>
      <c r="R93" s="129">
        <v>2.1995018355063328E-2</v>
      </c>
      <c r="S93" s="175">
        <v>1.5976048350528911E-2</v>
      </c>
      <c r="T93" s="129">
        <v>1.6392220683143777E-2</v>
      </c>
      <c r="U93" s="175">
        <v>2.1367654092464797E-3</v>
      </c>
      <c r="V93" s="129">
        <v>1.4162282363610389E-3</v>
      </c>
      <c r="W93" s="175">
        <v>4.9878564640259389E-3</v>
      </c>
      <c r="X93" s="129">
        <v>0.7963302296401662</v>
      </c>
      <c r="Y93" s="262">
        <v>1</v>
      </c>
    </row>
    <row r="94" spans="2:25" ht="15" hidden="1" customHeight="1" outlineLevel="1" x14ac:dyDescent="0.25">
      <c r="B94" s="66" t="s">
        <v>95</v>
      </c>
      <c r="C94" s="175">
        <v>9.8169783941589095E-2</v>
      </c>
      <c r="D94" s="129">
        <v>3.402905632889975E-2</v>
      </c>
      <c r="E94" s="175">
        <v>3.1230104788616066E-2</v>
      </c>
      <c r="F94" s="129">
        <v>0.15705100630337651</v>
      </c>
      <c r="G94" s="175">
        <v>2.6957115244535448E-2</v>
      </c>
      <c r="H94" s="129">
        <v>0.43326966865690475</v>
      </c>
      <c r="I94" s="175">
        <v>8.8499635792166371E-3</v>
      </c>
      <c r="J94" s="129">
        <v>2.5236448314033186E-2</v>
      </c>
      <c r="K94" s="175">
        <v>0.11342062850227415</v>
      </c>
      <c r="L94" s="129">
        <v>3.5973409960367304E-2</v>
      </c>
      <c r="M94" s="175">
        <v>2.0992136552127606E-2</v>
      </c>
      <c r="N94" s="129">
        <v>3.5331027639646462E-2</v>
      </c>
      <c r="O94" s="175">
        <v>2.1124054350132777E-2</v>
      </c>
      <c r="P94" s="129">
        <v>4.5482962529609814E-3</v>
      </c>
      <c r="Q94" s="175">
        <v>7.6741745100400915E-3</v>
      </c>
      <c r="R94" s="129">
        <v>1.8095680552448794E-2</v>
      </c>
      <c r="S94" s="175">
        <v>1.5939111332885961E-2</v>
      </c>
      <c r="T94" s="129">
        <v>1.4637140022139249E-2</v>
      </c>
      <c r="U94" s="175">
        <v>3.1029360313390804E-3</v>
      </c>
      <c r="V94" s="129">
        <v>1.439624665186893E-3</v>
      </c>
      <c r="W94" s="175">
        <v>6.3492609735533488E-3</v>
      </c>
      <c r="X94" s="129">
        <v>0.90183021605841096</v>
      </c>
      <c r="Y94" s="262">
        <v>1</v>
      </c>
    </row>
    <row r="95" spans="2:25" ht="15" hidden="1" customHeight="1" outlineLevel="1" x14ac:dyDescent="0.25">
      <c r="B95" s="66" t="s">
        <v>96</v>
      </c>
      <c r="C95" s="175">
        <v>0.11033544458460746</v>
      </c>
      <c r="D95" s="129">
        <v>3.7566623296854257E-2</v>
      </c>
      <c r="E95" s="175">
        <v>3.6575942302738904E-2</v>
      </c>
      <c r="F95" s="129">
        <v>0.13595445509243054</v>
      </c>
      <c r="G95" s="175">
        <v>2.9073184907305281E-2</v>
      </c>
      <c r="H95" s="129">
        <v>0.41267147036873147</v>
      </c>
      <c r="I95" s="175">
        <v>8.5396701692743594E-3</v>
      </c>
      <c r="J95" s="129">
        <v>3.2309409488082107E-2</v>
      </c>
      <c r="K95" s="175">
        <v>0.12925084703224998</v>
      </c>
      <c r="L95" s="129">
        <v>4.0650943458533394E-2</v>
      </c>
      <c r="M95" s="175">
        <v>2.2230881507948563E-2</v>
      </c>
      <c r="N95" s="129">
        <v>4.1126470335708765E-2</v>
      </c>
      <c r="O95" s="175">
        <v>2.5242551730059244E-2</v>
      </c>
      <c r="P95" s="129">
        <v>4.8609414111260079E-3</v>
      </c>
      <c r="Q95" s="175">
        <v>8.0707478320597575E-3</v>
      </c>
      <c r="R95" s="129">
        <v>1.4232783615457266E-2</v>
      </c>
      <c r="S95" s="175">
        <v>1.6214145603687974E-2</v>
      </c>
      <c r="T95" s="129">
        <v>1.571220056666953E-2</v>
      </c>
      <c r="U95" s="175">
        <v>1.9681529083091717E-3</v>
      </c>
      <c r="V95" s="129">
        <v>1.386953391761497E-3</v>
      </c>
      <c r="W95" s="175">
        <v>5.2770274286544567E-3</v>
      </c>
      <c r="X95" s="129">
        <v>0.88966455541539258</v>
      </c>
      <c r="Y95" s="262">
        <v>1</v>
      </c>
    </row>
    <row r="96" spans="2:25" ht="15" hidden="1" customHeight="1" outlineLevel="1" x14ac:dyDescent="0.25">
      <c r="B96" s="66" t="s">
        <v>97</v>
      </c>
      <c r="C96" s="175">
        <v>9.6010776510489323E-2</v>
      </c>
      <c r="D96" s="129">
        <v>3.1372227236672955E-2</v>
      </c>
      <c r="E96" s="175">
        <v>3.8059681080933237E-2</v>
      </c>
      <c r="F96" s="129">
        <v>0.13774924099450234</v>
      </c>
      <c r="G96" s="175">
        <v>2.2900084789803342E-2</v>
      </c>
      <c r="H96" s="129">
        <v>0.400248899100134</v>
      </c>
      <c r="I96" s="175">
        <v>8.1781132901178853E-3</v>
      </c>
      <c r="J96" s="129">
        <v>4.964306227947813E-2</v>
      </c>
      <c r="K96" s="175">
        <v>0.12813517135745739</v>
      </c>
      <c r="L96" s="129">
        <v>3.8825524465960999E-2</v>
      </c>
      <c r="M96" s="175">
        <v>2.0021334208582917E-2</v>
      </c>
      <c r="N96" s="129">
        <v>4.3276989141434866E-2</v>
      </c>
      <c r="O96" s="175">
        <v>2.6011323541478625E-2</v>
      </c>
      <c r="P96" s="129">
        <v>5.408768906758568E-3</v>
      </c>
      <c r="Q96" s="175">
        <v>1.0448291895735894E-2</v>
      </c>
      <c r="R96" s="129">
        <v>2.4465960996690461E-2</v>
      </c>
      <c r="S96" s="175">
        <v>2.2202620278438775E-2</v>
      </c>
      <c r="T96" s="129">
        <v>1.6978474330570828E-2</v>
      </c>
      <c r="U96" s="175">
        <v>1.8735811383714888E-3</v>
      </c>
      <c r="V96" s="129">
        <v>1.3333880364322639E-3</v>
      </c>
      <c r="W96" s="175">
        <v>4.9916577774130905E-3</v>
      </c>
      <c r="X96" s="129">
        <v>0.90398922348951072</v>
      </c>
      <c r="Y96" s="262">
        <v>1</v>
      </c>
    </row>
    <row r="97" spans="2:25" collapsed="1" x14ac:dyDescent="0.25">
      <c r="B97" s="214">
        <v>2007</v>
      </c>
      <c r="C97" s="139">
        <v>0.18993117372932616</v>
      </c>
      <c r="D97" s="139">
        <v>3.5736346886973538E-2</v>
      </c>
      <c r="E97" s="139">
        <v>3.4774449170369912E-2</v>
      </c>
      <c r="F97" s="139">
        <v>0.14135239500220001</v>
      </c>
      <c r="G97" s="139">
        <v>2.1818002742773457E-2</v>
      </c>
      <c r="H97" s="139">
        <v>0.37700395357625754</v>
      </c>
      <c r="I97" s="139">
        <v>9.6270063623351467E-3</v>
      </c>
      <c r="J97" s="139">
        <v>2.9103695464360538E-2</v>
      </c>
      <c r="K97" s="139">
        <v>6.8310796271455351E-2</v>
      </c>
      <c r="L97" s="139">
        <v>2.1533233914040495E-2</v>
      </c>
      <c r="M97" s="139">
        <v>1.2506811434860201E-2</v>
      </c>
      <c r="N97" s="139">
        <v>2.1317516173477744E-2</v>
      </c>
      <c r="O97" s="139">
        <v>1.2953234749076911E-2</v>
      </c>
      <c r="P97" s="139">
        <v>5.8581016196494777E-3</v>
      </c>
      <c r="Q97" s="139">
        <v>7.7519213866743177E-3</v>
      </c>
      <c r="R97" s="139">
        <v>2.5723939102293033E-2</v>
      </c>
      <c r="S97" s="139">
        <v>2.0646810642646167E-2</v>
      </c>
      <c r="T97" s="139">
        <v>2.3751433211539347E-2</v>
      </c>
      <c r="U97" s="139">
        <v>1.9254012724670294E-3</v>
      </c>
      <c r="V97" s="139">
        <v>1.4714840417047162E-3</v>
      </c>
      <c r="W97" s="139">
        <v>5.2130895169742566E-3</v>
      </c>
      <c r="X97" s="139">
        <v>0.81006882627067389</v>
      </c>
      <c r="Y97" s="139">
        <v>1</v>
      </c>
    </row>
    <row r="98" spans="2:25" ht="15" hidden="1" customHeight="1" outlineLevel="1" x14ac:dyDescent="0.25">
      <c r="B98" s="66" t="s">
        <v>86</v>
      </c>
      <c r="C98" s="175">
        <v>0.13148033456574643</v>
      </c>
      <c r="D98" s="129">
        <v>2.8495642762857445E-2</v>
      </c>
      <c r="E98" s="175">
        <v>3.6809739191361851E-2</v>
      </c>
      <c r="F98" s="129">
        <v>0.11843051880211949</v>
      </c>
      <c r="G98" s="175">
        <v>1.8673873468085505E-2</v>
      </c>
      <c r="H98" s="129">
        <v>0.4364368873124011</v>
      </c>
      <c r="I98" s="175">
        <v>7.9575098999680946E-3</v>
      </c>
      <c r="J98" s="129">
        <v>3.1592315247514845E-2</v>
      </c>
      <c r="K98" s="175">
        <v>0.10523681724627618</v>
      </c>
      <c r="L98" s="129">
        <v>3.6584526647023129E-2</v>
      </c>
      <c r="M98" s="175">
        <v>1.5677295447578652E-2</v>
      </c>
      <c r="N98" s="129">
        <v>3.037241396568011E-2</v>
      </c>
      <c r="O98" s="175">
        <v>2.2602581185994283E-2</v>
      </c>
      <c r="P98" s="129">
        <v>6.8877503143591765E-3</v>
      </c>
      <c r="Q98" s="175">
        <v>7.3444313070460251E-3</v>
      </c>
      <c r="R98" s="129">
        <v>2.5624182822538772E-2</v>
      </c>
      <c r="S98" s="175">
        <v>1.8085818491201069E-2</v>
      </c>
      <c r="T98" s="129">
        <v>1.7391413146156685E-2</v>
      </c>
      <c r="U98" s="175">
        <v>2.0331688030578859E-3</v>
      </c>
      <c r="V98" s="129">
        <v>1.0885272976371451E-3</v>
      </c>
      <c r="W98" s="175">
        <v>6.4310693216723279E-3</v>
      </c>
      <c r="X98" s="129">
        <v>0.86851966543425363</v>
      </c>
      <c r="Y98" s="262">
        <v>1</v>
      </c>
    </row>
    <row r="99" spans="2:25" ht="15" hidden="1" customHeight="1" outlineLevel="1" x14ac:dyDescent="0.25">
      <c r="B99" s="66" t="s">
        <v>87</v>
      </c>
      <c r="C99" s="175">
        <v>0.11333368357456199</v>
      </c>
      <c r="D99" s="129">
        <v>2.617615382594762E-2</v>
      </c>
      <c r="E99" s="175">
        <v>3.0569492237778769E-2</v>
      </c>
      <c r="F99" s="129">
        <v>0.16718983950195698</v>
      </c>
      <c r="G99" s="175">
        <v>1.620084583256718E-2</v>
      </c>
      <c r="H99" s="129">
        <v>0.41810922272715334</v>
      </c>
      <c r="I99" s="175">
        <v>7.6637158843153221E-3</v>
      </c>
      <c r="J99" s="129">
        <v>2.331293178176469E-2</v>
      </c>
      <c r="K99" s="175">
        <v>0.10742992986419396</v>
      </c>
      <c r="L99" s="129">
        <v>4.1339410018650345E-2</v>
      </c>
      <c r="M99" s="175">
        <v>2.2551157109459138E-2</v>
      </c>
      <c r="N99" s="129">
        <v>2.4540965089705536E-2</v>
      </c>
      <c r="O99" s="175">
        <v>1.8998397646378944E-2</v>
      </c>
      <c r="P99" s="129">
        <v>8.1825107042475496E-3</v>
      </c>
      <c r="Q99" s="175">
        <v>1.0329927237384748E-2</v>
      </c>
      <c r="R99" s="129">
        <v>2.3424571173395678E-2</v>
      </c>
      <c r="S99" s="175">
        <v>2.6957629567364524E-2</v>
      </c>
      <c r="T99" s="129">
        <v>1.3436129133941002E-2</v>
      </c>
      <c r="U99" s="175">
        <v>2.0357771415062125E-3</v>
      </c>
      <c r="V99" s="129">
        <v>8.6028001786230262E-4</v>
      </c>
      <c r="W99" s="175">
        <v>4.7873597940581575E-3</v>
      </c>
      <c r="X99" s="129">
        <v>0.88666631642543803</v>
      </c>
      <c r="Y99" s="262">
        <v>1</v>
      </c>
    </row>
    <row r="100" spans="2:25" ht="15" hidden="1" customHeight="1" outlineLevel="1" x14ac:dyDescent="0.25">
      <c r="B100" s="66" t="s">
        <v>88</v>
      </c>
      <c r="C100" s="175">
        <v>0.1617541459111958</v>
      </c>
      <c r="D100" s="129">
        <v>4.9564347142671362E-2</v>
      </c>
      <c r="E100" s="175">
        <v>3.2720611101373392E-2</v>
      </c>
      <c r="F100" s="129">
        <v>0.13629912756345378</v>
      </c>
      <c r="G100" s="175">
        <v>1.9863056298449065E-2</v>
      </c>
      <c r="H100" s="129">
        <v>0.41840202192682391</v>
      </c>
      <c r="I100" s="175">
        <v>9.9456635436868494E-3</v>
      </c>
      <c r="J100" s="129">
        <v>2.7021220054166833E-2</v>
      </c>
      <c r="K100" s="175">
        <v>6.6272383397131082E-2</v>
      </c>
      <c r="L100" s="129">
        <v>2.597520086395531E-2</v>
      </c>
      <c r="M100" s="175">
        <v>1.2026393608540039E-2</v>
      </c>
      <c r="N100" s="129">
        <v>1.808765075398194E-2</v>
      </c>
      <c r="O100" s="175">
        <v>1.0183138170653791E-2</v>
      </c>
      <c r="P100" s="129">
        <v>9.9456635436868494E-3</v>
      </c>
      <c r="Q100" s="175">
        <v>8.2663786815634875E-3</v>
      </c>
      <c r="R100" s="129">
        <v>2.0914729646445515E-2</v>
      </c>
      <c r="S100" s="175">
        <v>1.8421246063292641E-2</v>
      </c>
      <c r="T100" s="129">
        <v>1.2687930069376517E-2</v>
      </c>
      <c r="U100" s="175">
        <v>1.7527889133274153E-3</v>
      </c>
      <c r="V100" s="129">
        <v>6.3891982969676751E-4</v>
      </c>
      <c r="W100" s="175">
        <v>5.5297663136587493E-3</v>
      </c>
      <c r="X100" s="129">
        <v>0.83824585408880425</v>
      </c>
      <c r="Y100" s="262">
        <v>1</v>
      </c>
    </row>
    <row r="101" spans="2:25" ht="15" hidden="1" customHeight="1" outlineLevel="1" x14ac:dyDescent="0.25">
      <c r="B101" s="66" t="s">
        <v>89</v>
      </c>
      <c r="C101" s="175">
        <v>0.25263994133463702</v>
      </c>
      <c r="D101" s="129">
        <v>3.038988022488389E-2</v>
      </c>
      <c r="E101" s="175">
        <v>2.8599364458567589E-2</v>
      </c>
      <c r="F101" s="129">
        <v>0.14517232950378881</v>
      </c>
      <c r="G101" s="175">
        <v>1.3126374969445123E-2</v>
      </c>
      <c r="H101" s="129">
        <v>0.39984722561720848</v>
      </c>
      <c r="I101" s="175">
        <v>8.6592520166218524E-3</v>
      </c>
      <c r="J101" s="129">
        <v>2.245172329503789E-2</v>
      </c>
      <c r="K101" s="175">
        <v>1.0468100708873137E-2</v>
      </c>
      <c r="L101" s="129">
        <v>2.3160596431190416E-3</v>
      </c>
      <c r="M101" s="175">
        <v>2.5238328037154728E-3</v>
      </c>
      <c r="N101" s="129">
        <v>4.4426790515766316E-3</v>
      </c>
      <c r="O101" s="175">
        <v>1.1855292104619897E-3</v>
      </c>
      <c r="P101" s="129">
        <v>6.8198484478122707E-3</v>
      </c>
      <c r="Q101" s="175">
        <v>6.2393057932045954E-3</v>
      </c>
      <c r="R101" s="129">
        <v>2.6576631630408212E-2</v>
      </c>
      <c r="S101" s="175">
        <v>2.2525054998777806E-2</v>
      </c>
      <c r="T101" s="129">
        <v>1.7642385724761671E-2</v>
      </c>
      <c r="U101" s="175">
        <v>1.6499633341481301E-3</v>
      </c>
      <c r="V101" s="129">
        <v>1.4238572476167196E-3</v>
      </c>
      <c r="W101" s="175">
        <v>5.7687606942067957E-3</v>
      </c>
      <c r="X101" s="129">
        <v>0.74736005866536304</v>
      </c>
      <c r="Y101" s="262">
        <v>1</v>
      </c>
    </row>
    <row r="102" spans="2:25" ht="15" hidden="1" customHeight="1" outlineLevel="1" x14ac:dyDescent="0.25">
      <c r="B102" s="66" t="s">
        <v>90</v>
      </c>
      <c r="C102" s="175">
        <v>0.31807281806458693</v>
      </c>
      <c r="D102" s="129">
        <v>2.8704694487886519E-2</v>
      </c>
      <c r="E102" s="175">
        <v>3.2639174692018547E-2</v>
      </c>
      <c r="F102" s="129">
        <v>0.11570225258594671</v>
      </c>
      <c r="G102" s="175">
        <v>1.9798611682717369E-2</v>
      </c>
      <c r="H102" s="129">
        <v>0.32711608637199219</v>
      </c>
      <c r="I102" s="175">
        <v>7.2927812988723348E-3</v>
      </c>
      <c r="J102" s="129">
        <v>5.3831591077454936E-2</v>
      </c>
      <c r="K102" s="175">
        <v>9.5042115949186493E-3</v>
      </c>
      <c r="L102" s="129">
        <v>2.4364145197135565E-3</v>
      </c>
      <c r="M102" s="175">
        <v>1.5694021455812551E-3</v>
      </c>
      <c r="N102" s="129">
        <v>5.3941339479243837E-3</v>
      </c>
      <c r="O102" s="175">
        <v>1.04260981699454E-4</v>
      </c>
      <c r="P102" s="129">
        <v>4.5710209345076408E-3</v>
      </c>
      <c r="Q102" s="175">
        <v>6.3818695640244739E-3</v>
      </c>
      <c r="R102" s="129">
        <v>2.1543611271160865E-2</v>
      </c>
      <c r="S102" s="175">
        <v>1.9738250061733475E-2</v>
      </c>
      <c r="T102" s="129">
        <v>2.5659176338244574E-2</v>
      </c>
      <c r="U102" s="175">
        <v>1.4541663237029111E-3</v>
      </c>
      <c r="V102" s="129">
        <v>3.1717288116991796E-3</v>
      </c>
      <c r="W102" s="175">
        <v>4.8179548385326636E-3</v>
      </c>
      <c r="X102" s="129">
        <v>0.68192718193541302</v>
      </c>
      <c r="Y102" s="262">
        <v>1</v>
      </c>
    </row>
    <row r="103" spans="2:25" ht="15" hidden="1" customHeight="1" outlineLevel="1" x14ac:dyDescent="0.25">
      <c r="B103" s="66" t="s">
        <v>91</v>
      </c>
      <c r="C103" s="175">
        <v>0.27200971463266543</v>
      </c>
      <c r="D103" s="129">
        <v>4.7626700953605487E-2</v>
      </c>
      <c r="E103" s="175">
        <v>4.1894353369763208E-2</v>
      </c>
      <c r="F103" s="129">
        <v>0.11872447825517578</v>
      </c>
      <c r="G103" s="175">
        <v>1.8214936247723135E-2</v>
      </c>
      <c r="H103" s="129">
        <v>0.35239949045799257</v>
      </c>
      <c r="I103" s="175">
        <v>1.0696810600378585E-2</v>
      </c>
      <c r="J103" s="129">
        <v>3.0905865685679251E-2</v>
      </c>
      <c r="K103" s="175">
        <v>1.0673000226198555E-2</v>
      </c>
      <c r="L103" s="129">
        <v>2.1012655213876684E-3</v>
      </c>
      <c r="M103" s="175">
        <v>2.3988951986380464E-3</v>
      </c>
      <c r="N103" s="129">
        <v>5.2739978808766979E-3</v>
      </c>
      <c r="O103" s="175">
        <v>8.9884162529614152E-4</v>
      </c>
      <c r="P103" s="129">
        <v>7.8157553245949262E-3</v>
      </c>
      <c r="Q103" s="175">
        <v>8.0717168470302511E-3</v>
      </c>
      <c r="R103" s="129">
        <v>2.0655499601176231E-2</v>
      </c>
      <c r="S103" s="175">
        <v>2.1816255342452708E-2</v>
      </c>
      <c r="T103" s="129">
        <v>2.5667583366072597E-2</v>
      </c>
      <c r="U103" s="175">
        <v>2.9762967725037799E-3</v>
      </c>
      <c r="V103" s="129">
        <v>2.0595973665726158E-3</v>
      </c>
      <c r="W103" s="175">
        <v>7.7919449504148955E-3</v>
      </c>
      <c r="X103" s="129">
        <v>0.72799028536733457</v>
      </c>
      <c r="Y103" s="262">
        <v>1</v>
      </c>
    </row>
    <row r="104" spans="2:25" ht="15" hidden="1" customHeight="1" outlineLevel="1" x14ac:dyDescent="0.25">
      <c r="B104" s="66" t="s">
        <v>92</v>
      </c>
      <c r="C104" s="175">
        <v>0.22869797804584155</v>
      </c>
      <c r="D104" s="129">
        <v>2.9879106473696057E-2</v>
      </c>
      <c r="E104" s="175">
        <v>2.8104765561896693E-2</v>
      </c>
      <c r="F104" s="129">
        <v>0.14195389361899338</v>
      </c>
      <c r="G104" s="175">
        <v>1.2102593980482249E-2</v>
      </c>
      <c r="H104" s="129">
        <v>0.42334582434024975</v>
      </c>
      <c r="I104" s="175">
        <v>9.8052197402047105E-3</v>
      </c>
      <c r="J104" s="129">
        <v>2.3933740284159372E-2</v>
      </c>
      <c r="K104" s="175">
        <v>7.4946041498391179E-3</v>
      </c>
      <c r="L104" s="129">
        <v>6.8192952953483141E-4</v>
      </c>
      <c r="M104" s="175">
        <v>2.9793037698123699E-4</v>
      </c>
      <c r="N104" s="129">
        <v>4.4159902543663351E-3</v>
      </c>
      <c r="O104" s="175">
        <v>2.0987539889567139E-3</v>
      </c>
      <c r="P104" s="129">
        <v>5.1972299095615791E-3</v>
      </c>
      <c r="Q104" s="175">
        <v>6.8325366454363686E-3</v>
      </c>
      <c r="R104" s="129">
        <v>2.8197455012513077E-2</v>
      </c>
      <c r="S104" s="175">
        <v>2.1715814144410164E-2</v>
      </c>
      <c r="T104" s="129">
        <v>1.8160511645767402E-2</v>
      </c>
      <c r="U104" s="175">
        <v>3.5817851988188716E-3</v>
      </c>
      <c r="V104" s="129">
        <v>1.1586181327048106E-3</v>
      </c>
      <c r="W104" s="175">
        <v>9.838323115424848E-3</v>
      </c>
      <c r="X104" s="129">
        <v>0.77130202195415842</v>
      </c>
      <c r="Y104" s="262">
        <v>1</v>
      </c>
    </row>
    <row r="105" spans="2:25" ht="15" hidden="1" customHeight="1" outlineLevel="1" x14ac:dyDescent="0.25">
      <c r="B105" s="66" t="s">
        <v>93</v>
      </c>
      <c r="C105" s="175">
        <v>0.22368082951677021</v>
      </c>
      <c r="D105" s="129">
        <v>4.7756163182635772E-2</v>
      </c>
      <c r="E105" s="175">
        <v>3.0124397285327772E-2</v>
      </c>
      <c r="F105" s="129">
        <v>0.14572469354131712</v>
      </c>
      <c r="G105" s="175">
        <v>2.2181411448177875E-2</v>
      </c>
      <c r="H105" s="129">
        <v>0.41240042926888254</v>
      </c>
      <c r="I105" s="175">
        <v>9.9306216841246082E-3</v>
      </c>
      <c r="J105" s="129">
        <v>2.7479254523194122E-2</v>
      </c>
      <c r="K105" s="175">
        <v>8.9859278405054494E-3</v>
      </c>
      <c r="L105" s="129">
        <v>5.0635590017986966E-4</v>
      </c>
      <c r="M105" s="175">
        <v>1.9649631947278527E-4</v>
      </c>
      <c r="N105" s="129">
        <v>6.1745189618948289E-3</v>
      </c>
      <c r="O105" s="175">
        <v>2.1085566589579647E-3</v>
      </c>
      <c r="P105" s="129">
        <v>6.0233679469157636E-3</v>
      </c>
      <c r="Q105" s="175">
        <v>6.9907344427817836E-3</v>
      </c>
      <c r="R105" s="129">
        <v>2.5574751734457897E-2</v>
      </c>
      <c r="S105" s="175">
        <v>1.1396786529421546E-2</v>
      </c>
      <c r="T105" s="129">
        <v>1.2711800359739416E-2</v>
      </c>
      <c r="U105" s="175">
        <v>2.8265239801085265E-3</v>
      </c>
      <c r="V105" s="129">
        <v>1.760909324506114E-3</v>
      </c>
      <c r="W105" s="175">
        <v>4.4513973911334817E-3</v>
      </c>
      <c r="X105" s="129">
        <v>0.77631917048322985</v>
      </c>
      <c r="Y105" s="262">
        <v>1</v>
      </c>
    </row>
    <row r="106" spans="2:25" ht="15" hidden="1" customHeight="1" outlineLevel="1" x14ac:dyDescent="0.25">
      <c r="B106" s="66" t="s">
        <v>94</v>
      </c>
      <c r="C106" s="175">
        <v>0.22490548258466347</v>
      </c>
      <c r="D106" s="129">
        <v>3.4342285195527518E-2</v>
      </c>
      <c r="E106" s="175">
        <v>3.8875673687960376E-2</v>
      </c>
      <c r="F106" s="129">
        <v>0.16800542397812021</v>
      </c>
      <c r="G106" s="175">
        <v>2.8498868089311777E-2</v>
      </c>
      <c r="H106" s="129">
        <v>0.3476746992105354</v>
      </c>
      <c r="I106" s="175">
        <v>5.9870605945691272E-3</v>
      </c>
      <c r="J106" s="129">
        <v>2.1316693671642475E-2</v>
      </c>
      <c r="K106" s="175">
        <v>6.0818652968823619E-2</v>
      </c>
      <c r="L106" s="129">
        <v>2.2132588685489708E-2</v>
      </c>
      <c r="M106" s="175">
        <v>8.3657967617011986E-3</v>
      </c>
      <c r="N106" s="129">
        <v>1.9989427839257192E-2</v>
      </c>
      <c r="O106" s="175">
        <v>1.0330839682375519E-2</v>
      </c>
      <c r="P106" s="129">
        <v>5.3607749853483641E-3</v>
      </c>
      <c r="Q106" s="175">
        <v>7.8142057664241961E-3</v>
      </c>
      <c r="R106" s="129">
        <v>2.2253249215706553E-2</v>
      </c>
      <c r="S106" s="175">
        <v>8.9231334965123362E-3</v>
      </c>
      <c r="T106" s="129">
        <v>1.6030613300237875E-2</v>
      </c>
      <c r="U106" s="175">
        <v>3.5336298134932948E-3</v>
      </c>
      <c r="V106" s="129">
        <v>1.677755943967548E-3</v>
      </c>
      <c r="W106" s="175">
        <v>3.9817974971558586E-3</v>
      </c>
      <c r="X106" s="129">
        <v>0.77509451741533653</v>
      </c>
      <c r="Y106" s="262">
        <v>1</v>
      </c>
    </row>
    <row r="107" spans="2:25" ht="15" hidden="1" customHeight="1" outlineLevel="1" x14ac:dyDescent="0.25">
      <c r="B107" s="66" t="s">
        <v>95</v>
      </c>
      <c r="C107" s="175">
        <v>0.11179798389260144</v>
      </c>
      <c r="D107" s="129">
        <v>3.5481582602578852E-2</v>
      </c>
      <c r="E107" s="175">
        <v>3.2983803182135216E-2</v>
      </c>
      <c r="F107" s="129">
        <v>0.16285641047040519</v>
      </c>
      <c r="G107" s="175">
        <v>2.0751241438100972E-2</v>
      </c>
      <c r="H107" s="129">
        <v>0.4162647765411418</v>
      </c>
      <c r="I107" s="175">
        <v>5.44265539585929E-3</v>
      </c>
      <c r="J107" s="129">
        <v>2.5460658483806162E-2</v>
      </c>
      <c r="K107" s="175">
        <v>0.12168775968858235</v>
      </c>
      <c r="L107" s="129">
        <v>4.0650018778055311E-2</v>
      </c>
      <c r="M107" s="175">
        <v>1.7007552951135329E-2</v>
      </c>
      <c r="N107" s="129">
        <v>3.3430899737107223E-2</v>
      </c>
      <c r="O107" s="175">
        <v>3.0599288222284485E-2</v>
      </c>
      <c r="P107" s="129">
        <v>4.7630686323018321E-3</v>
      </c>
      <c r="Q107" s="175">
        <v>6.0507067106212254E-3</v>
      </c>
      <c r="R107" s="129">
        <v>1.7442726931308085E-2</v>
      </c>
      <c r="S107" s="175">
        <v>1.0497827110742836E-2</v>
      </c>
      <c r="T107" s="129">
        <v>1.6029901817596528E-2</v>
      </c>
      <c r="U107" s="175">
        <v>3.6721530381701234E-3</v>
      </c>
      <c r="V107" s="129">
        <v>3.2190951957984846E-3</v>
      </c>
      <c r="W107" s="175">
        <v>5.597648868249587E-3</v>
      </c>
      <c r="X107" s="129">
        <v>0.88820201610739857</v>
      </c>
      <c r="Y107" s="262">
        <v>1</v>
      </c>
    </row>
    <row r="108" spans="2:25" ht="15" hidden="1" customHeight="1" outlineLevel="1" x14ac:dyDescent="0.25">
      <c r="B108" s="66" t="s">
        <v>96</v>
      </c>
      <c r="C108" s="175">
        <v>0.10772496600218913</v>
      </c>
      <c r="D108" s="129">
        <v>4.1659756542505554E-2</v>
      </c>
      <c r="E108" s="175">
        <v>3.6704368304089685E-2</v>
      </c>
      <c r="F108" s="129">
        <v>0.16007164416730241</v>
      </c>
      <c r="G108" s="175">
        <v>2.7994295001492586E-2</v>
      </c>
      <c r="H108" s="129">
        <v>0.39407608875916283</v>
      </c>
      <c r="I108" s="175">
        <v>6.487777372383827E-3</v>
      </c>
      <c r="J108" s="129">
        <v>3.5749112740057716E-2</v>
      </c>
      <c r="K108" s="175">
        <v>0.12957643702942054</v>
      </c>
      <c r="L108" s="129">
        <v>3.984211748316694E-2</v>
      </c>
      <c r="M108" s="175">
        <v>2.0876314305615443E-2</v>
      </c>
      <c r="N108" s="129">
        <v>3.7029420544628343E-2</v>
      </c>
      <c r="O108" s="175">
        <v>3.1828584696009819E-2</v>
      </c>
      <c r="P108" s="129">
        <v>4.0532024279412255E-3</v>
      </c>
      <c r="Q108" s="175">
        <v>7.9538293144051208E-3</v>
      </c>
      <c r="R108" s="129">
        <v>1.2710205976980995E-2</v>
      </c>
      <c r="S108" s="175">
        <v>1.0441474012405055E-2</v>
      </c>
      <c r="T108" s="129">
        <v>1.3121496567050316E-2</v>
      </c>
      <c r="U108" s="175">
        <v>5.3069753557331914E-3</v>
      </c>
      <c r="V108" s="129">
        <v>1.1542671398719693E-3</v>
      </c>
      <c r="W108" s="175">
        <v>5.2141032870078614E-3</v>
      </c>
      <c r="X108" s="129">
        <v>0.89227503399781083</v>
      </c>
      <c r="Y108" s="262">
        <v>1</v>
      </c>
    </row>
    <row r="109" spans="2:25" ht="15" hidden="1" customHeight="1" outlineLevel="1" x14ac:dyDescent="0.25">
      <c r="B109" s="66" t="s">
        <v>97</v>
      </c>
      <c r="C109" s="175">
        <v>0.106132260853617</v>
      </c>
      <c r="D109" s="129">
        <v>3.7892682159981136E-2</v>
      </c>
      <c r="E109" s="175">
        <v>3.8580449079047348E-2</v>
      </c>
      <c r="F109" s="129">
        <v>0.15695496109204288</v>
      </c>
      <c r="G109" s="175">
        <v>1.9054418738700972E-2</v>
      </c>
      <c r="H109" s="129">
        <v>0.37057536615400738</v>
      </c>
      <c r="I109" s="175">
        <v>5.4038829355202139E-3</v>
      </c>
      <c r="J109" s="129">
        <v>5.0337988314512534E-2</v>
      </c>
      <c r="K109" s="175">
        <v>0.14316032174391491</v>
      </c>
      <c r="L109" s="129">
        <v>5.327246050252836E-2</v>
      </c>
      <c r="M109" s="175">
        <v>2.1589331097545E-2</v>
      </c>
      <c r="N109" s="129">
        <v>3.589488301412215E-2</v>
      </c>
      <c r="O109" s="175">
        <v>3.2403647129719389E-2</v>
      </c>
      <c r="P109" s="129">
        <v>5.2663295517069719E-3</v>
      </c>
      <c r="Q109" s="175">
        <v>7.2510283752980327E-3</v>
      </c>
      <c r="R109" s="129">
        <v>2.0095894359001231E-2</v>
      </c>
      <c r="S109" s="175">
        <v>1.3336128068750491E-2</v>
      </c>
      <c r="T109" s="129">
        <v>1.6113396389551182E-2</v>
      </c>
      <c r="U109" s="175">
        <v>2.4825110697723166E-3</v>
      </c>
      <c r="V109" s="129">
        <v>9.1047239762098145E-4</v>
      </c>
      <c r="W109" s="175">
        <v>6.4519087169544369E-3</v>
      </c>
      <c r="X109" s="129">
        <v>0.89386773914638296</v>
      </c>
      <c r="Y109" s="262">
        <v>1</v>
      </c>
    </row>
    <row r="110" spans="2:25" collapsed="1" x14ac:dyDescent="0.25">
      <c r="B110" s="214">
        <v>2006</v>
      </c>
      <c r="C110" s="139">
        <v>0.18968644297275733</v>
      </c>
      <c r="D110" s="139">
        <v>3.6417784023042125E-2</v>
      </c>
      <c r="E110" s="139">
        <v>3.4143290502992876E-2</v>
      </c>
      <c r="F110" s="139">
        <v>0.14427527118662498</v>
      </c>
      <c r="G110" s="139">
        <v>1.973367767429025E-2</v>
      </c>
      <c r="H110" s="139">
        <v>0.39168300612140605</v>
      </c>
      <c r="I110" s="139">
        <v>7.9185303654981127E-3</v>
      </c>
      <c r="J110" s="139">
        <v>3.1252151915249875E-2</v>
      </c>
      <c r="K110" s="139">
        <v>6.4640557020511857E-2</v>
      </c>
      <c r="L110" s="139">
        <v>2.2208024255741504E-2</v>
      </c>
      <c r="M110" s="139">
        <v>1.0350938869297652E-2</v>
      </c>
      <c r="N110" s="139">
        <v>1.8649500703886625E-2</v>
      </c>
      <c r="O110" s="139">
        <v>1.3432093191586083E-2</v>
      </c>
      <c r="P110" s="139">
        <v>6.2632706833680319E-3</v>
      </c>
      <c r="Q110" s="139">
        <v>7.4489274466079088E-3</v>
      </c>
      <c r="R110" s="139">
        <v>2.2021632799511654E-2</v>
      </c>
      <c r="S110" s="139">
        <v>1.7041356639859086E-2</v>
      </c>
      <c r="T110" s="139">
        <v>1.7234478898675017E-2</v>
      </c>
      <c r="U110" s="139">
        <v>2.7466852091648677E-3</v>
      </c>
      <c r="V110" s="139">
        <v>1.6195346530193603E-3</v>
      </c>
      <c r="W110" s="139">
        <v>5.8734018874205957E-3</v>
      </c>
      <c r="X110" s="139">
        <v>0.81031355702724261</v>
      </c>
      <c r="Y110" s="139">
        <v>1</v>
      </c>
    </row>
    <row r="111" spans="2:25" x14ac:dyDescent="0.25">
      <c r="B111" s="218" t="s">
        <v>245</v>
      </c>
      <c r="C111" s="218"/>
      <c r="D111" s="218"/>
      <c r="E111" s="218"/>
      <c r="F111" s="218"/>
      <c r="G111" s="218"/>
      <c r="H111" s="218"/>
      <c r="I111" s="218"/>
      <c r="J111" s="218"/>
      <c r="K111" s="218"/>
      <c r="L111" s="218"/>
      <c r="M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</row>
  </sheetData>
  <mergeCells count="2">
    <mergeCell ref="B5:Y5"/>
    <mergeCell ref="B111:Y111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3" customWidth="1"/>
    <col min="2" max="2" width="13" style="263" customWidth="1"/>
    <col min="3" max="6" width="10.7109375" style="263" customWidth="1"/>
    <col min="7" max="20" width="9.140625" style="263" customWidth="1"/>
    <col min="21" max="21" width="11.140625" style="263" customWidth="1"/>
    <col min="22" max="240" width="11.42578125" style="263"/>
    <col min="241" max="241" width="12" style="263" customWidth="1"/>
    <col min="242" max="242" width="11.42578125" style="263"/>
    <col min="243" max="243" width="9.7109375" style="263" customWidth="1"/>
    <col min="244" max="244" width="15.85546875" style="263" customWidth="1"/>
    <col min="245" max="256" width="11.42578125" style="263" customWidth="1"/>
    <col min="257" max="262" width="10.140625" style="263" customWidth="1"/>
    <col min="263" max="276" width="9.140625" style="263" customWidth="1"/>
    <col min="277" max="277" width="11.140625" style="263" customWidth="1"/>
    <col min="278" max="496" width="11.42578125" style="263"/>
    <col min="497" max="497" width="12" style="263" customWidth="1"/>
    <col min="498" max="498" width="11.42578125" style="263"/>
    <col min="499" max="499" width="9.7109375" style="263" customWidth="1"/>
    <col min="500" max="500" width="15.85546875" style="263" customWidth="1"/>
    <col min="501" max="512" width="11.42578125" style="263" customWidth="1"/>
    <col min="513" max="518" width="10.140625" style="263" customWidth="1"/>
    <col min="519" max="532" width="9.140625" style="263" customWidth="1"/>
    <col min="533" max="533" width="11.140625" style="263" customWidth="1"/>
    <col min="534" max="752" width="11.42578125" style="263"/>
    <col min="753" max="753" width="12" style="263" customWidth="1"/>
    <col min="754" max="754" width="11.42578125" style="263"/>
    <col min="755" max="755" width="9.7109375" style="263" customWidth="1"/>
    <col min="756" max="756" width="15.85546875" style="263" customWidth="1"/>
    <col min="757" max="768" width="11.42578125" style="263" customWidth="1"/>
    <col min="769" max="774" width="10.140625" style="263" customWidth="1"/>
    <col min="775" max="788" width="9.140625" style="263" customWidth="1"/>
    <col min="789" max="789" width="11.140625" style="263" customWidth="1"/>
    <col min="790" max="1008" width="11.42578125" style="263"/>
    <col min="1009" max="1009" width="12" style="263" customWidth="1"/>
    <col min="1010" max="1010" width="11.42578125" style="263"/>
    <col min="1011" max="1011" width="9.7109375" style="263" customWidth="1"/>
    <col min="1012" max="1012" width="15.85546875" style="263" customWidth="1"/>
    <col min="1013" max="1024" width="11.42578125" style="263" customWidth="1"/>
    <col min="1025" max="1030" width="10.140625" style="263" customWidth="1"/>
    <col min="1031" max="1044" width="9.140625" style="263" customWidth="1"/>
    <col min="1045" max="1045" width="11.140625" style="263" customWidth="1"/>
    <col min="1046" max="1264" width="11.42578125" style="263"/>
    <col min="1265" max="1265" width="12" style="263" customWidth="1"/>
    <col min="1266" max="1266" width="11.42578125" style="263"/>
    <col min="1267" max="1267" width="9.7109375" style="263" customWidth="1"/>
    <col min="1268" max="1268" width="15.85546875" style="263" customWidth="1"/>
    <col min="1269" max="1280" width="11.42578125" style="263" customWidth="1"/>
    <col min="1281" max="1286" width="10.140625" style="263" customWidth="1"/>
    <col min="1287" max="1300" width="9.140625" style="263" customWidth="1"/>
    <col min="1301" max="1301" width="11.140625" style="263" customWidth="1"/>
    <col min="1302" max="1520" width="11.42578125" style="263"/>
    <col min="1521" max="1521" width="12" style="263" customWidth="1"/>
    <col min="1522" max="1522" width="11.42578125" style="263"/>
    <col min="1523" max="1523" width="9.7109375" style="263" customWidth="1"/>
    <col min="1524" max="1524" width="15.85546875" style="263" customWidth="1"/>
    <col min="1525" max="1536" width="11.42578125" style="263" customWidth="1"/>
    <col min="1537" max="1542" width="10.140625" style="263" customWidth="1"/>
    <col min="1543" max="1556" width="9.140625" style="263" customWidth="1"/>
    <col min="1557" max="1557" width="11.140625" style="263" customWidth="1"/>
    <col min="1558" max="1776" width="11.42578125" style="263"/>
    <col min="1777" max="1777" width="12" style="263" customWidth="1"/>
    <col min="1778" max="1778" width="11.42578125" style="263"/>
    <col min="1779" max="1779" width="9.7109375" style="263" customWidth="1"/>
    <col min="1780" max="1780" width="15.85546875" style="263" customWidth="1"/>
    <col min="1781" max="1792" width="11.42578125" style="263" customWidth="1"/>
    <col min="1793" max="1798" width="10.140625" style="263" customWidth="1"/>
    <col min="1799" max="1812" width="9.140625" style="263" customWidth="1"/>
    <col min="1813" max="1813" width="11.140625" style="263" customWidth="1"/>
    <col min="1814" max="2032" width="11.42578125" style="263"/>
    <col min="2033" max="2033" width="12" style="263" customWidth="1"/>
    <col min="2034" max="2034" width="11.42578125" style="263"/>
    <col min="2035" max="2035" width="9.7109375" style="263" customWidth="1"/>
    <col min="2036" max="2036" width="15.85546875" style="263" customWidth="1"/>
    <col min="2037" max="2048" width="11.42578125" style="263" customWidth="1"/>
    <col min="2049" max="2054" width="10.140625" style="263" customWidth="1"/>
    <col min="2055" max="2068" width="9.140625" style="263" customWidth="1"/>
    <col min="2069" max="2069" width="11.140625" style="263" customWidth="1"/>
    <col min="2070" max="2288" width="11.42578125" style="263"/>
    <col min="2289" max="2289" width="12" style="263" customWidth="1"/>
    <col min="2290" max="2290" width="11.42578125" style="263"/>
    <col min="2291" max="2291" width="9.7109375" style="263" customWidth="1"/>
    <col min="2292" max="2292" width="15.85546875" style="263" customWidth="1"/>
    <col min="2293" max="2304" width="11.42578125" style="263" customWidth="1"/>
    <col min="2305" max="2310" width="10.140625" style="263" customWidth="1"/>
    <col min="2311" max="2324" width="9.140625" style="263" customWidth="1"/>
    <col min="2325" max="2325" width="11.140625" style="263" customWidth="1"/>
    <col min="2326" max="2544" width="11.42578125" style="263"/>
    <col min="2545" max="2545" width="12" style="263" customWidth="1"/>
    <col min="2546" max="2546" width="11.42578125" style="263"/>
    <col min="2547" max="2547" width="9.7109375" style="263" customWidth="1"/>
    <col min="2548" max="2548" width="15.85546875" style="263" customWidth="1"/>
    <col min="2549" max="2560" width="11.42578125" style="263" customWidth="1"/>
    <col min="2561" max="2566" width="10.140625" style="263" customWidth="1"/>
    <col min="2567" max="2580" width="9.140625" style="263" customWidth="1"/>
    <col min="2581" max="2581" width="11.140625" style="263" customWidth="1"/>
    <col min="2582" max="2800" width="11.42578125" style="263"/>
    <col min="2801" max="2801" width="12" style="263" customWidth="1"/>
    <col min="2802" max="2802" width="11.42578125" style="263"/>
    <col min="2803" max="2803" width="9.7109375" style="263" customWidth="1"/>
    <col min="2804" max="2804" width="15.85546875" style="263" customWidth="1"/>
    <col min="2805" max="2816" width="11.42578125" style="263" customWidth="1"/>
    <col min="2817" max="2822" width="10.140625" style="263" customWidth="1"/>
    <col min="2823" max="2836" width="9.140625" style="263" customWidth="1"/>
    <col min="2837" max="2837" width="11.140625" style="263" customWidth="1"/>
    <col min="2838" max="3056" width="11.42578125" style="263"/>
    <col min="3057" max="3057" width="12" style="263" customWidth="1"/>
    <col min="3058" max="3058" width="11.42578125" style="263"/>
    <col min="3059" max="3059" width="9.7109375" style="263" customWidth="1"/>
    <col min="3060" max="3060" width="15.85546875" style="263" customWidth="1"/>
    <col min="3061" max="3072" width="11.42578125" style="263" customWidth="1"/>
    <col min="3073" max="3078" width="10.140625" style="263" customWidth="1"/>
    <col min="3079" max="3092" width="9.140625" style="263" customWidth="1"/>
    <col min="3093" max="3093" width="11.140625" style="263" customWidth="1"/>
    <col min="3094" max="3312" width="11.42578125" style="263"/>
    <col min="3313" max="3313" width="12" style="263" customWidth="1"/>
    <col min="3314" max="3314" width="11.42578125" style="263"/>
    <col min="3315" max="3315" width="9.7109375" style="263" customWidth="1"/>
    <col min="3316" max="3316" width="15.85546875" style="263" customWidth="1"/>
    <col min="3317" max="3328" width="11.42578125" style="263" customWidth="1"/>
    <col min="3329" max="3334" width="10.140625" style="263" customWidth="1"/>
    <col min="3335" max="3348" width="9.140625" style="263" customWidth="1"/>
    <col min="3349" max="3349" width="11.140625" style="263" customWidth="1"/>
    <col min="3350" max="3568" width="11.42578125" style="263"/>
    <col min="3569" max="3569" width="12" style="263" customWidth="1"/>
    <col min="3570" max="3570" width="11.42578125" style="263"/>
    <col min="3571" max="3571" width="9.7109375" style="263" customWidth="1"/>
    <col min="3572" max="3572" width="15.85546875" style="263" customWidth="1"/>
    <col min="3573" max="3584" width="11.42578125" style="263" customWidth="1"/>
    <col min="3585" max="3590" width="10.140625" style="263" customWidth="1"/>
    <col min="3591" max="3604" width="9.140625" style="263" customWidth="1"/>
    <col min="3605" max="3605" width="11.140625" style="263" customWidth="1"/>
    <col min="3606" max="3824" width="11.42578125" style="263"/>
    <col min="3825" max="3825" width="12" style="263" customWidth="1"/>
    <col min="3826" max="3826" width="11.42578125" style="263"/>
    <col min="3827" max="3827" width="9.7109375" style="263" customWidth="1"/>
    <col min="3828" max="3828" width="15.85546875" style="263" customWidth="1"/>
    <col min="3829" max="3840" width="11.42578125" style="263" customWidth="1"/>
    <col min="3841" max="3846" width="10.140625" style="263" customWidth="1"/>
    <col min="3847" max="3860" width="9.140625" style="263" customWidth="1"/>
    <col min="3861" max="3861" width="11.140625" style="263" customWidth="1"/>
    <col min="3862" max="4080" width="11.42578125" style="263"/>
    <col min="4081" max="4081" width="12" style="263" customWidth="1"/>
    <col min="4082" max="4082" width="11.42578125" style="263"/>
    <col min="4083" max="4083" width="9.7109375" style="263" customWidth="1"/>
    <col min="4084" max="4084" width="15.85546875" style="263" customWidth="1"/>
    <col min="4085" max="4096" width="11.42578125" style="263" customWidth="1"/>
    <col min="4097" max="4102" width="10.140625" style="263" customWidth="1"/>
    <col min="4103" max="4116" width="9.140625" style="263" customWidth="1"/>
    <col min="4117" max="4117" width="11.140625" style="263" customWidth="1"/>
    <col min="4118" max="4336" width="11.42578125" style="263"/>
    <col min="4337" max="4337" width="12" style="263" customWidth="1"/>
    <col min="4338" max="4338" width="11.42578125" style="263"/>
    <col min="4339" max="4339" width="9.7109375" style="263" customWidth="1"/>
    <col min="4340" max="4340" width="15.85546875" style="263" customWidth="1"/>
    <col min="4341" max="4352" width="11.42578125" style="263" customWidth="1"/>
    <col min="4353" max="4358" width="10.140625" style="263" customWidth="1"/>
    <col min="4359" max="4372" width="9.140625" style="263" customWidth="1"/>
    <col min="4373" max="4373" width="11.140625" style="263" customWidth="1"/>
    <col min="4374" max="4592" width="11.42578125" style="263"/>
    <col min="4593" max="4593" width="12" style="263" customWidth="1"/>
    <col min="4594" max="4594" width="11.42578125" style="263"/>
    <col min="4595" max="4595" width="9.7109375" style="263" customWidth="1"/>
    <col min="4596" max="4596" width="15.85546875" style="263" customWidth="1"/>
    <col min="4597" max="4608" width="11.42578125" style="263" customWidth="1"/>
    <col min="4609" max="4614" width="10.140625" style="263" customWidth="1"/>
    <col min="4615" max="4628" width="9.140625" style="263" customWidth="1"/>
    <col min="4629" max="4629" width="11.140625" style="263" customWidth="1"/>
    <col min="4630" max="4848" width="11.42578125" style="263"/>
    <col min="4849" max="4849" width="12" style="263" customWidth="1"/>
    <col min="4850" max="4850" width="11.42578125" style="263"/>
    <col min="4851" max="4851" width="9.7109375" style="263" customWidth="1"/>
    <col min="4852" max="4852" width="15.85546875" style="263" customWidth="1"/>
    <col min="4853" max="4864" width="11.42578125" style="263" customWidth="1"/>
    <col min="4865" max="4870" width="10.140625" style="263" customWidth="1"/>
    <col min="4871" max="4884" width="9.140625" style="263" customWidth="1"/>
    <col min="4885" max="4885" width="11.140625" style="263" customWidth="1"/>
    <col min="4886" max="5104" width="11.42578125" style="263"/>
    <col min="5105" max="5105" width="12" style="263" customWidth="1"/>
    <col min="5106" max="5106" width="11.42578125" style="263"/>
    <col min="5107" max="5107" width="9.7109375" style="263" customWidth="1"/>
    <col min="5108" max="5108" width="15.85546875" style="263" customWidth="1"/>
    <col min="5109" max="5120" width="11.42578125" style="263" customWidth="1"/>
    <col min="5121" max="5126" width="10.140625" style="263" customWidth="1"/>
    <col min="5127" max="5140" width="9.140625" style="263" customWidth="1"/>
    <col min="5141" max="5141" width="11.140625" style="263" customWidth="1"/>
    <col min="5142" max="5360" width="11.42578125" style="263"/>
    <col min="5361" max="5361" width="12" style="263" customWidth="1"/>
    <col min="5362" max="5362" width="11.42578125" style="263"/>
    <col min="5363" max="5363" width="9.7109375" style="263" customWidth="1"/>
    <col min="5364" max="5364" width="15.85546875" style="263" customWidth="1"/>
    <col min="5365" max="5376" width="11.42578125" style="263" customWidth="1"/>
    <col min="5377" max="5382" width="10.140625" style="263" customWidth="1"/>
    <col min="5383" max="5396" width="9.140625" style="263" customWidth="1"/>
    <col min="5397" max="5397" width="11.140625" style="263" customWidth="1"/>
    <col min="5398" max="5616" width="11.42578125" style="263"/>
    <col min="5617" max="5617" width="12" style="263" customWidth="1"/>
    <col min="5618" max="5618" width="11.42578125" style="263"/>
    <col min="5619" max="5619" width="9.7109375" style="263" customWidth="1"/>
    <col min="5620" max="5620" width="15.85546875" style="263" customWidth="1"/>
    <col min="5621" max="5632" width="11.42578125" style="263" customWidth="1"/>
    <col min="5633" max="5638" width="10.140625" style="263" customWidth="1"/>
    <col min="5639" max="5652" width="9.140625" style="263" customWidth="1"/>
    <col min="5653" max="5653" width="11.140625" style="263" customWidth="1"/>
    <col min="5654" max="5872" width="11.42578125" style="263"/>
    <col min="5873" max="5873" width="12" style="263" customWidth="1"/>
    <col min="5874" max="5874" width="11.42578125" style="263"/>
    <col min="5875" max="5875" width="9.7109375" style="263" customWidth="1"/>
    <col min="5876" max="5876" width="15.85546875" style="263" customWidth="1"/>
    <col min="5877" max="5888" width="11.42578125" style="263" customWidth="1"/>
    <col min="5889" max="5894" width="10.140625" style="263" customWidth="1"/>
    <col min="5895" max="5908" width="9.140625" style="263" customWidth="1"/>
    <col min="5909" max="5909" width="11.140625" style="263" customWidth="1"/>
    <col min="5910" max="6128" width="11.42578125" style="263"/>
    <col min="6129" max="6129" width="12" style="263" customWidth="1"/>
    <col min="6130" max="6130" width="11.42578125" style="263"/>
    <col min="6131" max="6131" width="9.7109375" style="263" customWidth="1"/>
    <col min="6132" max="6132" width="15.85546875" style="263" customWidth="1"/>
    <col min="6133" max="6144" width="11.42578125" style="263" customWidth="1"/>
    <col min="6145" max="6150" width="10.140625" style="263" customWidth="1"/>
    <col min="6151" max="6164" width="9.140625" style="263" customWidth="1"/>
    <col min="6165" max="6165" width="11.140625" style="263" customWidth="1"/>
    <col min="6166" max="6384" width="11.42578125" style="263"/>
    <col min="6385" max="6385" width="12" style="263" customWidth="1"/>
    <col min="6386" max="6386" width="11.42578125" style="263"/>
    <col min="6387" max="6387" width="9.7109375" style="263" customWidth="1"/>
    <col min="6388" max="6388" width="15.85546875" style="263" customWidth="1"/>
    <col min="6389" max="6400" width="11.42578125" style="263" customWidth="1"/>
    <col min="6401" max="6406" width="10.140625" style="263" customWidth="1"/>
    <col min="6407" max="6420" width="9.140625" style="263" customWidth="1"/>
    <col min="6421" max="6421" width="11.140625" style="263" customWidth="1"/>
    <col min="6422" max="6640" width="11.42578125" style="263"/>
    <col min="6641" max="6641" width="12" style="263" customWidth="1"/>
    <col min="6642" max="6642" width="11.42578125" style="263"/>
    <col min="6643" max="6643" width="9.7109375" style="263" customWidth="1"/>
    <col min="6644" max="6644" width="15.85546875" style="263" customWidth="1"/>
    <col min="6645" max="6656" width="11.42578125" style="263" customWidth="1"/>
    <col min="6657" max="6662" width="10.140625" style="263" customWidth="1"/>
    <col min="6663" max="6676" width="9.140625" style="263" customWidth="1"/>
    <col min="6677" max="6677" width="11.140625" style="263" customWidth="1"/>
    <col min="6678" max="6896" width="11.42578125" style="263"/>
    <col min="6897" max="6897" width="12" style="263" customWidth="1"/>
    <col min="6898" max="6898" width="11.42578125" style="263"/>
    <col min="6899" max="6899" width="9.7109375" style="263" customWidth="1"/>
    <col min="6900" max="6900" width="15.85546875" style="263" customWidth="1"/>
    <col min="6901" max="6912" width="11.42578125" style="263" customWidth="1"/>
    <col min="6913" max="6918" width="10.140625" style="263" customWidth="1"/>
    <col min="6919" max="6932" width="9.140625" style="263" customWidth="1"/>
    <col min="6933" max="6933" width="11.140625" style="263" customWidth="1"/>
    <col min="6934" max="7152" width="11.42578125" style="263"/>
    <col min="7153" max="7153" width="12" style="263" customWidth="1"/>
    <col min="7154" max="7154" width="11.42578125" style="263"/>
    <col min="7155" max="7155" width="9.7109375" style="263" customWidth="1"/>
    <col min="7156" max="7156" width="15.85546875" style="263" customWidth="1"/>
    <col min="7157" max="7168" width="11.42578125" style="263" customWidth="1"/>
    <col min="7169" max="7174" width="10.140625" style="263" customWidth="1"/>
    <col min="7175" max="7188" width="9.140625" style="263" customWidth="1"/>
    <col min="7189" max="7189" width="11.140625" style="263" customWidth="1"/>
    <col min="7190" max="7408" width="11.42578125" style="263"/>
    <col min="7409" max="7409" width="12" style="263" customWidth="1"/>
    <col min="7410" max="7410" width="11.42578125" style="263"/>
    <col min="7411" max="7411" width="9.7109375" style="263" customWidth="1"/>
    <col min="7412" max="7412" width="15.85546875" style="263" customWidth="1"/>
    <col min="7413" max="7424" width="11.42578125" style="263" customWidth="1"/>
    <col min="7425" max="7430" width="10.140625" style="263" customWidth="1"/>
    <col min="7431" max="7444" width="9.140625" style="263" customWidth="1"/>
    <col min="7445" max="7445" width="11.140625" style="263" customWidth="1"/>
    <col min="7446" max="7664" width="11.42578125" style="263"/>
    <col min="7665" max="7665" width="12" style="263" customWidth="1"/>
    <col min="7666" max="7666" width="11.42578125" style="263"/>
    <col min="7667" max="7667" width="9.7109375" style="263" customWidth="1"/>
    <col min="7668" max="7668" width="15.85546875" style="263" customWidth="1"/>
    <col min="7669" max="7680" width="11.42578125" style="263" customWidth="1"/>
    <col min="7681" max="7686" width="10.140625" style="263" customWidth="1"/>
    <col min="7687" max="7700" width="9.140625" style="263" customWidth="1"/>
    <col min="7701" max="7701" width="11.140625" style="263" customWidth="1"/>
    <col min="7702" max="7920" width="11.42578125" style="263"/>
    <col min="7921" max="7921" width="12" style="263" customWidth="1"/>
    <col min="7922" max="7922" width="11.42578125" style="263"/>
    <col min="7923" max="7923" width="9.7109375" style="263" customWidth="1"/>
    <col min="7924" max="7924" width="15.85546875" style="263" customWidth="1"/>
    <col min="7925" max="7936" width="11.42578125" style="263" customWidth="1"/>
    <col min="7937" max="7942" width="10.140625" style="263" customWidth="1"/>
    <col min="7943" max="7956" width="9.140625" style="263" customWidth="1"/>
    <col min="7957" max="7957" width="11.140625" style="263" customWidth="1"/>
    <col min="7958" max="8176" width="11.42578125" style="263"/>
    <col min="8177" max="8177" width="12" style="263" customWidth="1"/>
    <col min="8178" max="8178" width="11.42578125" style="263"/>
    <col min="8179" max="8179" width="9.7109375" style="263" customWidth="1"/>
    <col min="8180" max="8180" width="15.85546875" style="263" customWidth="1"/>
    <col min="8181" max="8192" width="11.42578125" style="263" customWidth="1"/>
    <col min="8193" max="8198" width="10.140625" style="263" customWidth="1"/>
    <col min="8199" max="8212" width="9.140625" style="263" customWidth="1"/>
    <col min="8213" max="8213" width="11.140625" style="263" customWidth="1"/>
    <col min="8214" max="8432" width="11.42578125" style="263"/>
    <col min="8433" max="8433" width="12" style="263" customWidth="1"/>
    <col min="8434" max="8434" width="11.42578125" style="263"/>
    <col min="8435" max="8435" width="9.7109375" style="263" customWidth="1"/>
    <col min="8436" max="8436" width="15.85546875" style="263" customWidth="1"/>
    <col min="8437" max="8448" width="11.42578125" style="263" customWidth="1"/>
    <col min="8449" max="8454" width="10.140625" style="263" customWidth="1"/>
    <col min="8455" max="8468" width="9.140625" style="263" customWidth="1"/>
    <col min="8469" max="8469" width="11.140625" style="263" customWidth="1"/>
    <col min="8470" max="8688" width="11.42578125" style="263"/>
    <col min="8689" max="8689" width="12" style="263" customWidth="1"/>
    <col min="8690" max="8690" width="11.42578125" style="263"/>
    <col min="8691" max="8691" width="9.7109375" style="263" customWidth="1"/>
    <col min="8692" max="8692" width="15.85546875" style="263" customWidth="1"/>
    <col min="8693" max="8704" width="11.42578125" style="263" customWidth="1"/>
    <col min="8705" max="8710" width="10.140625" style="263" customWidth="1"/>
    <col min="8711" max="8724" width="9.140625" style="263" customWidth="1"/>
    <col min="8725" max="8725" width="11.140625" style="263" customWidth="1"/>
    <col min="8726" max="8944" width="11.42578125" style="263"/>
    <col min="8945" max="8945" width="12" style="263" customWidth="1"/>
    <col min="8946" max="8946" width="11.42578125" style="263"/>
    <col min="8947" max="8947" width="9.7109375" style="263" customWidth="1"/>
    <col min="8948" max="8948" width="15.85546875" style="263" customWidth="1"/>
    <col min="8949" max="8960" width="11.42578125" style="263" customWidth="1"/>
    <col min="8961" max="8966" width="10.140625" style="263" customWidth="1"/>
    <col min="8967" max="8980" width="9.140625" style="263" customWidth="1"/>
    <col min="8981" max="8981" width="11.140625" style="263" customWidth="1"/>
    <col min="8982" max="9200" width="11.42578125" style="263"/>
    <col min="9201" max="9201" width="12" style="263" customWidth="1"/>
    <col min="9202" max="9202" width="11.42578125" style="263"/>
    <col min="9203" max="9203" width="9.7109375" style="263" customWidth="1"/>
    <col min="9204" max="9204" width="15.85546875" style="263" customWidth="1"/>
    <col min="9205" max="9216" width="11.42578125" style="263" customWidth="1"/>
    <col min="9217" max="9222" width="10.140625" style="263" customWidth="1"/>
    <col min="9223" max="9236" width="9.140625" style="263" customWidth="1"/>
    <col min="9237" max="9237" width="11.140625" style="263" customWidth="1"/>
    <col min="9238" max="9456" width="11.42578125" style="263"/>
    <col min="9457" max="9457" width="12" style="263" customWidth="1"/>
    <col min="9458" max="9458" width="11.42578125" style="263"/>
    <col min="9459" max="9459" width="9.7109375" style="263" customWidth="1"/>
    <col min="9460" max="9460" width="15.85546875" style="263" customWidth="1"/>
    <col min="9461" max="9472" width="11.42578125" style="263" customWidth="1"/>
    <col min="9473" max="9478" width="10.140625" style="263" customWidth="1"/>
    <col min="9479" max="9492" width="9.140625" style="263" customWidth="1"/>
    <col min="9493" max="9493" width="11.140625" style="263" customWidth="1"/>
    <col min="9494" max="9712" width="11.42578125" style="263"/>
    <col min="9713" max="9713" width="12" style="263" customWidth="1"/>
    <col min="9714" max="9714" width="11.42578125" style="263"/>
    <col min="9715" max="9715" width="9.7109375" style="263" customWidth="1"/>
    <col min="9716" max="9716" width="15.85546875" style="263" customWidth="1"/>
    <col min="9717" max="9728" width="11.42578125" style="263" customWidth="1"/>
    <col min="9729" max="9734" width="10.140625" style="263" customWidth="1"/>
    <col min="9735" max="9748" width="9.140625" style="263" customWidth="1"/>
    <col min="9749" max="9749" width="11.140625" style="263" customWidth="1"/>
    <col min="9750" max="9968" width="11.42578125" style="263"/>
    <col min="9969" max="9969" width="12" style="263" customWidth="1"/>
    <col min="9970" max="9970" width="11.42578125" style="263"/>
    <col min="9971" max="9971" width="9.7109375" style="263" customWidth="1"/>
    <col min="9972" max="9972" width="15.85546875" style="263" customWidth="1"/>
    <col min="9973" max="9984" width="11.42578125" style="263" customWidth="1"/>
    <col min="9985" max="9990" width="10.140625" style="263" customWidth="1"/>
    <col min="9991" max="10004" width="9.140625" style="263" customWidth="1"/>
    <col min="10005" max="10005" width="11.140625" style="263" customWidth="1"/>
    <col min="10006" max="10224" width="11.42578125" style="263"/>
    <col min="10225" max="10225" width="12" style="263" customWidth="1"/>
    <col min="10226" max="10226" width="11.42578125" style="263"/>
    <col min="10227" max="10227" width="9.7109375" style="263" customWidth="1"/>
    <col min="10228" max="10228" width="15.85546875" style="263" customWidth="1"/>
    <col min="10229" max="10240" width="11.42578125" style="263" customWidth="1"/>
    <col min="10241" max="10246" width="10.140625" style="263" customWidth="1"/>
    <col min="10247" max="10260" width="9.140625" style="263" customWidth="1"/>
    <col min="10261" max="10261" width="11.140625" style="263" customWidth="1"/>
    <col min="10262" max="10480" width="11.42578125" style="263"/>
    <col min="10481" max="10481" width="12" style="263" customWidth="1"/>
    <col min="10482" max="10482" width="11.42578125" style="263"/>
    <col min="10483" max="10483" width="9.7109375" style="263" customWidth="1"/>
    <col min="10484" max="10484" width="15.85546875" style="263" customWidth="1"/>
    <col min="10485" max="10496" width="11.42578125" style="263" customWidth="1"/>
    <col min="10497" max="10502" width="10.140625" style="263" customWidth="1"/>
    <col min="10503" max="10516" width="9.140625" style="263" customWidth="1"/>
    <col min="10517" max="10517" width="11.140625" style="263" customWidth="1"/>
    <col min="10518" max="10736" width="11.42578125" style="263"/>
    <col min="10737" max="10737" width="12" style="263" customWidth="1"/>
    <col min="10738" max="10738" width="11.42578125" style="263"/>
    <col min="10739" max="10739" width="9.7109375" style="263" customWidth="1"/>
    <col min="10740" max="10740" width="15.85546875" style="263" customWidth="1"/>
    <col min="10741" max="10752" width="11.42578125" style="263" customWidth="1"/>
    <col min="10753" max="10758" width="10.140625" style="263" customWidth="1"/>
    <col min="10759" max="10772" width="9.140625" style="263" customWidth="1"/>
    <col min="10773" max="10773" width="11.140625" style="263" customWidth="1"/>
    <col min="10774" max="10992" width="11.42578125" style="263"/>
    <col min="10993" max="10993" width="12" style="263" customWidth="1"/>
    <col min="10994" max="10994" width="11.42578125" style="263"/>
    <col min="10995" max="10995" width="9.7109375" style="263" customWidth="1"/>
    <col min="10996" max="10996" width="15.85546875" style="263" customWidth="1"/>
    <col min="10997" max="11008" width="11.42578125" style="263" customWidth="1"/>
    <col min="11009" max="11014" width="10.140625" style="263" customWidth="1"/>
    <col min="11015" max="11028" width="9.140625" style="263" customWidth="1"/>
    <col min="11029" max="11029" width="11.140625" style="263" customWidth="1"/>
    <col min="11030" max="11248" width="11.42578125" style="263"/>
    <col min="11249" max="11249" width="12" style="263" customWidth="1"/>
    <col min="11250" max="11250" width="11.42578125" style="263"/>
    <col min="11251" max="11251" width="9.7109375" style="263" customWidth="1"/>
    <col min="11252" max="11252" width="15.85546875" style="263" customWidth="1"/>
    <col min="11253" max="11264" width="11.42578125" style="263" customWidth="1"/>
    <col min="11265" max="11270" width="10.140625" style="263" customWidth="1"/>
    <col min="11271" max="11284" width="9.140625" style="263" customWidth="1"/>
    <col min="11285" max="11285" width="11.140625" style="263" customWidth="1"/>
    <col min="11286" max="11504" width="11.42578125" style="263"/>
    <col min="11505" max="11505" width="12" style="263" customWidth="1"/>
    <col min="11506" max="11506" width="11.42578125" style="263"/>
    <col min="11507" max="11507" width="9.7109375" style="263" customWidth="1"/>
    <col min="11508" max="11508" width="15.85546875" style="263" customWidth="1"/>
    <col min="11509" max="11520" width="11.42578125" style="263" customWidth="1"/>
    <col min="11521" max="11526" width="10.140625" style="263" customWidth="1"/>
    <col min="11527" max="11540" width="9.140625" style="263" customWidth="1"/>
    <col min="11541" max="11541" width="11.140625" style="263" customWidth="1"/>
    <col min="11542" max="11760" width="11.42578125" style="263"/>
    <col min="11761" max="11761" width="12" style="263" customWidth="1"/>
    <col min="11762" max="11762" width="11.42578125" style="263"/>
    <col min="11763" max="11763" width="9.7109375" style="263" customWidth="1"/>
    <col min="11764" max="11764" width="15.85546875" style="263" customWidth="1"/>
    <col min="11765" max="11776" width="11.42578125" style="263" customWidth="1"/>
    <col min="11777" max="11782" width="10.140625" style="263" customWidth="1"/>
    <col min="11783" max="11796" width="9.140625" style="263" customWidth="1"/>
    <col min="11797" max="11797" width="11.140625" style="263" customWidth="1"/>
    <col min="11798" max="12016" width="11.42578125" style="263"/>
    <col min="12017" max="12017" width="12" style="263" customWidth="1"/>
    <col min="12018" max="12018" width="11.42578125" style="263"/>
    <col min="12019" max="12019" width="9.7109375" style="263" customWidth="1"/>
    <col min="12020" max="12020" width="15.85546875" style="263" customWidth="1"/>
    <col min="12021" max="12032" width="11.42578125" style="263" customWidth="1"/>
    <col min="12033" max="12038" width="10.140625" style="263" customWidth="1"/>
    <col min="12039" max="12052" width="9.140625" style="263" customWidth="1"/>
    <col min="12053" max="12053" width="11.140625" style="263" customWidth="1"/>
    <col min="12054" max="12272" width="11.42578125" style="263"/>
    <col min="12273" max="12273" width="12" style="263" customWidth="1"/>
    <col min="12274" max="12274" width="11.42578125" style="263"/>
    <col min="12275" max="12275" width="9.7109375" style="263" customWidth="1"/>
    <col min="12276" max="12276" width="15.85546875" style="263" customWidth="1"/>
    <col min="12277" max="12288" width="11.42578125" style="263" customWidth="1"/>
    <col min="12289" max="12294" width="10.140625" style="263" customWidth="1"/>
    <col min="12295" max="12308" width="9.140625" style="263" customWidth="1"/>
    <col min="12309" max="12309" width="11.140625" style="263" customWidth="1"/>
    <col min="12310" max="12528" width="11.42578125" style="263"/>
    <col min="12529" max="12529" width="12" style="263" customWidth="1"/>
    <col min="12530" max="12530" width="11.42578125" style="263"/>
    <col min="12531" max="12531" width="9.7109375" style="263" customWidth="1"/>
    <col min="12532" max="12532" width="15.85546875" style="263" customWidth="1"/>
    <col min="12533" max="12544" width="11.42578125" style="263" customWidth="1"/>
    <col min="12545" max="12550" width="10.140625" style="263" customWidth="1"/>
    <col min="12551" max="12564" width="9.140625" style="263" customWidth="1"/>
    <col min="12565" max="12565" width="11.140625" style="263" customWidth="1"/>
    <col min="12566" max="12784" width="11.42578125" style="263"/>
    <col min="12785" max="12785" width="12" style="263" customWidth="1"/>
    <col min="12786" max="12786" width="11.42578125" style="263"/>
    <col min="12787" max="12787" width="9.7109375" style="263" customWidth="1"/>
    <col min="12788" max="12788" width="15.85546875" style="263" customWidth="1"/>
    <col min="12789" max="12800" width="11.42578125" style="263" customWidth="1"/>
    <col min="12801" max="12806" width="10.140625" style="263" customWidth="1"/>
    <col min="12807" max="12820" width="9.140625" style="263" customWidth="1"/>
    <col min="12821" max="12821" width="11.140625" style="263" customWidth="1"/>
    <col min="12822" max="13040" width="11.42578125" style="263"/>
    <col min="13041" max="13041" width="12" style="263" customWidth="1"/>
    <col min="13042" max="13042" width="11.42578125" style="263"/>
    <col min="13043" max="13043" width="9.7109375" style="263" customWidth="1"/>
    <col min="13044" max="13044" width="15.85546875" style="263" customWidth="1"/>
    <col min="13045" max="13056" width="11.42578125" style="263" customWidth="1"/>
    <col min="13057" max="13062" width="10.140625" style="263" customWidth="1"/>
    <col min="13063" max="13076" width="9.140625" style="263" customWidth="1"/>
    <col min="13077" max="13077" width="11.140625" style="263" customWidth="1"/>
    <col min="13078" max="13296" width="11.42578125" style="263"/>
    <col min="13297" max="13297" width="12" style="263" customWidth="1"/>
    <col min="13298" max="13298" width="11.42578125" style="263"/>
    <col min="13299" max="13299" width="9.7109375" style="263" customWidth="1"/>
    <col min="13300" max="13300" width="15.85546875" style="263" customWidth="1"/>
    <col min="13301" max="13312" width="11.42578125" style="263" customWidth="1"/>
    <col min="13313" max="13318" width="10.140625" style="263" customWidth="1"/>
    <col min="13319" max="13332" width="9.140625" style="263" customWidth="1"/>
    <col min="13333" max="13333" width="11.140625" style="263" customWidth="1"/>
    <col min="13334" max="13552" width="11.42578125" style="263"/>
    <col min="13553" max="13553" width="12" style="263" customWidth="1"/>
    <col min="13554" max="13554" width="11.42578125" style="263"/>
    <col min="13555" max="13555" width="9.7109375" style="263" customWidth="1"/>
    <col min="13556" max="13556" width="15.85546875" style="263" customWidth="1"/>
    <col min="13557" max="13568" width="11.42578125" style="263" customWidth="1"/>
    <col min="13569" max="13574" width="10.140625" style="263" customWidth="1"/>
    <col min="13575" max="13588" width="9.140625" style="263" customWidth="1"/>
    <col min="13589" max="13589" width="11.140625" style="263" customWidth="1"/>
    <col min="13590" max="13808" width="11.42578125" style="263"/>
    <col min="13809" max="13809" width="12" style="263" customWidth="1"/>
    <col min="13810" max="13810" width="11.42578125" style="263"/>
    <col min="13811" max="13811" width="9.7109375" style="263" customWidth="1"/>
    <col min="13812" max="13812" width="15.85546875" style="263" customWidth="1"/>
    <col min="13813" max="13824" width="11.42578125" style="263" customWidth="1"/>
    <col min="13825" max="13830" width="10.140625" style="263" customWidth="1"/>
    <col min="13831" max="13844" width="9.140625" style="263" customWidth="1"/>
    <col min="13845" max="13845" width="11.140625" style="263" customWidth="1"/>
    <col min="13846" max="14064" width="11.42578125" style="263"/>
    <col min="14065" max="14065" width="12" style="263" customWidth="1"/>
    <col min="14066" max="14066" width="11.42578125" style="263"/>
    <col min="14067" max="14067" width="9.7109375" style="263" customWidth="1"/>
    <col min="14068" max="14068" width="15.85546875" style="263" customWidth="1"/>
    <col min="14069" max="14080" width="11.42578125" style="263" customWidth="1"/>
    <col min="14081" max="14086" width="10.140625" style="263" customWidth="1"/>
    <col min="14087" max="14100" width="9.140625" style="263" customWidth="1"/>
    <col min="14101" max="14101" width="11.140625" style="263" customWidth="1"/>
    <col min="14102" max="14320" width="11.42578125" style="263"/>
    <col min="14321" max="14321" width="12" style="263" customWidth="1"/>
    <col min="14322" max="14322" width="11.42578125" style="263"/>
    <col min="14323" max="14323" width="9.7109375" style="263" customWidth="1"/>
    <col min="14324" max="14324" width="15.85546875" style="263" customWidth="1"/>
    <col min="14325" max="14336" width="11.42578125" style="263" customWidth="1"/>
    <col min="14337" max="14342" width="10.140625" style="263" customWidth="1"/>
    <col min="14343" max="14356" width="9.140625" style="263" customWidth="1"/>
    <col min="14357" max="14357" width="11.140625" style="263" customWidth="1"/>
    <col min="14358" max="14576" width="11.42578125" style="263"/>
    <col min="14577" max="14577" width="12" style="263" customWidth="1"/>
    <col min="14578" max="14578" width="11.42578125" style="263"/>
    <col min="14579" max="14579" width="9.7109375" style="263" customWidth="1"/>
    <col min="14580" max="14580" width="15.85546875" style="263" customWidth="1"/>
    <col min="14581" max="14592" width="11.42578125" style="263" customWidth="1"/>
    <col min="14593" max="14598" width="10.140625" style="263" customWidth="1"/>
    <col min="14599" max="14612" width="9.140625" style="263" customWidth="1"/>
    <col min="14613" max="14613" width="11.140625" style="263" customWidth="1"/>
    <col min="14614" max="14832" width="11.42578125" style="263"/>
    <col min="14833" max="14833" width="12" style="263" customWidth="1"/>
    <col min="14834" max="14834" width="11.42578125" style="263"/>
    <col min="14835" max="14835" width="9.7109375" style="263" customWidth="1"/>
    <col min="14836" max="14836" width="15.85546875" style="263" customWidth="1"/>
    <col min="14837" max="14848" width="11.42578125" style="263" customWidth="1"/>
    <col min="14849" max="14854" width="10.140625" style="263" customWidth="1"/>
    <col min="14855" max="14868" width="9.140625" style="263" customWidth="1"/>
    <col min="14869" max="14869" width="11.140625" style="263" customWidth="1"/>
    <col min="14870" max="15088" width="11.42578125" style="263"/>
    <col min="15089" max="15089" width="12" style="263" customWidth="1"/>
    <col min="15090" max="15090" width="11.42578125" style="263"/>
    <col min="15091" max="15091" width="9.7109375" style="263" customWidth="1"/>
    <col min="15092" max="15092" width="15.85546875" style="263" customWidth="1"/>
    <col min="15093" max="15104" width="11.42578125" style="263" customWidth="1"/>
    <col min="15105" max="15110" width="10.140625" style="263" customWidth="1"/>
    <col min="15111" max="15124" width="9.140625" style="263" customWidth="1"/>
    <col min="15125" max="15125" width="11.140625" style="263" customWidth="1"/>
    <col min="15126" max="15344" width="11.42578125" style="263"/>
    <col min="15345" max="15345" width="12" style="263" customWidth="1"/>
    <col min="15346" max="15346" width="11.42578125" style="263"/>
    <col min="15347" max="15347" width="9.7109375" style="263" customWidth="1"/>
    <col min="15348" max="15348" width="15.85546875" style="263" customWidth="1"/>
    <col min="15349" max="15360" width="11.42578125" style="263" customWidth="1"/>
    <col min="15361" max="15366" width="10.140625" style="263" customWidth="1"/>
    <col min="15367" max="15380" width="9.140625" style="263" customWidth="1"/>
    <col min="15381" max="15381" width="11.140625" style="263" customWidth="1"/>
    <col min="15382" max="15600" width="11.42578125" style="263"/>
    <col min="15601" max="15601" width="12" style="263" customWidth="1"/>
    <col min="15602" max="15602" width="11.42578125" style="263"/>
    <col min="15603" max="15603" width="9.7109375" style="263" customWidth="1"/>
    <col min="15604" max="15604" width="15.85546875" style="263" customWidth="1"/>
    <col min="15605" max="15616" width="11.42578125" style="263" customWidth="1"/>
    <col min="15617" max="15622" width="10.140625" style="263" customWidth="1"/>
    <col min="15623" max="15636" width="9.140625" style="263" customWidth="1"/>
    <col min="15637" max="15637" width="11.140625" style="263" customWidth="1"/>
    <col min="15638" max="15856" width="11.42578125" style="263"/>
    <col min="15857" max="15857" width="12" style="263" customWidth="1"/>
    <col min="15858" max="15858" width="11.42578125" style="263"/>
    <col min="15859" max="15859" width="9.7109375" style="263" customWidth="1"/>
    <col min="15860" max="15860" width="15.85546875" style="263" customWidth="1"/>
    <col min="15861" max="15872" width="11.42578125" style="263" customWidth="1"/>
    <col min="15873" max="15878" width="10.140625" style="263" customWidth="1"/>
    <col min="15879" max="15892" width="9.140625" style="263" customWidth="1"/>
    <col min="15893" max="15893" width="11.140625" style="263" customWidth="1"/>
    <col min="15894" max="16112" width="11.42578125" style="263"/>
    <col min="16113" max="16113" width="12" style="263" customWidth="1"/>
    <col min="16114" max="16114" width="11.42578125" style="263"/>
    <col min="16115" max="16115" width="9.7109375" style="263" customWidth="1"/>
    <col min="16116" max="16116" width="15.85546875" style="263" customWidth="1"/>
    <col min="16117" max="16128" width="11.42578125" style="263" customWidth="1"/>
    <col min="16129" max="16134" width="10.140625" style="263" customWidth="1"/>
    <col min="16135" max="16148" width="9.140625" style="263" customWidth="1"/>
    <col min="16149" max="16149" width="11.140625" style="263" customWidth="1"/>
    <col min="16150" max="16384" width="11.42578125" style="263"/>
  </cols>
  <sheetData>
    <row r="1" spans="2:8" ht="15" customHeight="1" x14ac:dyDescent="0.25">
      <c r="C1" s="264"/>
    </row>
    <row r="2" spans="2:8" ht="15" customHeight="1" x14ac:dyDescent="0.25">
      <c r="C2" s="264"/>
    </row>
    <row r="3" spans="2:8" ht="15" customHeight="1" x14ac:dyDescent="0.25"/>
    <row r="4" spans="2:8" ht="15" customHeight="1" x14ac:dyDescent="0.25"/>
    <row r="5" spans="2:8" ht="36" customHeight="1" thickBot="1" x14ac:dyDescent="0.3">
      <c r="B5" s="255" t="s">
        <v>246</v>
      </c>
      <c r="C5" s="255"/>
      <c r="D5" s="255"/>
      <c r="E5" s="255"/>
      <c r="F5" s="255"/>
    </row>
    <row r="6" spans="2:8" ht="45" customHeight="1" thickBot="1" x14ac:dyDescent="0.3">
      <c r="B6" s="45"/>
      <c r="C6" s="265" t="s">
        <v>51</v>
      </c>
      <c r="D6" s="265" t="s">
        <v>247</v>
      </c>
      <c r="E6" s="265" t="s">
        <v>248</v>
      </c>
      <c r="F6" s="266" t="s">
        <v>249</v>
      </c>
      <c r="H6" s="83" t="s">
        <v>98</v>
      </c>
    </row>
    <row r="7" spans="2:8" ht="15" customHeight="1" x14ac:dyDescent="0.25">
      <c r="B7" s="267" t="s">
        <v>250</v>
      </c>
      <c r="C7" s="53">
        <v>146409</v>
      </c>
      <c r="D7" s="54">
        <f t="shared" ref="D7:D17" si="0">IFERROR((C7-C8)/C8,"-")</f>
        <v>-4.8377661648857345E-2</v>
      </c>
      <c r="E7" s="54">
        <f>C7/C20-1</f>
        <v>6.1180853531253687E-2</v>
      </c>
      <c r="F7" s="268">
        <f>((SUM(C7:C18)/SUM(C20:C31))-1)</f>
        <v>-1.4681782875650695E-3</v>
      </c>
    </row>
    <row r="8" spans="2:8" ht="15" customHeight="1" x14ac:dyDescent="0.25">
      <c r="B8" s="267" t="s">
        <v>251</v>
      </c>
      <c r="C8" s="53">
        <v>153852</v>
      </c>
      <c r="D8" s="54">
        <f t="shared" si="0"/>
        <v>-1.9876156257166884E-2</v>
      </c>
      <c r="E8" s="54">
        <f t="shared" ref="E8:E17" si="1">C8/C21-1</f>
        <v>7.4295450101946825E-2</v>
      </c>
      <c r="F8" s="268">
        <f>((SUM(C8:C18,C20)/SUM(C21:C31,C33))-1)</f>
        <v>-1.4103425496398314E-2</v>
      </c>
    </row>
    <row r="9" spans="2:8" ht="15" customHeight="1" x14ac:dyDescent="0.25">
      <c r="B9" s="267" t="s">
        <v>252</v>
      </c>
      <c r="C9" s="53">
        <v>156972</v>
      </c>
      <c r="D9" s="54">
        <f t="shared" si="0"/>
        <v>0.16446343526060445</v>
      </c>
      <c r="E9" s="54">
        <f t="shared" si="1"/>
        <v>1.2768318569225778E-2</v>
      </c>
      <c r="F9" s="268">
        <f>((SUM(C9:C18,C20:C21)/SUM(C22:C31,C33:C34))-1)</f>
        <v>-2.0750530221796737E-2</v>
      </c>
    </row>
    <row r="10" spans="2:8" ht="15" customHeight="1" x14ac:dyDescent="0.25">
      <c r="B10" s="267" t="s">
        <v>253</v>
      </c>
      <c r="C10" s="53">
        <v>134802</v>
      </c>
      <c r="D10" s="54">
        <f t="shared" si="0"/>
        <v>-0.18575699918456101</v>
      </c>
      <c r="E10" s="54">
        <f t="shared" si="1"/>
        <v>-1.2692716153367312E-2</v>
      </c>
      <c r="F10" s="268">
        <f>((SUM(C10:C18,C20:C22)/SUM(C23:C31,C33:C35))-1)</f>
        <v>-3.0027768599846461E-2</v>
      </c>
    </row>
    <row r="11" spans="2:8" ht="15" customHeight="1" x14ac:dyDescent="0.25">
      <c r="B11" s="267" t="s">
        <v>254</v>
      </c>
      <c r="C11" s="53">
        <v>165555</v>
      </c>
      <c r="D11" s="54">
        <f t="shared" si="0"/>
        <v>0.13263505007936074</v>
      </c>
      <c r="E11" s="54">
        <f t="shared" si="1"/>
        <v>4.9410893463073258E-3</v>
      </c>
      <c r="F11" s="268">
        <f>((SUM(C11:C18,C20:C23)/SUM(C24:C31,C33:C36))-1)</f>
        <v>-3.6830669097975499E-2</v>
      </c>
    </row>
    <row r="12" spans="2:8" ht="15" customHeight="1" x14ac:dyDescent="0.25">
      <c r="B12" s="267" t="s">
        <v>255</v>
      </c>
      <c r="C12" s="53">
        <v>146168</v>
      </c>
      <c r="D12" s="54">
        <f t="shared" si="0"/>
        <v>3.9586919104991396E-2</v>
      </c>
      <c r="E12" s="54">
        <f t="shared" si="1"/>
        <v>-5.3689928201940962E-2</v>
      </c>
      <c r="F12" s="268">
        <f>((SUM(C12:C18,C20:C24)/SUM(C25:C31,C33:C37))-1)</f>
        <v>-3.9531008107931642E-2</v>
      </c>
    </row>
    <row r="13" spans="2:8" ht="15" customHeight="1" x14ac:dyDescent="0.25">
      <c r="B13" s="267" t="s">
        <v>256</v>
      </c>
      <c r="C13" s="53">
        <v>140602</v>
      </c>
      <c r="D13" s="54">
        <f t="shared" si="0"/>
        <v>3.2418659637116612E-2</v>
      </c>
      <c r="E13" s="54">
        <f t="shared" si="1"/>
        <v>3.5688284250046109E-3</v>
      </c>
      <c r="F13" s="268">
        <f>((SUM(C13:C18,C20:C25)/SUM(C26:C31,C33:C38))-1)</f>
        <v>-4.7591693650108957E-2</v>
      </c>
    </row>
    <row r="14" spans="2:8" ht="15" customHeight="1" x14ac:dyDescent="0.25">
      <c r="B14" s="267" t="s">
        <v>257</v>
      </c>
      <c r="C14" s="53">
        <v>136187</v>
      </c>
      <c r="D14" s="54">
        <f t="shared" si="0"/>
        <v>-2.324497231546031E-2</v>
      </c>
      <c r="E14" s="54">
        <f t="shared" si="1"/>
        <v>4.2891274715513239E-2</v>
      </c>
      <c r="F14" s="268">
        <f>((SUM(C14:C18,C20:C26)/SUM(C27:C31,C33:C39))-1)</f>
        <v>-4.7866792910677969E-2</v>
      </c>
    </row>
    <row r="15" spans="2:8" ht="15" customHeight="1" x14ac:dyDescent="0.25">
      <c r="B15" s="267" t="s">
        <v>258</v>
      </c>
      <c r="C15" s="53">
        <v>139428</v>
      </c>
      <c r="D15" s="54">
        <f t="shared" si="0"/>
        <v>-0.17269614852877477</v>
      </c>
      <c r="E15" s="54">
        <f t="shared" si="1"/>
        <v>-9.4011540260955484E-2</v>
      </c>
      <c r="F15" s="268">
        <f>((SUM(C15:C18,C20:C27)/SUM(C28:C31,C33:C40))-1)</f>
        <v>-5.0349048196898449E-2</v>
      </c>
    </row>
    <row r="16" spans="2:8" ht="15" customHeight="1" x14ac:dyDescent="0.25">
      <c r="B16" s="267" t="s">
        <v>259</v>
      </c>
      <c r="C16" s="53">
        <v>168533</v>
      </c>
      <c r="D16" s="54">
        <f t="shared" si="0"/>
        <v>0.2706812835514808</v>
      </c>
      <c r="E16" s="54">
        <f t="shared" si="1"/>
        <v>7.8514565094967459E-2</v>
      </c>
      <c r="F16" s="268">
        <f>((SUM(C16:C18,C20:C28)/SUM(C29:C31,C33:C41))-1)</f>
        <v>-5.213841995216828E-2</v>
      </c>
    </row>
    <row r="17" spans="2:6" ht="15" customHeight="1" x14ac:dyDescent="0.25">
      <c r="B17" s="267" t="s">
        <v>260</v>
      </c>
      <c r="C17" s="53">
        <v>132632</v>
      </c>
      <c r="D17" s="54">
        <f t="shared" si="0"/>
        <v>-1.6958197450340943E-2</v>
      </c>
      <c r="E17" s="54">
        <f t="shared" si="1"/>
        <v>-5.4276831807421377E-2</v>
      </c>
      <c r="F17" s="268">
        <f>((SUM(C17:C18,C20:C29)/SUM(C30:C31,C33:C42))-1)</f>
        <v>-6.0800196009543561E-2</v>
      </c>
    </row>
    <row r="18" spans="2:6" ht="15" customHeight="1" x14ac:dyDescent="0.25">
      <c r="B18" s="267" t="s">
        <v>261</v>
      </c>
      <c r="C18" s="53">
        <v>134920</v>
      </c>
      <c r="D18" s="54">
        <f>C18/C20-1</f>
        <v>-2.2092079322741487E-2</v>
      </c>
      <c r="E18" s="54">
        <f>C18/C31-1</f>
        <v>-7.3606152156001081E-2</v>
      </c>
      <c r="F18" s="268">
        <f>((SUM(C18,C20:C30)/SUM(C31,C33:C43))-1)</f>
        <v>-5.9382619650201751E-2</v>
      </c>
    </row>
    <row r="19" spans="2:6" ht="30" customHeight="1" x14ac:dyDescent="0.25">
      <c r="B19" s="208" t="str">
        <f>actualizaciones!$A$2</f>
        <v>2013</v>
      </c>
      <c r="C19" s="50">
        <v>1756060</v>
      </c>
      <c r="D19" s="51"/>
      <c r="E19" s="51">
        <v>-1.4681782875650695E-3</v>
      </c>
      <c r="F19" s="269" t="s">
        <v>64</v>
      </c>
    </row>
    <row r="20" spans="2:6" ht="15" customHeight="1" outlineLevel="1" x14ac:dyDescent="0.25">
      <c r="B20" s="267" t="s">
        <v>250</v>
      </c>
      <c r="C20" s="53">
        <v>137968</v>
      </c>
      <c r="D20" s="54">
        <f t="shared" ref="D20:D30" si="2">IFERROR((C20-C21)/C21,"-")</f>
        <v>-3.6617043264530906E-2</v>
      </c>
      <c r="E20" s="54">
        <f>C20/C33-1</f>
        <v>-9.1987232222185633E-2</v>
      </c>
      <c r="F20" s="268">
        <f>((SUM(C20:C31)/SUM(C33:C44))-1)</f>
        <v>-4.8126744531568399E-2</v>
      </c>
    </row>
    <row r="21" spans="2:6" ht="15" customHeight="1" outlineLevel="1" x14ac:dyDescent="0.25">
      <c r="B21" s="267" t="s">
        <v>251</v>
      </c>
      <c r="C21" s="53">
        <v>143212</v>
      </c>
      <c r="D21" s="54">
        <f t="shared" si="2"/>
        <v>-7.6009884317356266E-2</v>
      </c>
      <c r="E21" s="54">
        <f t="shared" ref="E21:E30" si="3">C21/C34-1</f>
        <v>-8.0828929414942241E-3</v>
      </c>
      <c r="F21" s="268">
        <f>((SUM(C21:C31,C33)/SUM(C34:C44,C46))-1)</f>
        <v>-3.5308337750571739E-2</v>
      </c>
    </row>
    <row r="22" spans="2:6" ht="15" customHeight="1" outlineLevel="1" x14ac:dyDescent="0.25">
      <c r="B22" s="267" t="s">
        <v>252</v>
      </c>
      <c r="C22" s="53">
        <v>154993</v>
      </c>
      <c r="D22" s="54">
        <f t="shared" si="2"/>
        <v>0.1351887794338448</v>
      </c>
      <c r="E22" s="54">
        <f t="shared" si="3"/>
        <v>-8.7836485834343669E-2</v>
      </c>
      <c r="F22" s="268">
        <f>((SUM(C22:C31,C33:C34)/SUM(C35:C44,C46:C47))-1)</f>
        <v>-3.1278620732592466E-2</v>
      </c>
    </row>
    <row r="23" spans="2:6" ht="15" customHeight="1" outlineLevel="1" x14ac:dyDescent="0.25">
      <c r="B23" s="267" t="s">
        <v>253</v>
      </c>
      <c r="C23" s="53">
        <v>136535</v>
      </c>
      <c r="D23" s="54">
        <f t="shared" si="2"/>
        <v>-0.17121420897044451</v>
      </c>
      <c r="E23" s="54">
        <f t="shared" si="3"/>
        <v>-9.5603041704202196E-2</v>
      </c>
      <c r="F23" s="268">
        <f>((SUM(C23:C31,C33:C35)/SUM(C36:C44,C46:C48))-1)</f>
        <v>-1.5275332542783793E-2</v>
      </c>
    </row>
    <row r="24" spans="2:6" ht="15" customHeight="1" outlineLevel="1" x14ac:dyDescent="0.25">
      <c r="B24" s="267" t="s">
        <v>254</v>
      </c>
      <c r="C24" s="53">
        <v>164741</v>
      </c>
      <c r="D24" s="54">
        <f t="shared" si="2"/>
        <v>6.6554016871572766E-2</v>
      </c>
      <c r="E24" s="54">
        <f t="shared" si="3"/>
        <v>-2.4987719204796366E-2</v>
      </c>
      <c r="F24" s="268">
        <f>((SUM(C24:C31,C33:C36)/SUM(C37:C44,C46:C49))-1)</f>
        <v>2.9362605089926497E-3</v>
      </c>
    </row>
    <row r="25" spans="2:6" ht="15" customHeight="1" outlineLevel="1" x14ac:dyDescent="0.25">
      <c r="B25" s="267" t="s">
        <v>255</v>
      </c>
      <c r="C25" s="53">
        <v>154461</v>
      </c>
      <c r="D25" s="54">
        <f t="shared" si="2"/>
        <v>0.10248961470928324</v>
      </c>
      <c r="E25" s="54">
        <f t="shared" si="3"/>
        <v>-0.13450256352786261</v>
      </c>
      <c r="F25" s="268">
        <f>((SUM(C25:C31,C33:C37)/SUM(C38:C44,C46:C50))-1)</f>
        <v>7.3684081451566019E-3</v>
      </c>
    </row>
    <row r="26" spans="2:6" ht="15" customHeight="1" outlineLevel="1" x14ac:dyDescent="0.25">
      <c r="B26" s="267" t="s">
        <v>256</v>
      </c>
      <c r="C26" s="53">
        <v>140102</v>
      </c>
      <c r="D26" s="54">
        <f t="shared" si="2"/>
        <v>7.2871517620571882E-2</v>
      </c>
      <c r="E26" s="54">
        <f t="shared" si="3"/>
        <v>-2.8549812284950349E-5</v>
      </c>
      <c r="F26" s="268">
        <f>((SUM(C26:C31,C33:C38)/SUM(C39:C44,C46:C51))-1)</f>
        <v>2.9407796961527843E-2</v>
      </c>
    </row>
    <row r="27" spans="2:6" ht="15" customHeight="1" outlineLevel="1" x14ac:dyDescent="0.25">
      <c r="B27" s="267" t="s">
        <v>257</v>
      </c>
      <c r="C27" s="53">
        <v>130586</v>
      </c>
      <c r="D27" s="54">
        <f t="shared" si="2"/>
        <v>-0.15146592504028694</v>
      </c>
      <c r="E27" s="54">
        <f t="shared" si="3"/>
        <v>8.5808071056188151E-3</v>
      </c>
      <c r="F27" s="268">
        <f>((SUM(C27:C31,C33:C39)/SUM(C40:C44,C46:C52))-1)</f>
        <v>3.5937014768845366E-2</v>
      </c>
    </row>
    <row r="28" spans="2:6" ht="15" customHeight="1" outlineLevel="1" x14ac:dyDescent="0.25">
      <c r="B28" s="267" t="s">
        <v>258</v>
      </c>
      <c r="C28" s="53">
        <v>153896</v>
      </c>
      <c r="D28" s="54">
        <f t="shared" si="2"/>
        <v>-1.515384221573747E-2</v>
      </c>
      <c r="E28" s="54">
        <f t="shared" si="3"/>
        <v>-0.10844364626480896</v>
      </c>
      <c r="F28" s="268">
        <f>((SUM(C28:C31,C33:C40)/SUM(C41:C44,C46:C53))-1)</f>
        <v>3.3528960345860614E-2</v>
      </c>
    </row>
    <row r="29" spans="2:6" ht="15" customHeight="1" outlineLevel="1" x14ac:dyDescent="0.25">
      <c r="B29" s="267" t="s">
        <v>259</v>
      </c>
      <c r="C29" s="53">
        <v>156264</v>
      </c>
      <c r="D29" s="54">
        <f t="shared" si="2"/>
        <v>0.11422948575340121</v>
      </c>
      <c r="E29" s="54">
        <f t="shared" si="3"/>
        <v>-2.4891889699412806E-2</v>
      </c>
      <c r="F29" s="268">
        <f>((SUM(C29:C31,C33:C41)/SUM(C42:C44,C46:C54))-1)</f>
        <v>5.3621238566901708E-2</v>
      </c>
    </row>
    <row r="30" spans="2:6" ht="15" customHeight="1" outlineLevel="1" x14ac:dyDescent="0.25">
      <c r="B30" s="267" t="s">
        <v>260</v>
      </c>
      <c r="C30" s="53">
        <v>140244</v>
      </c>
      <c r="D30" s="54">
        <f t="shared" si="2"/>
        <v>-3.7050260917330401E-2</v>
      </c>
      <c r="E30" s="54">
        <f t="shared" si="3"/>
        <v>-3.6415104710602941E-2</v>
      </c>
      <c r="F30" s="268">
        <f>((SUM(C30:C31,C33:C42)/SUM(C43:C44,C46:C55))-1)</f>
        <v>6.802005119429344E-2</v>
      </c>
    </row>
    <row r="31" spans="2:6" ht="15" customHeight="1" outlineLevel="1" x14ac:dyDescent="0.25">
      <c r="B31" s="267" t="s">
        <v>261</v>
      </c>
      <c r="C31" s="53">
        <v>145640</v>
      </c>
      <c r="D31" s="54">
        <f>C31/C33-1</f>
        <v>-4.1495277896607341E-2</v>
      </c>
      <c r="E31" s="54">
        <f>C31/C44-1</f>
        <v>7.9390489742677595E-2</v>
      </c>
      <c r="F31" s="268">
        <f>((SUM(C31,C33:C43)/SUM(C44,C46:C56))-1)</f>
        <v>8.3644830928241376E-2</v>
      </c>
    </row>
    <row r="32" spans="2:6" ht="12.75" x14ac:dyDescent="0.25">
      <c r="B32" s="270">
        <v>2012</v>
      </c>
      <c r="C32" s="171">
        <v>1758642</v>
      </c>
      <c r="D32" s="172"/>
      <c r="E32" s="172">
        <f>C32/C45-1</f>
        <v>-4.8126744531568399E-2</v>
      </c>
      <c r="F32" s="271">
        <f>C32/C45-1</f>
        <v>-4.8126744531568399E-2</v>
      </c>
    </row>
    <row r="33" spans="2:6" ht="15" hidden="1" customHeight="1" outlineLevel="1" x14ac:dyDescent="0.25">
      <c r="B33" s="267" t="s">
        <v>250</v>
      </c>
      <c r="C33" s="53">
        <v>151945</v>
      </c>
      <c r="D33" s="54">
        <f t="shared" ref="D33:D43" si="4">IFERROR((C33-C34)/C34,"-")</f>
        <v>5.2403742926602902E-2</v>
      </c>
      <c r="E33" s="54">
        <f>C33/C46-1</f>
        <v>7.0910039186941498E-2</v>
      </c>
      <c r="F33" s="268">
        <f>((SUM(C33:C44)/SUM(C46:C57))-1)</f>
        <v>7.9532885407226583E-2</v>
      </c>
    </row>
    <row r="34" spans="2:6" ht="15" hidden="1" customHeight="1" outlineLevel="1" x14ac:dyDescent="0.25">
      <c r="B34" s="267" t="s">
        <v>251</v>
      </c>
      <c r="C34" s="53">
        <v>144379</v>
      </c>
      <c r="D34" s="54">
        <f t="shared" si="4"/>
        <v>-0.15030191033321955</v>
      </c>
      <c r="E34" s="54">
        <f t="shared" ref="E34:E43" si="5">C34/C47-1</f>
        <v>4.6679715818471745E-2</v>
      </c>
      <c r="F34" s="268">
        <f>((SUM(C34:C44,C46)/SUM(C47:C57,C59))-1)</f>
        <v>7.9844525725891291E-2</v>
      </c>
    </row>
    <row r="35" spans="2:6" ht="15" hidden="1" customHeight="1" outlineLevel="1" x14ac:dyDescent="0.25">
      <c r="B35" s="267" t="s">
        <v>252</v>
      </c>
      <c r="C35" s="53">
        <v>169918</v>
      </c>
      <c r="D35" s="54">
        <f t="shared" si="4"/>
        <v>0.1255232897037783</v>
      </c>
      <c r="E35" s="54">
        <f t="shared" si="5"/>
        <v>9.4007739011183533E-2</v>
      </c>
      <c r="F35" s="268">
        <f>((SUM(C35:C44,C46:C47)/SUM(C48:C57,C59:C60))-1)</f>
        <v>8.0526425425720083E-2</v>
      </c>
    </row>
    <row r="36" spans="2:6" ht="15" hidden="1" customHeight="1" outlineLevel="1" x14ac:dyDescent="0.25">
      <c r="B36" s="267" t="s">
        <v>253</v>
      </c>
      <c r="C36" s="53">
        <v>150968</v>
      </c>
      <c r="D36" s="54">
        <f t="shared" si="4"/>
        <v>-0.10650260707965649</v>
      </c>
      <c r="E36" s="54">
        <f t="shared" si="5"/>
        <v>0.14045703493862138</v>
      </c>
      <c r="F36" s="268">
        <f>((SUM(C36:C44,C46:C48)/SUM(C49:C57,C59:C61))-1)</f>
        <v>7.8246984518947738E-2</v>
      </c>
    </row>
    <row r="37" spans="2:6" ht="15" hidden="1" customHeight="1" outlineLevel="1" x14ac:dyDescent="0.25">
      <c r="B37" s="267" t="s">
        <v>254</v>
      </c>
      <c r="C37" s="53">
        <v>168963</v>
      </c>
      <c r="D37" s="54">
        <f t="shared" si="4"/>
        <v>-5.3242932787941614E-2</v>
      </c>
      <c r="E37" s="54">
        <f t="shared" si="5"/>
        <v>2.250611217351306E-2</v>
      </c>
      <c r="F37" s="268">
        <f>((SUM(C37:C44,C46:C49)/SUM(C50:C57,C59:C62))-1)</f>
        <v>7.216165929177154E-2</v>
      </c>
    </row>
    <row r="38" spans="2:6" ht="15" hidden="1" customHeight="1" outlineLevel="1" x14ac:dyDescent="0.25">
      <c r="B38" s="267" t="s">
        <v>255</v>
      </c>
      <c r="C38" s="53">
        <v>178465</v>
      </c>
      <c r="D38" s="54">
        <f t="shared" si="4"/>
        <v>0.27378556235992746</v>
      </c>
      <c r="E38" s="54">
        <f t="shared" si="5"/>
        <v>9.2390938416242685E-2</v>
      </c>
      <c r="F38" s="268">
        <f>((SUM(C38:C44,C46:C50)/SUM(C51:C57,C59:C63))-1)</f>
        <v>6.6752840280734027E-2</v>
      </c>
    </row>
    <row r="39" spans="2:6" ht="15" hidden="1" customHeight="1" outlineLevel="1" x14ac:dyDescent="0.25">
      <c r="B39" s="267" t="s">
        <v>256</v>
      </c>
      <c r="C39" s="53">
        <v>140106</v>
      </c>
      <c r="D39" s="54">
        <f t="shared" si="4"/>
        <v>8.2108515157366294E-2</v>
      </c>
      <c r="E39" s="54">
        <f t="shared" si="5"/>
        <v>8.6960906770522151E-2</v>
      </c>
      <c r="F39" s="268">
        <f>((SUM(C39:C44,C46:C51)/SUM(C52:C57,C59:C64))-1)</f>
        <v>6.476694016232587E-2</v>
      </c>
    </row>
    <row r="40" spans="2:6" ht="15" hidden="1" customHeight="1" outlineLevel="1" x14ac:dyDescent="0.25">
      <c r="B40" s="267" t="s">
        <v>257</v>
      </c>
      <c r="C40" s="53">
        <v>129475</v>
      </c>
      <c r="D40" s="54">
        <f t="shared" si="4"/>
        <v>-0.24992034295976595</v>
      </c>
      <c r="E40" s="54">
        <f t="shared" si="5"/>
        <v>-2.2970291052603731E-2</v>
      </c>
      <c r="F40" s="268">
        <f>((SUM(C40:C44,C46:C52)/SUM(C53:C57,C59:C65))-1)</f>
        <v>6.2835509794526345E-2</v>
      </c>
    </row>
    <row r="41" spans="2:6" ht="15" hidden="1" customHeight="1" outlineLevel="1" x14ac:dyDescent="0.25">
      <c r="B41" s="267" t="s">
        <v>258</v>
      </c>
      <c r="C41" s="53">
        <v>172615</v>
      </c>
      <c r="D41" s="54">
        <f t="shared" si="4"/>
        <v>7.7140521550298588E-2</v>
      </c>
      <c r="E41" s="54">
        <f t="shared" si="5"/>
        <v>0.10218950137602079</v>
      </c>
      <c r="F41" s="268">
        <f>((SUM(C41:C44,C46:C53)/SUM(C54:C57,C59:C66))-1)</f>
        <v>7.0220880852218448E-2</v>
      </c>
    </row>
    <row r="42" spans="2:6" ht="15" hidden="1" customHeight="1" outlineLevel="1" x14ac:dyDescent="0.25">
      <c r="B42" s="267" t="s">
        <v>259</v>
      </c>
      <c r="C42" s="53">
        <v>160253</v>
      </c>
      <c r="D42" s="54">
        <f t="shared" si="4"/>
        <v>0.10106222173363381</v>
      </c>
      <c r="E42" s="54">
        <f t="shared" si="5"/>
        <v>0.14198063123089311</v>
      </c>
      <c r="F42" s="268">
        <f>((SUM(C42:C44,C46:C54)/SUM(C55:C57,C59:C67))-1)</f>
        <v>6.9327509629159234E-2</v>
      </c>
    </row>
    <row r="43" spans="2:6" ht="15" hidden="1" customHeight="1" outlineLevel="1" x14ac:dyDescent="0.25">
      <c r="B43" s="267" t="s">
        <v>260</v>
      </c>
      <c r="C43" s="53">
        <v>145544</v>
      </c>
      <c r="D43" s="54">
        <f t="shared" si="4"/>
        <v>7.8678999169927669E-2</v>
      </c>
      <c r="E43" s="54">
        <f t="shared" si="5"/>
        <v>0.16046213093709882</v>
      </c>
      <c r="F43" s="268">
        <f>((SUM(C43:C44,C46:C55)/SUM(C56:C57,C59:C68))-1)</f>
        <v>6.0584979927878591E-2</v>
      </c>
    </row>
    <row r="44" spans="2:6" ht="15" hidden="1" customHeight="1" outlineLevel="1" x14ac:dyDescent="0.25">
      <c r="B44" s="267" t="s">
        <v>261</v>
      </c>
      <c r="C44" s="53">
        <v>134928</v>
      </c>
      <c r="D44" s="54">
        <f>C44/C46-1</f>
        <v>-4.9025964872712935E-2</v>
      </c>
      <c r="E44" s="54">
        <f>C44/C57-1</f>
        <v>2.5779818606171734E-2</v>
      </c>
      <c r="F44" s="268">
        <f>((SUM(C44,C46:C56)/SUM(C57,C59:C69))-1)</f>
        <v>4.2944270367054616E-2</v>
      </c>
    </row>
    <row r="45" spans="2:6" ht="12.75" collapsed="1" x14ac:dyDescent="0.25">
      <c r="B45" s="272">
        <v>2011</v>
      </c>
      <c r="C45" s="221">
        <v>1847559</v>
      </c>
      <c r="D45" s="222"/>
      <c r="E45" s="222">
        <f>C45/C58-1</f>
        <v>7.9532885407226583E-2</v>
      </c>
      <c r="F45" s="273">
        <f>C45/C58-1</f>
        <v>7.9532885407226583E-2</v>
      </c>
    </row>
    <row r="46" spans="2:6" ht="15" hidden="1" customHeight="1" outlineLevel="1" x14ac:dyDescent="0.25">
      <c r="B46" s="267" t="s">
        <v>250</v>
      </c>
      <c r="C46" s="53">
        <v>141884</v>
      </c>
      <c r="D46" s="54">
        <f t="shared" ref="D46:D56" si="6">IFERROR((C46-C47)/C47,"-")</f>
        <v>2.8592141510801798E-2</v>
      </c>
      <c r="E46" s="54">
        <f>C46/C59-1</f>
        <v>7.4284675898934616E-2</v>
      </c>
      <c r="F46" s="268">
        <f>((SUM(C46:C57)/SUM(C59:C70))-1)</f>
        <v>3.7847681456564475E-2</v>
      </c>
    </row>
    <row r="47" spans="2:6" ht="15" hidden="1" customHeight="1" outlineLevel="1" x14ac:dyDescent="0.25">
      <c r="B47" s="267" t="s">
        <v>251</v>
      </c>
      <c r="C47" s="53">
        <v>137940</v>
      </c>
      <c r="D47" s="54">
        <f t="shared" si="6"/>
        <v>-0.11188086300920054</v>
      </c>
      <c r="E47" s="54">
        <f t="shared" ref="E47:E97" si="7">C47/C60-1</f>
        <v>5.3725163665808484E-2</v>
      </c>
      <c r="F47" s="268">
        <f>((SUM(C47:C57,C59)/SUM(C60:C70,C72))-1)</f>
        <v>2.5827259629006782E-2</v>
      </c>
    </row>
    <row r="48" spans="2:6" ht="15" hidden="1" customHeight="1" outlineLevel="1" x14ac:dyDescent="0.25">
      <c r="B48" s="267" t="s">
        <v>252</v>
      </c>
      <c r="C48" s="53">
        <v>155317</v>
      </c>
      <c r="D48" s="54">
        <f t="shared" si="6"/>
        <v>0.17331067044381493</v>
      </c>
      <c r="E48" s="54">
        <f t="shared" si="7"/>
        <v>6.8513600902599059E-2</v>
      </c>
      <c r="F48" s="268">
        <f>((SUM(C48:C57,C59:C60)/SUM(C61:C70,C72:C73))-1)</f>
        <v>1.0509399364927896E-2</v>
      </c>
    </row>
    <row r="49" spans="2:6" ht="15" hidden="1" customHeight="1" outlineLevel="1" x14ac:dyDescent="0.25">
      <c r="B49" s="267" t="s">
        <v>253</v>
      </c>
      <c r="C49" s="53">
        <v>132375</v>
      </c>
      <c r="D49" s="54">
        <f t="shared" si="6"/>
        <v>-0.19891191208152792</v>
      </c>
      <c r="E49" s="54">
        <f t="shared" si="7"/>
        <v>6.244231309442605E-2</v>
      </c>
      <c r="F49" s="268">
        <f>((SUM(C49:C57,C59:C61)/SUM(C62:C70,C72:C74))-1)</f>
        <v>-4.3851872865028341E-3</v>
      </c>
    </row>
    <row r="50" spans="2:6" ht="15" hidden="1" customHeight="1" outlineLevel="1" x14ac:dyDescent="0.25">
      <c r="B50" s="267" t="s">
        <v>254</v>
      </c>
      <c r="C50" s="53">
        <v>165244</v>
      </c>
      <c r="D50" s="54">
        <f t="shared" si="6"/>
        <v>1.1464703037870859E-2</v>
      </c>
      <c r="E50" s="54">
        <f t="shared" si="7"/>
        <v>-2.9460824621167614E-2</v>
      </c>
      <c r="F50" s="268">
        <f>((SUM(C50:C57,C59:C62)/SUM(C63:C70,C72:C75))-1)</f>
        <v>-1.6449596898360896E-2</v>
      </c>
    </row>
    <row r="51" spans="2:6" ht="15" hidden="1" customHeight="1" outlineLevel="1" x14ac:dyDescent="0.25">
      <c r="B51" s="267" t="s">
        <v>255</v>
      </c>
      <c r="C51" s="53">
        <v>163371</v>
      </c>
      <c r="D51" s="54">
        <f t="shared" si="6"/>
        <v>0.26745385850718018</v>
      </c>
      <c r="E51" s="54">
        <f t="shared" si="7"/>
        <v>7.2466717432975392E-2</v>
      </c>
      <c r="F51" s="268">
        <f>((SUM(C51:C57,C59:C63)/SUM(C64:C70,C72:C76))-1)</f>
        <v>-2.3665379303779099E-2</v>
      </c>
    </row>
    <row r="52" spans="2:6" ht="15" hidden="1" customHeight="1" outlineLevel="1" x14ac:dyDescent="0.25">
      <c r="B52" s="267" t="s">
        <v>256</v>
      </c>
      <c r="C52" s="53">
        <v>128897</v>
      </c>
      <c r="D52" s="54">
        <f t="shared" si="6"/>
        <v>-2.7331929761015401E-2</v>
      </c>
      <c r="E52" s="54">
        <f t="shared" si="7"/>
        <v>6.1868239597320906E-2</v>
      </c>
      <c r="F52" s="268">
        <f>((SUM(C52:C57,C59:C64)/SUM(C65:C70,C72:C77))-1)</f>
        <v>-3.508175173713779E-2</v>
      </c>
    </row>
    <row r="53" spans="2:6" ht="15" hidden="1" customHeight="1" outlineLevel="1" x14ac:dyDescent="0.25">
      <c r="B53" s="267" t="s">
        <v>257</v>
      </c>
      <c r="C53" s="53">
        <v>132519</v>
      </c>
      <c r="D53" s="54">
        <f t="shared" si="6"/>
        <v>-0.15383338335110561</v>
      </c>
      <c r="E53" s="54">
        <f t="shared" si="7"/>
        <v>6.9693667514227009E-2</v>
      </c>
      <c r="F53" s="268">
        <f>((SUM(C53:C57,C59:C65)/SUM(C66:C70,C72:C78))-1)</f>
        <v>-5.3077036935829103E-2</v>
      </c>
    </row>
    <row r="54" spans="2:6" ht="15" hidden="1" customHeight="1" outlineLevel="1" x14ac:dyDescent="0.25">
      <c r="B54" s="267" t="s">
        <v>258</v>
      </c>
      <c r="C54" s="53">
        <v>156611</v>
      </c>
      <c r="D54" s="54">
        <f t="shared" si="6"/>
        <v>0.11602733576096173</v>
      </c>
      <c r="E54" s="54">
        <f t="shared" si="7"/>
        <v>9.4975074636257428E-2</v>
      </c>
      <c r="F54" s="268">
        <f>((SUM(C54:C57,C59:C66)/SUM(C67:C70,C72:C79))-1)</f>
        <v>-7.3613521593568376E-2</v>
      </c>
    </row>
    <row r="55" spans="2:6" ht="15" hidden="1" customHeight="1" outlineLevel="1" x14ac:dyDescent="0.25">
      <c r="B55" s="267" t="s">
        <v>259</v>
      </c>
      <c r="C55" s="53">
        <v>140329</v>
      </c>
      <c r="D55" s="54">
        <f t="shared" si="6"/>
        <v>0.11888150918122453</v>
      </c>
      <c r="E55" s="54">
        <f t="shared" si="7"/>
        <v>3.8927675074590384E-2</v>
      </c>
      <c r="F55" s="268">
        <f>((SUM(C55:C57,C59:C67)/SUM(C68:C70,C72:C80))-1)</f>
        <v>-8.6839623297675472E-2</v>
      </c>
    </row>
    <row r="56" spans="2:6" ht="15" hidden="1" customHeight="1" outlineLevel="1" x14ac:dyDescent="0.25">
      <c r="B56" s="267" t="s">
        <v>260</v>
      </c>
      <c r="C56" s="53">
        <v>125419</v>
      </c>
      <c r="D56" s="54">
        <f t="shared" si="6"/>
        <v>-4.6511627906976744E-2</v>
      </c>
      <c r="E56" s="54">
        <f t="shared" si="7"/>
        <v>-6.2582217172925114E-2</v>
      </c>
      <c r="F56" s="268">
        <f>((SUM(C56:C57,C59:C68)/SUM(C69:C70,C72:C81))-1)</f>
        <v>-0.11362460316729261</v>
      </c>
    </row>
    <row r="57" spans="2:6" ht="15" hidden="1" customHeight="1" outlineLevel="1" x14ac:dyDescent="0.25">
      <c r="B57" s="267" t="s">
        <v>261</v>
      </c>
      <c r="C57" s="53">
        <v>131537</v>
      </c>
      <c r="D57" s="54">
        <f>C57/C59-1</f>
        <v>-4.0583616636253872E-3</v>
      </c>
      <c r="E57" s="54">
        <f t="shared" si="7"/>
        <v>-3.5256410256410242E-2</v>
      </c>
      <c r="F57" s="268">
        <f>((SUM(C57,C59:C69)/SUM(C70,C72:C82))-1)</f>
        <v>-0.12541881359331031</v>
      </c>
    </row>
    <row r="58" spans="2:6" ht="15" customHeight="1" collapsed="1" x14ac:dyDescent="0.25">
      <c r="B58" s="272">
        <v>2010</v>
      </c>
      <c r="C58" s="221">
        <v>1711443</v>
      </c>
      <c r="D58" s="222"/>
      <c r="E58" s="222">
        <f>C58/C71-1</f>
        <v>3.7847681456564475E-2</v>
      </c>
      <c r="F58" s="273">
        <f>C58/C71-1</f>
        <v>3.7847681456564475E-2</v>
      </c>
    </row>
    <row r="59" spans="2:6" ht="15" hidden="1" customHeight="1" outlineLevel="1" x14ac:dyDescent="0.25">
      <c r="B59" s="267" t="s">
        <v>250</v>
      </c>
      <c r="C59" s="53">
        <v>132073</v>
      </c>
      <c r="D59" s="54">
        <f t="shared" ref="D59:D69" si="8">IFERROR((C59-C60)/C60,"-")</f>
        <v>8.9070867104127354E-3</v>
      </c>
      <c r="E59" s="54">
        <f t="shared" si="7"/>
        <v>-6.8806757290315268E-2</v>
      </c>
      <c r="F59" s="268">
        <f>((SUM(C59:C70)/SUM(C72:C83))-1)</f>
        <v>-0.12786598265284532</v>
      </c>
    </row>
    <row r="60" spans="2:6" ht="15" hidden="1" customHeight="1" outlineLevel="1" x14ac:dyDescent="0.25">
      <c r="B60" s="267" t="s">
        <v>251</v>
      </c>
      <c r="C60" s="53">
        <v>130907</v>
      </c>
      <c r="D60" s="54">
        <f t="shared" si="8"/>
        <v>-9.9416612776730556E-2</v>
      </c>
      <c r="E60" s="54">
        <f t="shared" si="7"/>
        <v>-0.12197166849998664</v>
      </c>
      <c r="F60" s="268">
        <f>((SUM(C60:C70,C72)/SUM(C73:C83,C85))-1)</f>
        <v>-0.12629137210162222</v>
      </c>
    </row>
    <row r="61" spans="2:6" ht="15" hidden="1" customHeight="1" outlineLevel="1" x14ac:dyDescent="0.25">
      <c r="B61" s="267" t="s">
        <v>252</v>
      </c>
      <c r="C61" s="53">
        <v>145358</v>
      </c>
      <c r="D61" s="54">
        <f t="shared" si="8"/>
        <v>0.16664392632128094</v>
      </c>
      <c r="E61" s="54">
        <f t="shared" si="7"/>
        <v>-9.402092955130481E-2</v>
      </c>
      <c r="F61" s="268">
        <f>((SUM(C61:C70,C72:C73)/SUM(C74:C83,C85:C86))-1)</f>
        <v>-0.1244075173633048</v>
      </c>
    </row>
    <row r="62" spans="2:6" ht="15" hidden="1" customHeight="1" outlineLevel="1" x14ac:dyDescent="0.25">
      <c r="B62" s="267" t="s">
        <v>253</v>
      </c>
      <c r="C62" s="53">
        <v>124595</v>
      </c>
      <c r="D62" s="54">
        <f t="shared" si="8"/>
        <v>-0.26820744743333724</v>
      </c>
      <c r="E62" s="54">
        <f t="shared" si="7"/>
        <v>-9.3458963911525084E-2</v>
      </c>
      <c r="F62" s="268">
        <f>((SUM(C62:C70,C72:C74)/SUM(C75:C83,C85:C87))-1)</f>
        <v>-0.12130449458624359</v>
      </c>
    </row>
    <row r="63" spans="2:6" ht="15" hidden="1" customHeight="1" outlineLevel="1" x14ac:dyDescent="0.25">
      <c r="B63" s="267" t="s">
        <v>254</v>
      </c>
      <c r="C63" s="53">
        <v>170260</v>
      </c>
      <c r="D63" s="54">
        <f t="shared" si="8"/>
        <v>0.11769030801144868</v>
      </c>
      <c r="E63" s="54">
        <f t="shared" si="7"/>
        <v>-9.4352067575186993E-2</v>
      </c>
      <c r="F63" s="268">
        <f>((SUM(C63:C70,C72:C75)/SUM(C76:C83,C85:C88))-1)</f>
        <v>-0.1168962950569854</v>
      </c>
    </row>
    <row r="64" spans="2:6" ht="15" hidden="1" customHeight="1" outlineLevel="1" x14ac:dyDescent="0.25">
      <c r="B64" s="267" t="s">
        <v>255</v>
      </c>
      <c r="C64" s="53">
        <v>152332</v>
      </c>
      <c r="D64" s="54">
        <f t="shared" si="8"/>
        <v>0.25492845197591174</v>
      </c>
      <c r="E64" s="54">
        <f t="shared" si="7"/>
        <v>-5.5440154272568876E-2</v>
      </c>
      <c r="F64" s="268">
        <f>((SUM(C64:C70,C72:C76)/SUM(C77:C83,C85:C89))-1)</f>
        <v>-0.10661815232335192</v>
      </c>
    </row>
    <row r="65" spans="2:6" ht="15" hidden="1" customHeight="1" outlineLevel="1" x14ac:dyDescent="0.25">
      <c r="B65" s="267" t="s">
        <v>256</v>
      </c>
      <c r="C65" s="53">
        <v>121387</v>
      </c>
      <c r="D65" s="54">
        <f t="shared" si="8"/>
        <v>-2.016386164588126E-2</v>
      </c>
      <c r="E65" s="54">
        <f t="shared" si="7"/>
        <v>-0.17064422019226166</v>
      </c>
      <c r="F65" s="268">
        <f>((SUM(C65:C70,C72:C77)/SUM(C78:C83,C85:C90))-1)</f>
        <v>-0.10153673091461357</v>
      </c>
    </row>
    <row r="66" spans="2:6" ht="15" hidden="1" customHeight="1" outlineLevel="1" x14ac:dyDescent="0.25">
      <c r="B66" s="267" t="s">
        <v>257</v>
      </c>
      <c r="C66" s="53">
        <v>123885</v>
      </c>
      <c r="D66" s="54">
        <f t="shared" si="8"/>
        <v>-0.13383487033916672</v>
      </c>
      <c r="E66" s="54">
        <f t="shared" si="7"/>
        <v>-0.19295788410800951</v>
      </c>
      <c r="F66" s="268">
        <f>((SUM(C66:C70,C72:C78)/SUM(C79:C83,C85:C91))-1)</f>
        <v>-8.7698450620541268E-2</v>
      </c>
    </row>
    <row r="67" spans="2:6" ht="15" hidden="1" customHeight="1" outlineLevel="1" x14ac:dyDescent="0.25">
      <c r="B67" s="267" t="s">
        <v>258</v>
      </c>
      <c r="C67" s="53">
        <v>143027</v>
      </c>
      <c r="D67" s="54">
        <f t="shared" si="8"/>
        <v>5.8902355057710389E-2</v>
      </c>
      <c r="E67" s="54">
        <f t="shared" si="7"/>
        <v>-7.1385905909545411E-2</v>
      </c>
      <c r="F67" s="268">
        <f>((SUM(C67:C70,C72:C79)/SUM(C80:C83,C85:C92))-1)</f>
        <v>-5.394962709986395E-2</v>
      </c>
    </row>
    <row r="68" spans="2:6" ht="15" hidden="1" customHeight="1" outlineLevel="1" x14ac:dyDescent="0.25">
      <c r="B68" s="267" t="s">
        <v>259</v>
      </c>
      <c r="C68" s="53">
        <v>135071</v>
      </c>
      <c r="D68" s="54">
        <f t="shared" si="8"/>
        <v>9.5596149246591731E-3</v>
      </c>
      <c r="E68" s="54">
        <f t="shared" si="7"/>
        <v>-0.2637055934411574</v>
      </c>
      <c r="F68" s="268">
        <f>((SUM(C68:C70,C72:C80)/SUM(C81:C83,C85:C93))-1)</f>
        <v>-5.1626694979651777E-2</v>
      </c>
    </row>
    <row r="69" spans="2:6" ht="15" hidden="1" customHeight="1" outlineLevel="1" x14ac:dyDescent="0.25">
      <c r="B69" s="267" t="s">
        <v>260</v>
      </c>
      <c r="C69" s="53">
        <v>133792</v>
      </c>
      <c r="D69" s="54">
        <f t="shared" si="8"/>
        <v>-1.8717361966789886E-2</v>
      </c>
      <c r="E69" s="54">
        <f t="shared" si="7"/>
        <v>-0.20482128210919204</v>
      </c>
      <c r="F69" s="268">
        <f>((SUM(C69:C70,C72:C81)/SUM(C82:C83,C85:C94))-1)</f>
        <v>-2.1401316710429774E-2</v>
      </c>
    </row>
    <row r="70" spans="2:6" ht="15" hidden="1" customHeight="1" outlineLevel="1" x14ac:dyDescent="0.25">
      <c r="B70" s="267" t="s">
        <v>261</v>
      </c>
      <c r="C70" s="53">
        <v>136344</v>
      </c>
      <c r="D70" s="54">
        <f>C70/C72-1</f>
        <v>-3.8693665745388905E-2</v>
      </c>
      <c r="E70" s="54">
        <f t="shared" si="7"/>
        <v>-7.3315616695325936E-2</v>
      </c>
      <c r="F70" s="268">
        <f>((SUM(C70,C72:C82)/SUM(C83,C85:C95))-1)</f>
        <v>5.8553215531369496E-3</v>
      </c>
    </row>
    <row r="71" spans="2:6" ht="15" customHeight="1" collapsed="1" x14ac:dyDescent="0.25">
      <c r="B71" s="272">
        <v>2009</v>
      </c>
      <c r="C71" s="221">
        <v>1649031</v>
      </c>
      <c r="D71" s="222"/>
      <c r="E71" s="222">
        <f t="shared" si="7"/>
        <v>-0.12786598265284532</v>
      </c>
      <c r="F71" s="273">
        <f>C71/C84-1</f>
        <v>-0.12786598265284532</v>
      </c>
    </row>
    <row r="72" spans="2:6" ht="15" hidden="1" customHeight="1" outlineLevel="1" x14ac:dyDescent="0.25">
      <c r="B72" s="267" t="s">
        <v>250</v>
      </c>
      <c r="C72" s="53">
        <v>141832</v>
      </c>
      <c r="D72" s="54">
        <f t="shared" ref="D72:D82" si="9">IFERROR((C72-C73)/C73,"-")</f>
        <v>-4.8694765648056235E-2</v>
      </c>
      <c r="E72" s="54">
        <f t="shared" si="7"/>
        <v>-5.1887107771702023E-2</v>
      </c>
      <c r="F72" s="268">
        <f>((SUM(C72:C83)/SUM(C85:C96))-1)</f>
        <v>1.2106957459176781E-2</v>
      </c>
    </row>
    <row r="73" spans="2:6" ht="15" hidden="1" customHeight="1" outlineLevel="1" x14ac:dyDescent="0.25">
      <c r="B73" s="267" t="s">
        <v>251</v>
      </c>
      <c r="C73" s="53">
        <v>149092</v>
      </c>
      <c r="D73" s="54">
        <f t="shared" si="9"/>
        <v>-7.0747866843676566E-2</v>
      </c>
      <c r="E73" s="54">
        <f t="shared" si="7"/>
        <v>-0.10064182993919502</v>
      </c>
      <c r="F73" s="268">
        <f>((SUM(C73:C83,C85)/SUM(C86:C96,C98))-1)</f>
        <v>1.0713694417220365E-2</v>
      </c>
    </row>
    <row r="74" spans="2:6" ht="15" hidden="1" customHeight="1" outlineLevel="1" x14ac:dyDescent="0.25">
      <c r="B74" s="267" t="s">
        <v>252</v>
      </c>
      <c r="C74" s="53">
        <v>160443</v>
      </c>
      <c r="D74" s="54">
        <f t="shared" si="9"/>
        <v>0.16736757857974388</v>
      </c>
      <c r="E74" s="54">
        <f t="shared" si="7"/>
        <v>-6.0896591687299217E-2</v>
      </c>
      <c r="F74" s="268">
        <f>((SUM(C74:C83,C85:C86)/SUM(C87:C96,C98:C99))-1)</f>
        <v>2.6976246382585556E-2</v>
      </c>
    </row>
    <row r="75" spans="2:6" ht="15" hidden="1" customHeight="1" outlineLevel="1" x14ac:dyDescent="0.25">
      <c r="B75" s="267" t="s">
        <v>253</v>
      </c>
      <c r="C75" s="53">
        <v>137440</v>
      </c>
      <c r="D75" s="54">
        <f t="shared" si="9"/>
        <v>-0.26892839285524311</v>
      </c>
      <c r="E75" s="54">
        <f t="shared" si="7"/>
        <v>-3.4648423507266157E-2</v>
      </c>
      <c r="F75" s="268">
        <f>((SUM(C75:C83,C85:C87)/SUM(C88:C96,C98:C100))-1)</f>
        <v>2.9235934024995913E-2</v>
      </c>
    </row>
    <row r="76" spans="2:6" ht="15" hidden="1" customHeight="1" outlineLevel="1" x14ac:dyDescent="0.25">
      <c r="B76" s="267" t="s">
        <v>254</v>
      </c>
      <c r="C76" s="53">
        <v>187998</v>
      </c>
      <c r="D76" s="54">
        <f t="shared" si="9"/>
        <v>0.16571279755445734</v>
      </c>
      <c r="E76" s="54">
        <f t="shared" si="7"/>
        <v>1.26910936102822E-2</v>
      </c>
      <c r="F76" s="268">
        <f>((SUM(C76:C83,C85:C88)/SUM(C89:C96,C98:C101))-1)</f>
        <v>2.0275148000917342E-2</v>
      </c>
    </row>
    <row r="77" spans="2:6" ht="15" hidden="1" customHeight="1" outlineLevel="1" x14ac:dyDescent="0.25">
      <c r="B77" s="267" t="s">
        <v>255</v>
      </c>
      <c r="C77" s="53">
        <v>161273</v>
      </c>
      <c r="D77" s="54">
        <f t="shared" si="9"/>
        <v>0.10187000813047013</v>
      </c>
      <c r="E77" s="54">
        <f t="shared" si="7"/>
        <v>5.9506359196352943E-3</v>
      </c>
      <c r="F77" s="268">
        <f>((SUM(C77:C83,C85:C89)/SUM(C90:C96,C98:C102))-1)</f>
        <v>2.0868154622140533E-2</v>
      </c>
    </row>
    <row r="78" spans="2:6" ht="15" hidden="1" customHeight="1" outlineLevel="1" x14ac:dyDescent="0.25">
      <c r="B78" s="267" t="s">
        <v>256</v>
      </c>
      <c r="C78" s="53">
        <v>146363</v>
      </c>
      <c r="D78" s="54">
        <f t="shared" si="9"/>
        <v>-4.6526171785935315E-2</v>
      </c>
      <c r="E78" s="54">
        <f t="shared" si="7"/>
        <v>1.2850677480519934E-2</v>
      </c>
      <c r="F78" s="268">
        <f>((SUM(C78:C83,C85:C90)/SUM(C91:C96,C98:C103))-1)</f>
        <v>1.6233708026318183E-2</v>
      </c>
    </row>
    <row r="79" spans="2:6" ht="15" hidden="1" customHeight="1" outlineLevel="1" x14ac:dyDescent="0.25">
      <c r="B79" s="267" t="s">
        <v>257</v>
      </c>
      <c r="C79" s="53">
        <v>153505</v>
      </c>
      <c r="D79" s="54">
        <f t="shared" si="9"/>
        <v>-3.356663333809456E-3</v>
      </c>
      <c r="E79" s="54">
        <f t="shared" si="7"/>
        <v>0.32186036098098647</v>
      </c>
      <c r="F79" s="268">
        <f>((SUM(C79:C83,C85:C91)/SUM(C92:C96,C98:C104))-1)</f>
        <v>1.1767599113410077E-2</v>
      </c>
    </row>
    <row r="80" spans="2:6" ht="15" hidden="1" customHeight="1" outlineLevel="1" x14ac:dyDescent="0.25">
      <c r="B80" s="267" t="s">
        <v>258</v>
      </c>
      <c r="C80" s="53">
        <v>154022</v>
      </c>
      <c r="D80" s="54">
        <f t="shared" si="9"/>
        <v>-0.16040055165797207</v>
      </c>
      <c r="E80" s="54">
        <f t="shared" si="7"/>
        <v>-4.3288134119298549E-2</v>
      </c>
      <c r="F80" s="268">
        <f>((SUM(C80:C83,C85:C92)/SUM(C93:C96,C98:C105))-1)</f>
        <v>-1.6242603735282968E-2</v>
      </c>
    </row>
    <row r="81" spans="2:6" ht="15" hidden="1" customHeight="1" outlineLevel="1" x14ac:dyDescent="0.25">
      <c r="B81" s="267" t="s">
        <v>259</v>
      </c>
      <c r="C81" s="53">
        <v>183447</v>
      </c>
      <c r="D81" s="54">
        <f t="shared" si="9"/>
        <v>9.0298001830565688E-2</v>
      </c>
      <c r="E81" s="54">
        <f t="shared" si="7"/>
        <v>5.2170621332828571E-2</v>
      </c>
      <c r="F81" s="268">
        <f>((SUM(C81:C83,C85:C93)/SUM(C94:C96,C98:C106))-1)</f>
        <v>-1.9280501670838834E-2</v>
      </c>
    </row>
    <row r="82" spans="2:6" ht="15" hidden="1" customHeight="1" outlineLevel="1" x14ac:dyDescent="0.25">
      <c r="B82" s="267" t="s">
        <v>260</v>
      </c>
      <c r="C82" s="53">
        <v>168254</v>
      </c>
      <c r="D82" s="54">
        <f t="shared" si="9"/>
        <v>0.14356593783770924</v>
      </c>
      <c r="E82" s="54">
        <f t="shared" si="7"/>
        <v>0.11124026655923291</v>
      </c>
      <c r="F82" s="268">
        <f>((SUM(C82:C83,C85:C94)/SUM(C95:C96,C98:C107))-1)</f>
        <v>-2.0641743276724189E-2</v>
      </c>
    </row>
    <row r="83" spans="2:6" ht="15" hidden="1" customHeight="1" outlineLevel="1" x14ac:dyDescent="0.25">
      <c r="B83" s="267" t="s">
        <v>261</v>
      </c>
      <c r="C83" s="53">
        <v>147131</v>
      </c>
      <c r="D83" s="54">
        <f>C83/C85-1</f>
        <v>-1.6464564086794975E-2</v>
      </c>
      <c r="E83" s="54">
        <f t="shared" si="7"/>
        <v>6.0652060939252461E-3</v>
      </c>
      <c r="F83" s="268">
        <f>((SUM(C83,C85:C95)/SUM(C96,C98:C108))-1)</f>
        <v>-2.9052542993618147E-2</v>
      </c>
    </row>
    <row r="84" spans="2:6" ht="15" customHeight="1" collapsed="1" x14ac:dyDescent="0.25">
      <c r="B84" s="272">
        <v>2008</v>
      </c>
      <c r="C84" s="221">
        <v>1890800</v>
      </c>
      <c r="D84" s="222"/>
      <c r="E84" s="222">
        <f t="shared" si="7"/>
        <v>1.2106957459176781E-2</v>
      </c>
      <c r="F84" s="273">
        <f>C84/C97-1</f>
        <v>1.2106957459176781E-2</v>
      </c>
    </row>
    <row r="85" spans="2:6" ht="15" hidden="1" customHeight="1" outlineLevel="1" x14ac:dyDescent="0.25">
      <c r="B85" s="267" t="s">
        <v>250</v>
      </c>
      <c r="C85" s="53">
        <v>149594</v>
      </c>
      <c r="D85" s="54">
        <f t="shared" ref="D85:D95" si="10">IFERROR((C85-C86)/C86,"-")</f>
        <v>-9.7613647331338677E-2</v>
      </c>
      <c r="E85" s="54">
        <f t="shared" si="7"/>
        <v>-6.4154295616488111E-2</v>
      </c>
      <c r="F85" s="268">
        <f>((SUM(C85:C96)/SUM(C98:C109))-1)</f>
        <v>-3.2741212548908383E-2</v>
      </c>
    </row>
    <row r="86" spans="2:6" ht="15" hidden="1" customHeight="1" outlineLevel="1" x14ac:dyDescent="0.25">
      <c r="B86" s="267" t="s">
        <v>251</v>
      </c>
      <c r="C86" s="53">
        <v>165776</v>
      </c>
      <c r="D86" s="54">
        <f t="shared" si="10"/>
        <v>-2.9681527916791049E-2</v>
      </c>
      <c r="E86" s="54">
        <f t="shared" si="7"/>
        <v>8.8654811001076972E-2</v>
      </c>
      <c r="F86" s="268" t="s">
        <v>64</v>
      </c>
    </row>
    <row r="87" spans="2:6" ht="15" hidden="1" customHeight="1" outlineLevel="1" x14ac:dyDescent="0.25">
      <c r="B87" s="267" t="s">
        <v>252</v>
      </c>
      <c r="C87" s="53">
        <v>170847</v>
      </c>
      <c r="D87" s="54">
        <f t="shared" si="10"/>
        <v>0.19999578571779761</v>
      </c>
      <c r="E87" s="54">
        <f t="shared" si="7"/>
        <v>-3.4004104918551881E-2</v>
      </c>
      <c r="F87" s="268" t="s">
        <v>64</v>
      </c>
    </row>
    <row r="88" spans="2:6" ht="15" hidden="1" customHeight="1" outlineLevel="1" x14ac:dyDescent="0.25">
      <c r="B88" s="267" t="s">
        <v>253</v>
      </c>
      <c r="C88" s="53">
        <v>142373</v>
      </c>
      <c r="D88" s="54">
        <f t="shared" si="10"/>
        <v>-0.233077644067614</v>
      </c>
      <c r="E88" s="54">
        <f t="shared" si="7"/>
        <v>-0.12996211195306773</v>
      </c>
      <c r="F88" s="268" t="s">
        <v>64</v>
      </c>
    </row>
    <row r="89" spans="2:6" ht="15" hidden="1" customHeight="1" outlineLevel="1" x14ac:dyDescent="0.25">
      <c r="B89" s="267" t="s">
        <v>254</v>
      </c>
      <c r="C89" s="53">
        <v>185642</v>
      </c>
      <c r="D89" s="54">
        <f t="shared" si="10"/>
        <v>0.15795382955233003</v>
      </c>
      <c r="E89" s="54">
        <f t="shared" si="7"/>
        <v>1.8695640244738909E-2</v>
      </c>
      <c r="F89" s="268" t="s">
        <v>64</v>
      </c>
    </row>
    <row r="90" spans="2:6" ht="15" hidden="1" customHeight="1" outlineLevel="1" x14ac:dyDescent="0.25">
      <c r="B90" s="267" t="s">
        <v>255</v>
      </c>
      <c r="C90" s="53">
        <v>160319</v>
      </c>
      <c r="D90" s="54">
        <f t="shared" si="10"/>
        <v>0.1094279822291116</v>
      </c>
      <c r="E90" s="54">
        <f t="shared" si="7"/>
        <v>-4.5686155457932975E-2</v>
      </c>
      <c r="F90" s="268" t="s">
        <v>64</v>
      </c>
    </row>
    <row r="91" spans="2:6" ht="15" hidden="1" customHeight="1" outlineLevel="1" x14ac:dyDescent="0.25">
      <c r="B91" s="267" t="s">
        <v>256</v>
      </c>
      <c r="C91" s="53">
        <v>144506</v>
      </c>
      <c r="D91" s="54">
        <f t="shared" si="10"/>
        <v>0.24436828327362911</v>
      </c>
      <c r="E91" s="54">
        <f t="shared" si="7"/>
        <v>-4.3272732087763721E-2</v>
      </c>
      <c r="F91" s="268" t="s">
        <v>64</v>
      </c>
    </row>
    <row r="92" spans="2:6" ht="15" hidden="1" customHeight="1" outlineLevel="1" x14ac:dyDescent="0.25">
      <c r="B92" s="267" t="s">
        <v>257</v>
      </c>
      <c r="C92" s="53">
        <v>116128</v>
      </c>
      <c r="D92" s="54">
        <f t="shared" si="10"/>
        <v>-0.2786677516134442</v>
      </c>
      <c r="E92" s="54">
        <f t="shared" si="7"/>
        <v>-0.12235674662555363</v>
      </c>
      <c r="F92" s="268" t="s">
        <v>64</v>
      </c>
    </row>
    <row r="93" spans="2:6" ht="15" hidden="1" customHeight="1" outlineLevel="1" x14ac:dyDescent="0.25">
      <c r="B93" s="267" t="s">
        <v>258</v>
      </c>
      <c r="C93" s="53">
        <v>160991</v>
      </c>
      <c r="D93" s="54">
        <f t="shared" si="10"/>
        <v>-7.6627033971700759E-2</v>
      </c>
      <c r="E93" s="54">
        <f t="shared" si="7"/>
        <v>-7.4987646660001572E-2</v>
      </c>
      <c r="F93" s="268" t="s">
        <v>64</v>
      </c>
    </row>
    <row r="94" spans="2:6" ht="15" hidden="1" customHeight="1" outlineLevel="1" x14ac:dyDescent="0.25">
      <c r="B94" s="267" t="s">
        <v>259</v>
      </c>
      <c r="C94" s="53">
        <v>174351</v>
      </c>
      <c r="D94" s="54">
        <f t="shared" si="10"/>
        <v>0.15150814670004162</v>
      </c>
      <c r="E94" s="54">
        <f t="shared" si="7"/>
        <v>3.9356419412336363E-2</v>
      </c>
      <c r="F94" s="268" t="s">
        <v>64</v>
      </c>
    </row>
    <row r="95" spans="2:6" ht="15" hidden="1" customHeight="1" outlineLevel="1" x14ac:dyDescent="0.25">
      <c r="B95" s="267" t="s">
        <v>260</v>
      </c>
      <c r="C95" s="53">
        <v>151411</v>
      </c>
      <c r="D95" s="54">
        <f t="shared" si="10"/>
        <v>3.5331364021771831E-2</v>
      </c>
      <c r="E95" s="54">
        <f t="shared" si="7"/>
        <v>4.4180569836478334E-3</v>
      </c>
      <c r="F95" s="268" t="s">
        <v>64</v>
      </c>
    </row>
    <row r="96" spans="2:6" ht="15" hidden="1" customHeight="1" outlineLevel="1" x14ac:dyDescent="0.25">
      <c r="B96" s="267" t="s">
        <v>261</v>
      </c>
      <c r="C96" s="53">
        <v>146244</v>
      </c>
      <c r="D96" s="54">
        <f>C96/C98-1</f>
        <v>-8.5111574048007843E-2</v>
      </c>
      <c r="E96" s="54">
        <f t="shared" si="7"/>
        <v>-4.2078235124584085E-2</v>
      </c>
      <c r="F96" s="268" t="s">
        <v>64</v>
      </c>
    </row>
    <row r="97" spans="2:6" ht="15" customHeight="1" collapsed="1" x14ac:dyDescent="0.25">
      <c r="B97" s="272">
        <v>2007</v>
      </c>
      <c r="C97" s="221">
        <v>1868182</v>
      </c>
      <c r="D97" s="222"/>
      <c r="E97" s="222">
        <f t="shared" si="7"/>
        <v>-3.2741212548908383E-2</v>
      </c>
      <c r="F97" s="273">
        <f>C97/C110-1</f>
        <v>-3.2741212548908383E-2</v>
      </c>
    </row>
    <row r="98" spans="2:6" ht="15" hidden="1" customHeight="1" outlineLevel="1" x14ac:dyDescent="0.25">
      <c r="B98" s="267" t="s">
        <v>250</v>
      </c>
      <c r="C98" s="53">
        <v>159849</v>
      </c>
      <c r="D98" s="54">
        <f t="shared" ref="D98:D108" si="11">IFERROR((C98-C99)/C99,"-")</f>
        <v>4.9732065460085635E-2</v>
      </c>
      <c r="E98" s="54" t="s">
        <v>64</v>
      </c>
      <c r="F98" s="268" t="s">
        <v>64</v>
      </c>
    </row>
    <row r="99" spans="2:6" ht="15" hidden="1" customHeight="1" outlineLevel="1" x14ac:dyDescent="0.25">
      <c r="B99" s="267" t="s">
        <v>251</v>
      </c>
      <c r="C99" s="53">
        <v>152276</v>
      </c>
      <c r="D99" s="54">
        <f t="shared" si="11"/>
        <v>-0.13900746914243389</v>
      </c>
      <c r="E99" s="54" t="s">
        <v>64</v>
      </c>
      <c r="F99" s="268" t="s">
        <v>64</v>
      </c>
    </row>
    <row r="100" spans="2:6" ht="15" hidden="1" customHeight="1" outlineLevel="1" x14ac:dyDescent="0.25">
      <c r="B100" s="267" t="s">
        <v>252</v>
      </c>
      <c r="C100" s="53">
        <v>176861</v>
      </c>
      <c r="D100" s="54">
        <f t="shared" si="11"/>
        <v>8.079320459545343E-2</v>
      </c>
      <c r="E100" s="54" t="s">
        <v>64</v>
      </c>
      <c r="F100" s="268" t="s">
        <v>64</v>
      </c>
    </row>
    <row r="101" spans="2:6" ht="15" hidden="1" customHeight="1" outlineLevel="1" x14ac:dyDescent="0.25">
      <c r="B101" s="267" t="s">
        <v>253</v>
      </c>
      <c r="C101" s="53">
        <v>163640</v>
      </c>
      <c r="D101" s="54">
        <f t="shared" si="11"/>
        <v>-0.1020385765632288</v>
      </c>
      <c r="E101" s="54" t="s">
        <v>64</v>
      </c>
      <c r="F101" s="268" t="s">
        <v>64</v>
      </c>
    </row>
    <row r="102" spans="2:6" ht="15" hidden="1" customHeight="1" outlineLevel="1" x14ac:dyDescent="0.25">
      <c r="B102" s="267" t="s">
        <v>254</v>
      </c>
      <c r="C102" s="53">
        <v>182235</v>
      </c>
      <c r="D102" s="54">
        <f t="shared" si="11"/>
        <v>8.4770884674452665E-2</v>
      </c>
      <c r="E102" s="54" t="s">
        <v>64</v>
      </c>
      <c r="F102" s="268" t="s">
        <v>64</v>
      </c>
    </row>
    <row r="103" spans="2:6" ht="15" hidden="1" customHeight="1" outlineLevel="1" x14ac:dyDescent="0.25">
      <c r="B103" s="267" t="s">
        <v>255</v>
      </c>
      <c r="C103" s="53">
        <v>167994</v>
      </c>
      <c r="D103" s="54">
        <f t="shared" si="11"/>
        <v>0.11223368334635399</v>
      </c>
      <c r="E103" s="54" t="s">
        <v>64</v>
      </c>
      <c r="F103" s="268" t="s">
        <v>64</v>
      </c>
    </row>
    <row r="104" spans="2:6" ht="15" hidden="1" customHeight="1" outlineLevel="1" x14ac:dyDescent="0.25">
      <c r="B104" s="267" t="s">
        <v>256</v>
      </c>
      <c r="C104" s="53">
        <v>151042</v>
      </c>
      <c r="D104" s="54">
        <f t="shared" si="11"/>
        <v>0.14150758022340121</v>
      </c>
      <c r="E104" s="54" t="s">
        <v>64</v>
      </c>
      <c r="F104" s="268" t="s">
        <v>64</v>
      </c>
    </row>
    <row r="105" spans="2:6" ht="15" hidden="1" customHeight="1" outlineLevel="1" x14ac:dyDescent="0.25">
      <c r="B105" s="267" t="s">
        <v>257</v>
      </c>
      <c r="C105" s="53">
        <v>132318</v>
      </c>
      <c r="D105" s="54">
        <f t="shared" si="11"/>
        <v>-0.23973523632226704</v>
      </c>
      <c r="E105" s="54" t="s">
        <v>64</v>
      </c>
      <c r="F105" s="268" t="s">
        <v>64</v>
      </c>
    </row>
    <row r="106" spans="2:6" ht="15" hidden="1" customHeight="1" outlineLevel="1" x14ac:dyDescent="0.25">
      <c r="B106" s="267" t="s">
        <v>258</v>
      </c>
      <c r="C106" s="53">
        <v>174042</v>
      </c>
      <c r="D106" s="54">
        <f t="shared" si="11"/>
        <v>3.7514381605851597E-2</v>
      </c>
      <c r="E106" s="54" t="s">
        <v>64</v>
      </c>
      <c r="F106" s="268" t="s">
        <v>64</v>
      </c>
    </row>
    <row r="107" spans="2:6" ht="15" hidden="1" customHeight="1" outlineLevel="1" x14ac:dyDescent="0.25">
      <c r="B107" s="267" t="s">
        <v>259</v>
      </c>
      <c r="C107" s="53">
        <v>167749</v>
      </c>
      <c r="D107" s="54">
        <f t="shared" si="11"/>
        <v>0.11279976118610899</v>
      </c>
      <c r="E107" s="54" t="s">
        <v>64</v>
      </c>
      <c r="F107" s="268" t="s">
        <v>64</v>
      </c>
    </row>
    <row r="108" spans="2:6" ht="15" hidden="1" customHeight="1" outlineLevel="1" x14ac:dyDescent="0.25">
      <c r="B108" s="267" t="s">
        <v>260</v>
      </c>
      <c r="C108" s="53">
        <v>150745</v>
      </c>
      <c r="D108" s="54">
        <f t="shared" si="11"/>
        <v>-1.2595959860612571E-2</v>
      </c>
      <c r="E108" s="54" t="s">
        <v>64</v>
      </c>
      <c r="F108" s="268" t="s">
        <v>64</v>
      </c>
    </row>
    <row r="109" spans="2:6" ht="15" hidden="1" customHeight="1" outlineLevel="1" x14ac:dyDescent="0.25">
      <c r="B109" s="267" t="s">
        <v>261</v>
      </c>
      <c r="C109" s="53">
        <v>152668</v>
      </c>
      <c r="D109" s="54" t="s">
        <v>64</v>
      </c>
      <c r="E109" s="54" t="s">
        <v>64</v>
      </c>
      <c r="F109" s="268" t="s">
        <v>64</v>
      </c>
    </row>
    <row r="110" spans="2:6" ht="15" customHeight="1" collapsed="1" x14ac:dyDescent="0.25">
      <c r="B110" s="272">
        <v>2006</v>
      </c>
      <c r="C110" s="221">
        <v>1931419</v>
      </c>
      <c r="D110" s="222"/>
      <c r="E110" s="222" t="s">
        <v>64</v>
      </c>
      <c r="F110" s="273" t="s">
        <v>64</v>
      </c>
    </row>
    <row r="111" spans="2:6" ht="15" customHeight="1" x14ac:dyDescent="0.25">
      <c r="B111" s="218" t="s">
        <v>245</v>
      </c>
      <c r="C111" s="218"/>
      <c r="D111" s="218"/>
      <c r="E111" s="218"/>
      <c r="F111" s="218"/>
    </row>
  </sheetData>
  <mergeCells count="2">
    <mergeCell ref="B5:F5"/>
    <mergeCell ref="B111:F11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10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262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25.5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x14ac:dyDescent="0.25">
      <c r="B8" s="66" t="s">
        <v>86</v>
      </c>
      <c r="C8" s="155">
        <v>829993</v>
      </c>
      <c r="D8" s="274">
        <f>C8/C21-1</f>
        <v>6.3068682500973416E-2</v>
      </c>
      <c r="E8" s="155">
        <v>419841</v>
      </c>
      <c r="F8" s="274">
        <f>E8/E21-1</f>
        <v>4.8711095568766627E-2</v>
      </c>
      <c r="G8" s="155">
        <v>1249834</v>
      </c>
      <c r="H8" s="274">
        <f t="shared" ref="H8:H19" si="0">G8/G21-1</f>
        <v>5.8202070626166336E-2</v>
      </c>
      <c r="I8" s="275">
        <v>1575128</v>
      </c>
      <c r="J8" s="274">
        <f t="shared" ref="J8:J19" si="1">I8/I21-1</f>
        <v>5.2599643013945929E-2</v>
      </c>
      <c r="K8" s="275">
        <v>1201834</v>
      </c>
      <c r="L8" s="274">
        <f t="shared" ref="L8:L19" si="2">K8/K21-1</f>
        <v>8.4308022100564095E-2</v>
      </c>
      <c r="M8" s="275">
        <v>2776962</v>
      </c>
      <c r="N8" s="274">
        <f t="shared" ref="N8:N19" si="3">M8/M21-1</f>
        <v>6.6092087507510167E-2</v>
      </c>
      <c r="O8" s="155">
        <v>2044935</v>
      </c>
      <c r="P8" s="274">
        <f t="shared" ref="P8:P19" si="4">O8/O21-1</f>
        <v>7.8095048302302184E-2</v>
      </c>
      <c r="Q8" s="155">
        <v>1366206</v>
      </c>
      <c r="R8" s="274">
        <f t="shared" ref="R8:R19" si="5">Q8/Q21-1</f>
        <v>7.9003359727809919E-2</v>
      </c>
      <c r="S8" s="155">
        <v>3411141</v>
      </c>
      <c r="T8" s="274">
        <f t="shared" ref="T8:T19" si="6">S8/S21-1</f>
        <v>7.845865510288097E-2</v>
      </c>
    </row>
    <row r="9" spans="2:20" x14ac:dyDescent="0.25">
      <c r="B9" s="66" t="s">
        <v>87</v>
      </c>
      <c r="C9" s="155">
        <v>843895</v>
      </c>
      <c r="D9" s="274">
        <f t="shared" ref="D9:D18" si="7">C9/C22-1</f>
        <v>6.8983338759140977E-2</v>
      </c>
      <c r="E9" s="155">
        <v>420573</v>
      </c>
      <c r="F9" s="274">
        <f t="shared" ref="F9:F19" si="8">E9/E22-1</f>
        <v>-1.6525582265456973E-2</v>
      </c>
      <c r="G9" s="155">
        <v>1264468</v>
      </c>
      <c r="H9" s="274">
        <f t="shared" si="0"/>
        <v>3.8938374482469174E-2</v>
      </c>
      <c r="I9" s="275">
        <v>1621423</v>
      </c>
      <c r="J9" s="274">
        <f t="shared" si="1"/>
        <v>4.7816025399517015E-2</v>
      </c>
      <c r="K9" s="275">
        <v>1187210</v>
      </c>
      <c r="L9" s="274">
        <f t="shared" si="2"/>
        <v>6.4358543799079015E-2</v>
      </c>
      <c r="M9" s="275">
        <v>2808633</v>
      </c>
      <c r="N9" s="274">
        <f t="shared" si="3"/>
        <v>5.4745397231692028E-2</v>
      </c>
      <c r="O9" s="155">
        <v>2095256</v>
      </c>
      <c r="P9" s="274">
        <f t="shared" si="4"/>
        <v>9.1089362579634514E-2</v>
      </c>
      <c r="Q9" s="155">
        <v>1361144</v>
      </c>
      <c r="R9" s="274">
        <f t="shared" si="5"/>
        <v>8.8882097984221309E-2</v>
      </c>
      <c r="S9" s="155">
        <v>3456400</v>
      </c>
      <c r="T9" s="274">
        <f t="shared" si="6"/>
        <v>9.0219065775246632E-2</v>
      </c>
    </row>
    <row r="10" spans="2:20" x14ac:dyDescent="0.25">
      <c r="B10" s="66" t="s">
        <v>88</v>
      </c>
      <c r="C10" s="155">
        <v>900609</v>
      </c>
      <c r="D10" s="274">
        <f t="shared" si="7"/>
        <v>7.9106097859063418E-2</v>
      </c>
      <c r="E10" s="155">
        <v>395353</v>
      </c>
      <c r="F10" s="274">
        <f t="shared" si="8"/>
        <v>-7.0398525252002742E-2</v>
      </c>
      <c r="G10" s="155">
        <v>1295962</v>
      </c>
      <c r="H10" s="274">
        <f t="shared" si="0"/>
        <v>2.8638419025288853E-2</v>
      </c>
      <c r="I10" s="275">
        <v>1700163</v>
      </c>
      <c r="J10" s="274">
        <f t="shared" si="1"/>
        <v>3.6927548889496009E-2</v>
      </c>
      <c r="K10" s="275">
        <v>1104545</v>
      </c>
      <c r="L10" s="274">
        <f t="shared" si="2"/>
        <v>6.9127280616831932E-3</v>
      </c>
      <c r="M10" s="275">
        <v>2804708</v>
      </c>
      <c r="N10" s="274">
        <f t="shared" si="3"/>
        <v>2.4896056315588222E-2</v>
      </c>
      <c r="O10" s="155">
        <v>2067968</v>
      </c>
      <c r="P10" s="274">
        <f t="shared" si="4"/>
        <v>4.1536178832715986E-2</v>
      </c>
      <c r="Q10" s="155">
        <v>1232966</v>
      </c>
      <c r="R10" s="274">
        <f t="shared" si="5"/>
        <v>1.8444850475287433E-2</v>
      </c>
      <c r="S10" s="155">
        <v>3300934</v>
      </c>
      <c r="T10" s="274">
        <f t="shared" si="6"/>
        <v>3.2789613952356245E-2</v>
      </c>
    </row>
    <row r="11" spans="2:20" x14ac:dyDescent="0.25">
      <c r="B11" s="66" t="s">
        <v>89</v>
      </c>
      <c r="C11" s="155">
        <v>786480</v>
      </c>
      <c r="D11" s="274">
        <f t="shared" si="7"/>
        <v>3.3016656093245667E-2</v>
      </c>
      <c r="E11" s="155">
        <v>348394</v>
      </c>
      <c r="F11" s="274">
        <f t="shared" si="8"/>
        <v>-6.2645623362157621E-2</v>
      </c>
      <c r="G11" s="155">
        <v>1134874</v>
      </c>
      <c r="H11" s="274">
        <f t="shared" si="0"/>
        <v>1.6354507109752614E-3</v>
      </c>
      <c r="I11" s="275">
        <v>1519775</v>
      </c>
      <c r="J11" s="274">
        <f t="shared" si="1"/>
        <v>1.5804107931797429E-2</v>
      </c>
      <c r="K11" s="275">
        <v>1026224</v>
      </c>
      <c r="L11" s="274">
        <f t="shared" si="2"/>
        <v>3.564735528574503E-2</v>
      </c>
      <c r="M11" s="275">
        <v>2545999</v>
      </c>
      <c r="N11" s="274">
        <f t="shared" si="3"/>
        <v>2.3710199028480039E-2</v>
      </c>
      <c r="O11" s="155">
        <v>1888161</v>
      </c>
      <c r="P11" s="274">
        <f t="shared" si="4"/>
        <v>1.7828264750782807E-2</v>
      </c>
      <c r="Q11" s="155">
        <v>1133624</v>
      </c>
      <c r="R11" s="274">
        <f t="shared" si="5"/>
        <v>3.8800236785725417E-2</v>
      </c>
      <c r="S11" s="155">
        <v>3021785</v>
      </c>
      <c r="T11" s="274">
        <f t="shared" si="6"/>
        <v>2.5595902754915301E-2</v>
      </c>
    </row>
    <row r="12" spans="2:20" x14ac:dyDescent="0.25">
      <c r="B12" s="66" t="s">
        <v>90</v>
      </c>
      <c r="C12" s="155">
        <v>954608</v>
      </c>
      <c r="D12" s="274">
        <f t="shared" si="7"/>
        <v>6.3319677152742004E-2</v>
      </c>
      <c r="E12" s="155">
        <v>452042</v>
      </c>
      <c r="F12" s="274">
        <f t="shared" si="8"/>
        <v>-3.3613032184964697E-2</v>
      </c>
      <c r="G12" s="155">
        <v>1406650</v>
      </c>
      <c r="H12" s="274">
        <f t="shared" si="0"/>
        <v>3.0115113066237376E-2</v>
      </c>
      <c r="I12" s="275">
        <v>1819171</v>
      </c>
      <c r="J12" s="274">
        <f t="shared" si="1"/>
        <v>2.7174947192134757E-2</v>
      </c>
      <c r="K12" s="275">
        <v>1282107</v>
      </c>
      <c r="L12" s="274">
        <f t="shared" si="2"/>
        <v>-1.8502215458295224E-2</v>
      </c>
      <c r="M12" s="275">
        <v>3101278</v>
      </c>
      <c r="N12" s="274">
        <f t="shared" si="3"/>
        <v>7.7856731785037603E-3</v>
      </c>
      <c r="O12" s="155">
        <v>2244545</v>
      </c>
      <c r="P12" s="274">
        <f t="shared" si="4"/>
        <v>4.0725419063834201E-2</v>
      </c>
      <c r="Q12" s="155">
        <v>1432223</v>
      </c>
      <c r="R12" s="274">
        <f t="shared" si="5"/>
        <v>-5.7707686583327034E-3</v>
      </c>
      <c r="S12" s="155">
        <v>3676768</v>
      </c>
      <c r="T12" s="274">
        <f t="shared" si="6"/>
        <v>2.21057875353603E-2</v>
      </c>
    </row>
    <row r="13" spans="2:20" x14ac:dyDescent="0.25">
      <c r="B13" s="66" t="s">
        <v>91</v>
      </c>
      <c r="C13" s="155">
        <v>843979</v>
      </c>
      <c r="D13" s="274">
        <f t="shared" si="7"/>
        <v>-4.4963642083298394E-2</v>
      </c>
      <c r="E13" s="155">
        <v>419907</v>
      </c>
      <c r="F13" s="274">
        <f t="shared" si="8"/>
        <v>-3.9832893921482149E-2</v>
      </c>
      <c r="G13" s="155">
        <v>1263886</v>
      </c>
      <c r="H13" s="274">
        <f t="shared" si="0"/>
        <v>-4.3265121975775145E-2</v>
      </c>
      <c r="I13" s="275">
        <v>1682226</v>
      </c>
      <c r="J13" s="274">
        <f t="shared" si="1"/>
        <v>-2.8013936476937173E-2</v>
      </c>
      <c r="K13" s="275">
        <v>1192214</v>
      </c>
      <c r="L13" s="274">
        <f t="shared" si="2"/>
        <v>-1.4508590917582387E-2</v>
      </c>
      <c r="M13" s="275">
        <v>2874440</v>
      </c>
      <c r="N13" s="274">
        <f t="shared" si="3"/>
        <v>-2.2457588499277037E-2</v>
      </c>
      <c r="O13" s="155">
        <v>2056683</v>
      </c>
      <c r="P13" s="274">
        <f t="shared" si="4"/>
        <v>-7.7386124436309434E-3</v>
      </c>
      <c r="Q13" s="155">
        <v>1326837</v>
      </c>
      <c r="R13" s="274">
        <f t="shared" si="5"/>
        <v>-3.2773990561085764E-4</v>
      </c>
      <c r="S13" s="155">
        <v>3383520</v>
      </c>
      <c r="T13" s="274">
        <f t="shared" si="6"/>
        <v>-4.8455953611696856E-3</v>
      </c>
    </row>
    <row r="14" spans="2:20" x14ac:dyDescent="0.25">
      <c r="B14" s="66" t="s">
        <v>92</v>
      </c>
      <c r="C14" s="155">
        <v>753580</v>
      </c>
      <c r="D14" s="274">
        <f t="shared" si="7"/>
        <v>-1.1611015089018073E-3</v>
      </c>
      <c r="E14" s="155">
        <v>333053</v>
      </c>
      <c r="F14" s="274">
        <f t="shared" si="8"/>
        <v>3.4705264662205471E-2</v>
      </c>
      <c r="G14" s="155">
        <v>1086633</v>
      </c>
      <c r="H14" s="274">
        <f t="shared" si="0"/>
        <v>9.5648392976928065E-3</v>
      </c>
      <c r="I14" s="275">
        <v>1439496</v>
      </c>
      <c r="J14" s="274">
        <f t="shared" si="1"/>
        <v>-5.5865535862192894E-3</v>
      </c>
      <c r="K14" s="275">
        <v>905963</v>
      </c>
      <c r="L14" s="274">
        <f t="shared" si="2"/>
        <v>2.9347556547461018E-3</v>
      </c>
      <c r="M14" s="275">
        <v>2345459</v>
      </c>
      <c r="N14" s="274">
        <f t="shared" si="3"/>
        <v>-2.3123108433170669E-3</v>
      </c>
      <c r="O14" s="155">
        <v>1770342</v>
      </c>
      <c r="P14" s="274">
        <f t="shared" si="4"/>
        <v>-1.0798098193686267E-2</v>
      </c>
      <c r="Q14" s="155">
        <v>1007451</v>
      </c>
      <c r="R14" s="274">
        <f t="shared" si="5"/>
        <v>2.7304066022226792E-4</v>
      </c>
      <c r="S14" s="155">
        <v>2777793</v>
      </c>
      <c r="T14" s="274">
        <f t="shared" si="6"/>
        <v>-6.8112511142026655E-3</v>
      </c>
    </row>
    <row r="15" spans="2:20" x14ac:dyDescent="0.25">
      <c r="B15" s="66" t="s">
        <v>93</v>
      </c>
      <c r="C15" s="155">
        <v>746175</v>
      </c>
      <c r="D15" s="274">
        <f t="shared" si="7"/>
        <v>5.6718003186404742E-2</v>
      </c>
      <c r="E15" s="155">
        <v>326958</v>
      </c>
      <c r="F15" s="274">
        <f t="shared" si="8"/>
        <v>6.3029144395458703E-2</v>
      </c>
      <c r="G15" s="155">
        <v>1073133</v>
      </c>
      <c r="H15" s="274">
        <f t="shared" si="0"/>
        <v>5.8632905098860988E-2</v>
      </c>
      <c r="I15" s="275">
        <v>1399265</v>
      </c>
      <c r="J15" s="274">
        <f t="shared" si="1"/>
        <v>4.563688075122152E-2</v>
      </c>
      <c r="K15" s="275">
        <v>866729</v>
      </c>
      <c r="L15" s="274">
        <f t="shared" si="2"/>
        <v>8.2995650419151579E-2</v>
      </c>
      <c r="M15" s="275">
        <v>2265994</v>
      </c>
      <c r="N15" s="274">
        <f t="shared" si="3"/>
        <v>5.9617928633187489E-2</v>
      </c>
      <c r="O15" s="155">
        <v>1720868</v>
      </c>
      <c r="P15" s="274">
        <f t="shared" si="4"/>
        <v>2.7586330441221163E-2</v>
      </c>
      <c r="Q15" s="155">
        <v>955226</v>
      </c>
      <c r="R15" s="274">
        <f t="shared" si="5"/>
        <v>7.5351348430471088E-2</v>
      </c>
      <c r="S15" s="155">
        <v>2676094</v>
      </c>
      <c r="T15" s="274">
        <f t="shared" si="6"/>
        <v>4.4141114850707819E-2</v>
      </c>
    </row>
    <row r="16" spans="2:20" x14ac:dyDescent="0.25">
      <c r="B16" s="66" t="s">
        <v>94</v>
      </c>
      <c r="C16" s="155">
        <v>755932</v>
      </c>
      <c r="D16" s="274">
        <f t="shared" si="7"/>
        <v>-4.1050778138050359E-2</v>
      </c>
      <c r="E16" s="155">
        <v>327920</v>
      </c>
      <c r="F16" s="274">
        <f t="shared" si="8"/>
        <v>-9.0669602375927916E-2</v>
      </c>
      <c r="G16" s="155">
        <v>1083852</v>
      </c>
      <c r="H16" s="274">
        <f t="shared" si="0"/>
        <v>-5.6625024262147883E-2</v>
      </c>
      <c r="I16" s="275">
        <v>1445362</v>
      </c>
      <c r="J16" s="274">
        <f t="shared" si="1"/>
        <v>-2.8397304124882505E-2</v>
      </c>
      <c r="K16" s="275">
        <v>960835</v>
      </c>
      <c r="L16" s="274">
        <f t="shared" si="2"/>
        <v>-3.6625544936452537E-2</v>
      </c>
      <c r="M16" s="275">
        <v>2406197</v>
      </c>
      <c r="N16" s="274">
        <f t="shared" si="3"/>
        <v>-3.1699779071779566E-2</v>
      </c>
      <c r="O16" s="155">
        <v>1785827</v>
      </c>
      <c r="P16" s="274">
        <f t="shared" si="4"/>
        <v>-3.6403310215923801E-2</v>
      </c>
      <c r="Q16" s="155">
        <v>1069450</v>
      </c>
      <c r="R16" s="274">
        <f t="shared" si="5"/>
        <v>-4.592359716556027E-2</v>
      </c>
      <c r="S16" s="155">
        <v>2855277</v>
      </c>
      <c r="T16" s="274">
        <f t="shared" si="6"/>
        <v>-3.9991325456758431E-2</v>
      </c>
    </row>
    <row r="17" spans="2:20" x14ac:dyDescent="0.25">
      <c r="B17" s="66" t="s">
        <v>95</v>
      </c>
      <c r="C17" s="155">
        <v>843301</v>
      </c>
      <c r="D17" s="274">
        <f t="shared" si="7"/>
        <v>4.7528132177447224E-2</v>
      </c>
      <c r="E17" s="155">
        <v>420405</v>
      </c>
      <c r="F17" s="274">
        <f t="shared" si="8"/>
        <v>-2.4670621451887143E-2</v>
      </c>
      <c r="G17" s="155">
        <v>1263706</v>
      </c>
      <c r="H17" s="274">
        <f t="shared" si="0"/>
        <v>2.2351340287587007E-2</v>
      </c>
      <c r="I17" s="275">
        <v>1629891</v>
      </c>
      <c r="J17" s="274">
        <f t="shared" si="1"/>
        <v>6.7123967504884252E-2</v>
      </c>
      <c r="K17" s="275">
        <v>1188589</v>
      </c>
      <c r="L17" s="274">
        <f t="shared" si="2"/>
        <v>-1.0328944191228318E-2</v>
      </c>
      <c r="M17" s="275">
        <v>2818480</v>
      </c>
      <c r="N17" s="274">
        <f t="shared" si="3"/>
        <v>3.3030074454929448E-2</v>
      </c>
      <c r="O17" s="155">
        <v>2098429</v>
      </c>
      <c r="P17" s="274">
        <f t="shared" si="4"/>
        <v>5.8260510846717795E-2</v>
      </c>
      <c r="Q17" s="155">
        <v>1346317</v>
      </c>
      <c r="R17" s="274">
        <f t="shared" si="5"/>
        <v>-1.9978700838499841E-2</v>
      </c>
      <c r="S17" s="155">
        <v>3444746</v>
      </c>
      <c r="T17" s="274">
        <f t="shared" si="6"/>
        <v>2.6240017255211745E-2</v>
      </c>
    </row>
    <row r="18" spans="2:20" x14ac:dyDescent="0.25">
      <c r="B18" s="66" t="s">
        <v>96</v>
      </c>
      <c r="C18" s="155">
        <v>746518</v>
      </c>
      <c r="D18" s="274">
        <f t="shared" si="7"/>
        <v>-0.11735105288671865</v>
      </c>
      <c r="E18" s="155">
        <v>388948</v>
      </c>
      <c r="F18" s="274">
        <f t="shared" si="8"/>
        <v>-0.13083857358021711</v>
      </c>
      <c r="G18" s="155">
        <v>1135466</v>
      </c>
      <c r="H18" s="274">
        <f t="shared" si="0"/>
        <v>-0.12201801946696278</v>
      </c>
      <c r="I18" s="275">
        <v>1423289</v>
      </c>
      <c r="J18" s="274">
        <f t="shared" si="1"/>
        <v>-0.11205488545151232</v>
      </c>
      <c r="K18" s="275">
        <v>1123064</v>
      </c>
      <c r="L18" s="274">
        <f t="shared" si="2"/>
        <v>-9.2359851132869153E-2</v>
      </c>
      <c r="M18" s="275">
        <v>2546353</v>
      </c>
      <c r="N18" s="274">
        <f t="shared" si="3"/>
        <v>-0.10347480342378679</v>
      </c>
      <c r="O18" s="155">
        <v>1878393</v>
      </c>
      <c r="P18" s="274">
        <f t="shared" si="4"/>
        <v>-0.10118802102722568</v>
      </c>
      <c r="Q18" s="155">
        <v>1279070</v>
      </c>
      <c r="R18" s="274">
        <f t="shared" si="5"/>
        <v>-9.8542453225793913E-2</v>
      </c>
      <c r="S18" s="155">
        <v>3157463</v>
      </c>
      <c r="T18" s="274">
        <f t="shared" si="6"/>
        <v>-0.10011819013763579</v>
      </c>
    </row>
    <row r="19" spans="2:20" x14ac:dyDescent="0.25">
      <c r="B19" s="66" t="s">
        <v>97</v>
      </c>
      <c r="C19" s="155">
        <v>845230</v>
      </c>
      <c r="D19" s="274">
        <f>C19/C32-1</f>
        <v>-7.1891793363800693E-2</v>
      </c>
      <c r="E19" s="155">
        <v>446950</v>
      </c>
      <c r="F19" s="274">
        <f t="shared" si="8"/>
        <v>-5.4532300747362705E-2</v>
      </c>
      <c r="G19" s="155">
        <v>1292180</v>
      </c>
      <c r="H19" s="274">
        <f t="shared" si="0"/>
        <v>-6.5959921383863751E-2</v>
      </c>
      <c r="I19" s="275">
        <v>1625655</v>
      </c>
      <c r="J19" s="274">
        <f t="shared" si="1"/>
        <v>-4.3718852501447025E-2</v>
      </c>
      <c r="K19" s="275">
        <v>1221651</v>
      </c>
      <c r="L19" s="274">
        <f t="shared" si="2"/>
        <v>-2.3642279255742138E-2</v>
      </c>
      <c r="M19" s="275">
        <v>2847306</v>
      </c>
      <c r="N19" s="274">
        <f t="shared" si="3"/>
        <v>-3.5206927059384774E-2</v>
      </c>
      <c r="O19" s="155">
        <v>2091020</v>
      </c>
      <c r="P19" s="274">
        <f t="shared" si="4"/>
        <v>-3.7407700664739307E-2</v>
      </c>
      <c r="Q19" s="155">
        <v>1392705</v>
      </c>
      <c r="R19" s="274">
        <f t="shared" si="5"/>
        <v>-2.8773366156077729E-2</v>
      </c>
      <c r="S19" s="155">
        <v>3483725</v>
      </c>
      <c r="T19" s="274">
        <f t="shared" si="6"/>
        <v>-3.3974397191538608E-2</v>
      </c>
    </row>
    <row r="20" spans="2:20" ht="30" customHeight="1" x14ac:dyDescent="0.25">
      <c r="B20" s="131" t="str">
        <f>actualizaciones!$A$2</f>
        <v>2013</v>
      </c>
      <c r="C20" s="132">
        <v>9850300</v>
      </c>
      <c r="D20" s="194">
        <v>9.4609745049691885E-3</v>
      </c>
      <c r="E20" s="132">
        <v>4700344</v>
      </c>
      <c r="F20" s="194">
        <v>-3.5110379399677316E-2</v>
      </c>
      <c r="G20" s="132">
        <v>14550644</v>
      </c>
      <c r="H20" s="194">
        <v>-5.3806865098677825E-3</v>
      </c>
      <c r="I20" s="132">
        <v>18880844</v>
      </c>
      <c r="J20" s="194">
        <v>5.1034401108631666E-3</v>
      </c>
      <c r="K20" s="132">
        <v>13260965</v>
      </c>
      <c r="L20" s="194">
        <v>3.2299231873820222E-3</v>
      </c>
      <c r="M20" s="132">
        <v>32141809</v>
      </c>
      <c r="N20" s="194">
        <v>4.3296231785481254E-3</v>
      </c>
      <c r="O20" s="132">
        <v>23742427</v>
      </c>
      <c r="P20" s="194">
        <v>1.247735858269361E-2</v>
      </c>
      <c r="Q20" s="132">
        <v>14903219</v>
      </c>
      <c r="R20" s="194">
        <v>5.0082433337164112E-3</v>
      </c>
      <c r="S20" s="132">
        <v>38645646</v>
      </c>
      <c r="T20" s="194">
        <v>9.5838721326253484E-3</v>
      </c>
    </row>
    <row r="21" spans="2:20" outlineLevel="1" x14ac:dyDescent="0.25">
      <c r="B21" s="66" t="s">
        <v>86</v>
      </c>
      <c r="C21" s="155">
        <v>780752</v>
      </c>
      <c r="D21" s="274">
        <f>C21/C34-1</f>
        <v>1.8047726528893193E-2</v>
      </c>
      <c r="E21" s="155">
        <v>400340</v>
      </c>
      <c r="F21" s="274">
        <f>E21/E34-1</f>
        <v>-0.13337879230660998</v>
      </c>
      <c r="G21" s="155">
        <v>1181092</v>
      </c>
      <c r="H21" s="274">
        <f t="shared" ref="H21:H84" si="9">G21/G34-1</f>
        <v>-3.8876492636300441E-2</v>
      </c>
      <c r="I21" s="275">
        <v>1496417</v>
      </c>
      <c r="J21" s="274">
        <f t="shared" ref="J21:J84" si="10">I21/I34-1</f>
        <v>2.9690305098367897E-2</v>
      </c>
      <c r="K21" s="275">
        <v>1108388</v>
      </c>
      <c r="L21" s="274">
        <f t="shared" ref="L21:L84" si="11">K21/K34-1</f>
        <v>-0.11378091985803074</v>
      </c>
      <c r="M21" s="275">
        <v>2604805</v>
      </c>
      <c r="N21" s="274">
        <f t="shared" ref="N21:N84" si="12">M21/M34-1</f>
        <v>-3.6671003512623312E-2</v>
      </c>
      <c r="O21" s="155">
        <v>1896804</v>
      </c>
      <c r="P21" s="274">
        <f t="shared" ref="P21:P84" si="13">O21/O34-1</f>
        <v>2.5734703644519463E-2</v>
      </c>
      <c r="Q21" s="155">
        <v>1266174</v>
      </c>
      <c r="R21" s="274">
        <f t="shared" ref="R21:R84" si="14">Q21/Q34-1</f>
        <v>-0.1130968349753263</v>
      </c>
      <c r="S21" s="155">
        <v>3162978</v>
      </c>
      <c r="T21" s="274">
        <f t="shared" ref="T21:T84" si="15">S21/S34-1</f>
        <v>-3.4750446312769911E-2</v>
      </c>
    </row>
    <row r="22" spans="2:20" outlineLevel="1" x14ac:dyDescent="0.25">
      <c r="B22" s="66" t="s">
        <v>87</v>
      </c>
      <c r="C22" s="155">
        <v>789437</v>
      </c>
      <c r="D22" s="274">
        <f t="shared" ref="D22:D32" si="16">C22/C35-1</f>
        <v>-4.1933761332054953E-2</v>
      </c>
      <c r="E22" s="155">
        <v>427640</v>
      </c>
      <c r="F22" s="274">
        <f t="shared" ref="F22:F32" si="17">E22/E35-1</f>
        <v>-9.2040170704261182E-2</v>
      </c>
      <c r="G22" s="155">
        <v>1217077</v>
      </c>
      <c r="H22" s="274">
        <f t="shared" si="9"/>
        <v>-6.0157685832985863E-2</v>
      </c>
      <c r="I22" s="275">
        <v>1547431</v>
      </c>
      <c r="J22" s="274">
        <f t="shared" si="10"/>
        <v>-3.4049780958290365E-2</v>
      </c>
      <c r="K22" s="275">
        <v>1115423</v>
      </c>
      <c r="L22" s="274">
        <f t="shared" si="11"/>
        <v>-0.1241341835825267</v>
      </c>
      <c r="M22" s="275">
        <v>2662854</v>
      </c>
      <c r="N22" s="274">
        <f t="shared" si="12"/>
        <v>-7.3946778406579483E-2</v>
      </c>
      <c r="O22" s="155">
        <v>1920334</v>
      </c>
      <c r="P22" s="274">
        <f t="shared" si="13"/>
        <v>-4.8845191807622812E-2</v>
      </c>
      <c r="Q22" s="155">
        <v>1250038</v>
      </c>
      <c r="R22" s="274">
        <f t="shared" si="14"/>
        <v>-0.13171244023758399</v>
      </c>
      <c r="S22" s="155">
        <v>3170372</v>
      </c>
      <c r="T22" s="274">
        <f t="shared" si="15"/>
        <v>-8.3338995532597049E-2</v>
      </c>
    </row>
    <row r="23" spans="2:20" outlineLevel="1" x14ac:dyDescent="0.25">
      <c r="B23" s="66" t="s">
        <v>88</v>
      </c>
      <c r="C23" s="155">
        <v>834588</v>
      </c>
      <c r="D23" s="274">
        <f t="shared" si="16"/>
        <v>-4.3197732806889655E-2</v>
      </c>
      <c r="E23" s="155">
        <v>425293</v>
      </c>
      <c r="F23" s="274">
        <f t="shared" si="17"/>
        <v>-9.0430218830735543E-2</v>
      </c>
      <c r="G23" s="155">
        <v>1259881</v>
      </c>
      <c r="H23" s="274">
        <f t="shared" si="9"/>
        <v>-5.9680828514364404E-2</v>
      </c>
      <c r="I23" s="275">
        <v>1639616</v>
      </c>
      <c r="J23" s="274">
        <f t="shared" si="10"/>
        <v>-6.8513023289339392E-3</v>
      </c>
      <c r="K23" s="275">
        <v>1096962</v>
      </c>
      <c r="L23" s="274">
        <f t="shared" si="11"/>
        <v>-0.1314253589823785</v>
      </c>
      <c r="M23" s="275">
        <v>2736578</v>
      </c>
      <c r="N23" s="274">
        <f t="shared" si="12"/>
        <v>-6.0844814048111928E-2</v>
      </c>
      <c r="O23" s="155">
        <v>1985498</v>
      </c>
      <c r="P23" s="274">
        <f t="shared" si="13"/>
        <v>1.506520861131988E-2</v>
      </c>
      <c r="Q23" s="155">
        <v>1210636</v>
      </c>
      <c r="R23" s="274">
        <f t="shared" si="14"/>
        <v>-0.12940963273195871</v>
      </c>
      <c r="S23" s="155">
        <v>3196134</v>
      </c>
      <c r="T23" s="274">
        <f t="shared" si="15"/>
        <v>-4.4967134023501942E-2</v>
      </c>
    </row>
    <row r="24" spans="2:20" outlineLevel="1" x14ac:dyDescent="0.25">
      <c r="B24" s="66" t="s">
        <v>89</v>
      </c>
      <c r="C24" s="155">
        <v>761343</v>
      </c>
      <c r="D24" s="274">
        <f t="shared" si="16"/>
        <v>-9.5111883399277564E-2</v>
      </c>
      <c r="E24" s="155">
        <v>371678</v>
      </c>
      <c r="F24" s="274">
        <f t="shared" si="17"/>
        <v>-0.10047580555380764</v>
      </c>
      <c r="G24" s="155">
        <v>1133021</v>
      </c>
      <c r="H24" s="274">
        <f t="shared" si="9"/>
        <v>-9.6878509693829162E-2</v>
      </c>
      <c r="I24" s="275">
        <v>1496130</v>
      </c>
      <c r="J24" s="274">
        <f t="shared" si="10"/>
        <v>-5.3233281780374231E-2</v>
      </c>
      <c r="K24" s="275">
        <v>990901</v>
      </c>
      <c r="L24" s="274">
        <f t="shared" si="11"/>
        <v>-0.12351221013749225</v>
      </c>
      <c r="M24" s="275">
        <v>2487031</v>
      </c>
      <c r="N24" s="274">
        <f t="shared" si="12"/>
        <v>-8.2543157192668692E-2</v>
      </c>
      <c r="O24" s="155">
        <v>1855088</v>
      </c>
      <c r="P24" s="274">
        <f t="shared" si="13"/>
        <v>-5.2626041998082851E-2</v>
      </c>
      <c r="Q24" s="155">
        <v>1091282</v>
      </c>
      <c r="R24" s="274">
        <f t="shared" si="14"/>
        <v>-0.1141019469296668</v>
      </c>
      <c r="S24" s="155">
        <v>2946370</v>
      </c>
      <c r="T24" s="274">
        <f t="shared" si="15"/>
        <v>-7.6365512696968674E-2</v>
      </c>
    </row>
    <row r="25" spans="2:20" outlineLevel="1" x14ac:dyDescent="0.25">
      <c r="B25" s="66" t="s">
        <v>90</v>
      </c>
      <c r="C25" s="155">
        <v>897762</v>
      </c>
      <c r="D25" s="274">
        <f t="shared" si="16"/>
        <v>-4.1034931391252472E-2</v>
      </c>
      <c r="E25" s="155">
        <v>467765</v>
      </c>
      <c r="F25" s="274">
        <f t="shared" si="17"/>
        <v>-0.10895625025001765</v>
      </c>
      <c r="G25" s="155">
        <v>1365527</v>
      </c>
      <c r="H25" s="274">
        <f t="shared" si="9"/>
        <v>-6.5437900928110304E-2</v>
      </c>
      <c r="I25" s="275">
        <v>1771043</v>
      </c>
      <c r="J25" s="274">
        <f t="shared" si="10"/>
        <v>-2.5435998122455339E-2</v>
      </c>
      <c r="K25" s="275">
        <v>1306276</v>
      </c>
      <c r="L25" s="274">
        <f t="shared" si="11"/>
        <v>-0.10009872021945787</v>
      </c>
      <c r="M25" s="275">
        <v>3077319</v>
      </c>
      <c r="N25" s="274">
        <f t="shared" si="12"/>
        <v>-5.8591049312845755E-2</v>
      </c>
      <c r="O25" s="155">
        <v>2156712</v>
      </c>
      <c r="P25" s="274">
        <f t="shared" si="13"/>
        <v>-4.2002921015319328E-2</v>
      </c>
      <c r="Q25" s="155">
        <v>1440536</v>
      </c>
      <c r="R25" s="274">
        <f t="shared" si="14"/>
        <v>-0.10390186399927837</v>
      </c>
      <c r="S25" s="155">
        <v>3597248</v>
      </c>
      <c r="T25" s="274">
        <f t="shared" si="15"/>
        <v>-6.7789595673515057E-2</v>
      </c>
    </row>
    <row r="26" spans="2:20" outlineLevel="1" x14ac:dyDescent="0.25">
      <c r="B26" s="66" t="s">
        <v>91</v>
      </c>
      <c r="C26" s="155">
        <v>883714</v>
      </c>
      <c r="D26" s="274">
        <f t="shared" si="16"/>
        <v>-1.9233244991365583E-2</v>
      </c>
      <c r="E26" s="155">
        <v>437327</v>
      </c>
      <c r="F26" s="274">
        <f t="shared" si="17"/>
        <v>-0.11787617545374229</v>
      </c>
      <c r="G26" s="155">
        <v>1321041</v>
      </c>
      <c r="H26" s="274">
        <f t="shared" si="9"/>
        <v>-5.424431382936834E-2</v>
      </c>
      <c r="I26" s="275">
        <v>1730710</v>
      </c>
      <c r="J26" s="274">
        <f t="shared" si="10"/>
        <v>4.8509163325796134E-3</v>
      </c>
      <c r="K26" s="275">
        <v>1209766</v>
      </c>
      <c r="L26" s="274">
        <f t="shared" si="11"/>
        <v>-0.10190121972042199</v>
      </c>
      <c r="M26" s="275">
        <v>2940476</v>
      </c>
      <c r="N26" s="274">
        <f t="shared" si="12"/>
        <v>-4.1998315623488103E-2</v>
      </c>
      <c r="O26" s="155">
        <v>2072723</v>
      </c>
      <c r="P26" s="274">
        <f t="shared" si="13"/>
        <v>-1.215644182877007E-4</v>
      </c>
      <c r="Q26" s="155">
        <v>1327272</v>
      </c>
      <c r="R26" s="274">
        <f t="shared" si="14"/>
        <v>-0.10425194044597352</v>
      </c>
      <c r="S26" s="155">
        <v>3399995</v>
      </c>
      <c r="T26" s="274">
        <f t="shared" si="15"/>
        <v>-4.3527173151655774E-2</v>
      </c>
    </row>
    <row r="27" spans="2:20" outlineLevel="1" x14ac:dyDescent="0.25">
      <c r="B27" s="66" t="s">
        <v>92</v>
      </c>
      <c r="C27" s="155">
        <v>754456</v>
      </c>
      <c r="D27" s="274">
        <f t="shared" si="16"/>
        <v>6.9832253104544773E-3</v>
      </c>
      <c r="E27" s="155">
        <v>321882</v>
      </c>
      <c r="F27" s="274">
        <f t="shared" si="17"/>
        <v>-0.15209196589211815</v>
      </c>
      <c r="G27" s="155">
        <v>1076338</v>
      </c>
      <c r="H27" s="274">
        <f t="shared" si="9"/>
        <v>-4.6512225349317871E-2</v>
      </c>
      <c r="I27" s="275">
        <v>1447583</v>
      </c>
      <c r="J27" s="274">
        <f t="shared" si="10"/>
        <v>2.8587040475332781E-2</v>
      </c>
      <c r="K27" s="275">
        <v>903312</v>
      </c>
      <c r="L27" s="274">
        <f t="shared" si="11"/>
        <v>-0.1254755943840653</v>
      </c>
      <c r="M27" s="275">
        <v>2350895</v>
      </c>
      <c r="N27" s="274">
        <f t="shared" si="12"/>
        <v>-3.6624650806939774E-2</v>
      </c>
      <c r="O27" s="155">
        <v>1789667</v>
      </c>
      <c r="P27" s="274">
        <f t="shared" si="13"/>
        <v>2.3752619921471041E-2</v>
      </c>
      <c r="Q27" s="155">
        <v>1007176</v>
      </c>
      <c r="R27" s="274">
        <f t="shared" si="14"/>
        <v>-0.11448102445521968</v>
      </c>
      <c r="S27" s="155">
        <v>2796843</v>
      </c>
      <c r="T27" s="274">
        <f t="shared" si="15"/>
        <v>-3.07347456913446E-2</v>
      </c>
    </row>
    <row r="28" spans="2:20" outlineLevel="1" x14ac:dyDescent="0.25">
      <c r="B28" s="66" t="s">
        <v>93</v>
      </c>
      <c r="C28" s="155">
        <v>706125</v>
      </c>
      <c r="D28" s="274">
        <f t="shared" si="16"/>
        <v>-1.5144316427129212E-3</v>
      </c>
      <c r="E28" s="155">
        <v>307572</v>
      </c>
      <c r="F28" s="274">
        <f t="shared" si="17"/>
        <v>-4.8351015937549313E-2</v>
      </c>
      <c r="G28" s="155">
        <v>1013697</v>
      </c>
      <c r="H28" s="274">
        <f t="shared" si="9"/>
        <v>-1.6205435779482635E-2</v>
      </c>
      <c r="I28" s="275">
        <v>1338194</v>
      </c>
      <c r="J28" s="274">
        <f t="shared" si="10"/>
        <v>1.8339631715843741E-2</v>
      </c>
      <c r="K28" s="275">
        <v>800307</v>
      </c>
      <c r="L28" s="274">
        <f t="shared" si="11"/>
        <v>-0.10062808267901036</v>
      </c>
      <c r="M28" s="275">
        <v>2138501</v>
      </c>
      <c r="N28" s="274">
        <f t="shared" si="12"/>
        <v>-2.9694025939848823E-2</v>
      </c>
      <c r="O28" s="155">
        <v>1674670</v>
      </c>
      <c r="P28" s="274">
        <f t="shared" si="13"/>
        <v>2.5110045058638564E-2</v>
      </c>
      <c r="Q28" s="155">
        <v>888292</v>
      </c>
      <c r="R28" s="274">
        <f t="shared" si="14"/>
        <v>-0.10051753869895363</v>
      </c>
      <c r="S28" s="155">
        <v>2562962</v>
      </c>
      <c r="T28" s="274">
        <f t="shared" si="15"/>
        <v>-2.2221052278186271E-2</v>
      </c>
    </row>
    <row r="29" spans="2:20" outlineLevel="1" x14ac:dyDescent="0.25">
      <c r="B29" s="66" t="s">
        <v>94</v>
      </c>
      <c r="C29" s="155">
        <v>788292</v>
      </c>
      <c r="D29" s="274">
        <f t="shared" si="16"/>
        <v>-6.5343613906993503E-2</v>
      </c>
      <c r="E29" s="155">
        <v>360617</v>
      </c>
      <c r="F29" s="274">
        <f t="shared" si="17"/>
        <v>-0.19393580401448429</v>
      </c>
      <c r="G29" s="155">
        <v>1148909</v>
      </c>
      <c r="H29" s="274">
        <f t="shared" si="9"/>
        <v>-0.10991313024729954</v>
      </c>
      <c r="I29" s="275">
        <v>1487606</v>
      </c>
      <c r="J29" s="274">
        <f t="shared" si="10"/>
        <v>-7.5060559786312209E-2</v>
      </c>
      <c r="K29" s="275">
        <v>997364</v>
      </c>
      <c r="L29" s="274">
        <f t="shared" si="11"/>
        <v>-0.19080597789929743</v>
      </c>
      <c r="M29" s="275">
        <v>2484970</v>
      </c>
      <c r="N29" s="274">
        <f t="shared" si="12"/>
        <v>-0.12527790801966154</v>
      </c>
      <c r="O29" s="155">
        <v>1853293</v>
      </c>
      <c r="P29" s="274">
        <f t="shared" si="13"/>
        <v>-6.7768501090030409E-2</v>
      </c>
      <c r="Q29" s="155">
        <v>1120927</v>
      </c>
      <c r="R29" s="274">
        <f t="shared" si="14"/>
        <v>-0.19907412369358768</v>
      </c>
      <c r="S29" s="155">
        <v>2974220</v>
      </c>
      <c r="T29" s="274">
        <f t="shared" si="15"/>
        <v>-0.12201624946827461</v>
      </c>
    </row>
    <row r="30" spans="2:20" outlineLevel="1" x14ac:dyDescent="0.25">
      <c r="B30" s="66" t="s">
        <v>95</v>
      </c>
      <c r="C30" s="155">
        <v>805039</v>
      </c>
      <c r="D30" s="274">
        <f t="shared" si="16"/>
        <v>-6.315648601785151E-2</v>
      </c>
      <c r="E30" s="155">
        <v>431039</v>
      </c>
      <c r="F30" s="274">
        <f t="shared" si="17"/>
        <v>-0.11546543650191055</v>
      </c>
      <c r="G30" s="155">
        <v>1236078</v>
      </c>
      <c r="H30" s="274">
        <f t="shared" si="9"/>
        <v>-8.2085761642517241E-2</v>
      </c>
      <c r="I30" s="275">
        <v>1527368</v>
      </c>
      <c r="J30" s="274">
        <f t="shared" si="10"/>
        <v>-5.8468749865153713E-2</v>
      </c>
      <c r="K30" s="275">
        <v>1200994</v>
      </c>
      <c r="L30" s="274">
        <f t="shared" si="11"/>
        <v>-0.12383274386898713</v>
      </c>
      <c r="M30" s="275">
        <v>2728362</v>
      </c>
      <c r="N30" s="274">
        <f t="shared" si="12"/>
        <v>-8.8404662552335478E-2</v>
      </c>
      <c r="O30" s="155">
        <v>1982904</v>
      </c>
      <c r="P30" s="274">
        <f t="shared" si="13"/>
        <v>-4.7916646660584816E-2</v>
      </c>
      <c r="Q30" s="155">
        <v>1373763</v>
      </c>
      <c r="R30" s="274">
        <f t="shared" si="14"/>
        <v>-0.12741772079536828</v>
      </c>
      <c r="S30" s="155">
        <v>3356667</v>
      </c>
      <c r="T30" s="274">
        <f t="shared" si="15"/>
        <v>-8.2141826847485611E-2</v>
      </c>
    </row>
    <row r="31" spans="2:20" outlineLevel="1" x14ac:dyDescent="0.25">
      <c r="B31" s="66" t="s">
        <v>96</v>
      </c>
      <c r="C31" s="155">
        <v>845770</v>
      </c>
      <c r="D31" s="274">
        <f t="shared" si="16"/>
        <v>3.3421837522925379E-2</v>
      </c>
      <c r="E31" s="155">
        <v>447498</v>
      </c>
      <c r="F31" s="274">
        <f t="shared" si="17"/>
        <v>-0.10076862020114741</v>
      </c>
      <c r="G31" s="155">
        <v>1293268</v>
      </c>
      <c r="H31" s="274">
        <f t="shared" si="9"/>
        <v>-1.7319852712106232E-2</v>
      </c>
      <c r="I31" s="275">
        <v>1602902</v>
      </c>
      <c r="J31" s="274">
        <f t="shared" si="10"/>
        <v>1.8557563141085476E-2</v>
      </c>
      <c r="K31" s="275">
        <v>1237345</v>
      </c>
      <c r="L31" s="274">
        <f t="shared" si="11"/>
        <v>-8.7102443256770634E-2</v>
      </c>
      <c r="M31" s="275">
        <v>2840247</v>
      </c>
      <c r="N31" s="274">
        <f t="shared" si="12"/>
        <v>-3.0335235850441511E-2</v>
      </c>
      <c r="O31" s="155">
        <v>2089862</v>
      </c>
      <c r="P31" s="274">
        <f t="shared" si="13"/>
        <v>3.1568067256755983E-2</v>
      </c>
      <c r="Q31" s="155">
        <v>1418891</v>
      </c>
      <c r="R31" s="274">
        <f t="shared" si="14"/>
        <v>-8.5574031658711802E-2</v>
      </c>
      <c r="S31" s="155">
        <v>3508753</v>
      </c>
      <c r="T31" s="274">
        <f t="shared" si="15"/>
        <v>-1.9238972020767076E-2</v>
      </c>
    </row>
    <row r="32" spans="2:20" outlineLevel="1" x14ac:dyDescent="0.25">
      <c r="B32" s="66" t="s">
        <v>97</v>
      </c>
      <c r="C32" s="155">
        <v>910702</v>
      </c>
      <c r="D32" s="274">
        <f t="shared" si="16"/>
        <v>0.13795645611123875</v>
      </c>
      <c r="E32" s="155">
        <v>472729</v>
      </c>
      <c r="F32" s="274">
        <f t="shared" si="17"/>
        <v>1.2985649357467599E-2</v>
      </c>
      <c r="G32" s="155">
        <v>1383431</v>
      </c>
      <c r="H32" s="274">
        <f t="shared" si="9"/>
        <v>9.1925191303627196E-2</v>
      </c>
      <c r="I32" s="275">
        <v>1699976</v>
      </c>
      <c r="J32" s="274">
        <f t="shared" si="10"/>
        <v>0.10790639231910237</v>
      </c>
      <c r="K32" s="275">
        <v>1251233</v>
      </c>
      <c r="L32" s="274">
        <f t="shared" si="11"/>
        <v>-9.7667410060668924E-3</v>
      </c>
      <c r="M32" s="275">
        <v>2951209</v>
      </c>
      <c r="N32" s="274">
        <f t="shared" si="12"/>
        <v>5.4764905227989713E-2</v>
      </c>
      <c r="O32" s="155">
        <v>2172280</v>
      </c>
      <c r="P32" s="274">
        <f t="shared" si="13"/>
        <v>0.10823092106505028</v>
      </c>
      <c r="Q32" s="155">
        <v>1433965</v>
      </c>
      <c r="R32" s="274">
        <f t="shared" si="14"/>
        <v>-1.4997949579577896E-2</v>
      </c>
      <c r="S32" s="155">
        <v>3606245</v>
      </c>
      <c r="T32" s="274">
        <f t="shared" si="15"/>
        <v>5.5713345581820617E-2</v>
      </c>
    </row>
    <row r="33" spans="2:20" x14ac:dyDescent="0.25">
      <c r="B33" s="276">
        <v>2012</v>
      </c>
      <c r="C33" s="277">
        <v>9757980</v>
      </c>
      <c r="D33" s="278">
        <f>C33/C46-1</f>
        <v>-1.6293392357194958E-2</v>
      </c>
      <c r="E33" s="277">
        <v>4871380</v>
      </c>
      <c r="F33" s="278">
        <f>E33/E46-1</f>
        <v>-0.10391000286593988</v>
      </c>
      <c r="G33" s="277">
        <v>14629360</v>
      </c>
      <c r="H33" s="278">
        <f t="shared" si="9"/>
        <v>-4.7311301101481296E-2</v>
      </c>
      <c r="I33" s="277">
        <v>18784976</v>
      </c>
      <c r="J33" s="278">
        <f t="shared" si="10"/>
        <v>-5.3565207077782562E-3</v>
      </c>
      <c r="K33" s="277">
        <v>13218271</v>
      </c>
      <c r="L33" s="278">
        <f t="shared" si="11"/>
        <v>-0.11055833357389078</v>
      </c>
      <c r="M33" s="277">
        <v>32003247</v>
      </c>
      <c r="N33" s="278">
        <f t="shared" si="12"/>
        <v>-5.1684078202879458E-2</v>
      </c>
      <c r="O33" s="277">
        <v>23449835</v>
      </c>
      <c r="P33" s="278">
        <f t="shared" si="13"/>
        <v>-4.0473760795809444E-3</v>
      </c>
      <c r="Q33" s="277">
        <v>14828952</v>
      </c>
      <c r="R33" s="278">
        <f t="shared" si="14"/>
        <v>-0.11125947807166958</v>
      </c>
      <c r="S33" s="277">
        <v>38278787</v>
      </c>
      <c r="T33" s="278">
        <f t="shared" si="15"/>
        <v>-4.8512959835658953E-2</v>
      </c>
    </row>
    <row r="34" spans="2:20" hidden="1" outlineLevel="1" x14ac:dyDescent="0.25">
      <c r="B34" s="66" t="s">
        <v>86</v>
      </c>
      <c r="C34" s="155">
        <v>766911</v>
      </c>
      <c r="D34" s="274">
        <f>C34/C47-1</f>
        <v>0.11988055168184109</v>
      </c>
      <c r="E34" s="155">
        <v>461955</v>
      </c>
      <c r="F34" s="274">
        <f>E34/E47-1</f>
        <v>2.2257284292659607E-2</v>
      </c>
      <c r="G34" s="155">
        <v>1228866</v>
      </c>
      <c r="H34" s="274">
        <f t="shared" si="9"/>
        <v>8.1070666976331696E-2</v>
      </c>
      <c r="I34" s="275">
        <v>1453269</v>
      </c>
      <c r="J34" s="274">
        <f t="shared" si="10"/>
        <v>0.11074857322360887</v>
      </c>
      <c r="K34" s="275">
        <v>1250693</v>
      </c>
      <c r="L34" s="274">
        <f t="shared" si="11"/>
        <v>5.9378734887865381E-2</v>
      </c>
      <c r="M34" s="275">
        <v>2703962</v>
      </c>
      <c r="N34" s="274">
        <f t="shared" si="12"/>
        <v>8.6382264078169291E-2</v>
      </c>
      <c r="O34" s="155">
        <v>1849215</v>
      </c>
      <c r="P34" s="274">
        <f t="shared" si="13"/>
        <v>0.10997698671183698</v>
      </c>
      <c r="Q34" s="155">
        <v>1427635</v>
      </c>
      <c r="R34" s="274">
        <f t="shared" si="14"/>
        <v>3.9335208691879231E-2</v>
      </c>
      <c r="S34" s="155">
        <v>3276850</v>
      </c>
      <c r="T34" s="274">
        <f t="shared" si="15"/>
        <v>7.8053742633071854E-2</v>
      </c>
    </row>
    <row r="35" spans="2:20" hidden="1" outlineLevel="1" x14ac:dyDescent="0.25">
      <c r="B35" s="66" t="s">
        <v>87</v>
      </c>
      <c r="C35" s="155">
        <v>823990</v>
      </c>
      <c r="D35" s="274">
        <f t="shared" ref="D35:D45" si="18">C35/C48-1</f>
        <v>0.11523011374402459</v>
      </c>
      <c r="E35" s="155">
        <v>470990</v>
      </c>
      <c r="F35" s="274">
        <f t="shared" ref="F35:F45" si="19">E35/E48-1</f>
        <v>-1.6013621501916875E-2</v>
      </c>
      <c r="G35" s="155">
        <v>1294980</v>
      </c>
      <c r="H35" s="274">
        <f t="shared" si="9"/>
        <v>6.3632488355302996E-2</v>
      </c>
      <c r="I35" s="275">
        <v>1601978</v>
      </c>
      <c r="J35" s="274">
        <f t="shared" si="10"/>
        <v>0.14242009545970924</v>
      </c>
      <c r="K35" s="275">
        <v>1273509</v>
      </c>
      <c r="L35" s="274">
        <f t="shared" si="11"/>
        <v>6.0973731050386615E-3</v>
      </c>
      <c r="M35" s="275">
        <v>2875487</v>
      </c>
      <c r="N35" s="274">
        <f t="shared" si="12"/>
        <v>7.7745311383785598E-2</v>
      </c>
      <c r="O35" s="155">
        <v>2018950</v>
      </c>
      <c r="P35" s="274">
        <f t="shared" si="13"/>
        <v>0.14376437530450148</v>
      </c>
      <c r="Q35" s="155">
        <v>1439659</v>
      </c>
      <c r="R35" s="274">
        <f t="shared" si="14"/>
        <v>-1.0994302939622669E-2</v>
      </c>
      <c r="S35" s="155">
        <v>3458609</v>
      </c>
      <c r="T35" s="274">
        <f t="shared" si="15"/>
        <v>7.3821046229201492E-2</v>
      </c>
    </row>
    <row r="36" spans="2:20" hidden="1" outlineLevel="1" x14ac:dyDescent="0.25">
      <c r="B36" s="66" t="s">
        <v>88</v>
      </c>
      <c r="C36" s="155">
        <v>872268</v>
      </c>
      <c r="D36" s="274">
        <f t="shared" si="18"/>
        <v>0.15144202844983257</v>
      </c>
      <c r="E36" s="155">
        <v>467576</v>
      </c>
      <c r="F36" s="274">
        <f t="shared" si="19"/>
        <v>0.1254579327675267</v>
      </c>
      <c r="G36" s="155">
        <v>1339844</v>
      </c>
      <c r="H36" s="274">
        <f t="shared" si="9"/>
        <v>0.1422389466989713</v>
      </c>
      <c r="I36" s="275">
        <v>1650927</v>
      </c>
      <c r="J36" s="274">
        <f t="shared" si="10"/>
        <v>0.11645982054701509</v>
      </c>
      <c r="K36" s="275">
        <v>1262945</v>
      </c>
      <c r="L36" s="274">
        <f t="shared" si="11"/>
        <v>9.1343274811858333E-2</v>
      </c>
      <c r="M36" s="275">
        <v>2913872</v>
      </c>
      <c r="N36" s="274">
        <f t="shared" si="12"/>
        <v>0.10543313523941045</v>
      </c>
      <c r="O36" s="155">
        <v>1956030</v>
      </c>
      <c r="P36" s="274">
        <f t="shared" si="13"/>
        <v>0.10282936796329811</v>
      </c>
      <c r="Q36" s="155">
        <v>1390592</v>
      </c>
      <c r="R36" s="274">
        <f t="shared" si="14"/>
        <v>8.0061389719086051E-2</v>
      </c>
      <c r="S36" s="155">
        <v>3346622</v>
      </c>
      <c r="T36" s="274">
        <f t="shared" si="15"/>
        <v>9.3253241664349895E-2</v>
      </c>
    </row>
    <row r="37" spans="2:20" hidden="1" outlineLevel="1" x14ac:dyDescent="0.25">
      <c r="B37" s="66" t="s">
        <v>89</v>
      </c>
      <c r="C37" s="155">
        <v>841367</v>
      </c>
      <c r="D37" s="274">
        <f t="shared" si="18"/>
        <v>0.22398814078597851</v>
      </c>
      <c r="E37" s="155">
        <v>413194</v>
      </c>
      <c r="F37" s="274">
        <f t="shared" si="19"/>
        <v>5.2707474535421017E-2</v>
      </c>
      <c r="G37" s="155">
        <v>1254561</v>
      </c>
      <c r="H37" s="274">
        <f t="shared" si="9"/>
        <v>0.16173382078406973</v>
      </c>
      <c r="I37" s="275">
        <v>1580252</v>
      </c>
      <c r="J37" s="274">
        <f t="shared" si="10"/>
        <v>0.18930130659287148</v>
      </c>
      <c r="K37" s="275">
        <v>1130536</v>
      </c>
      <c r="L37" s="274">
        <f t="shared" si="11"/>
        <v>9.5662168828362093E-2</v>
      </c>
      <c r="M37" s="275">
        <v>2710788</v>
      </c>
      <c r="N37" s="274">
        <f t="shared" si="12"/>
        <v>0.14837038116508339</v>
      </c>
      <c r="O37" s="155">
        <v>1958137</v>
      </c>
      <c r="P37" s="274">
        <f t="shared" si="13"/>
        <v>0.20637188401404183</v>
      </c>
      <c r="Q37" s="155">
        <v>1231837</v>
      </c>
      <c r="R37" s="274">
        <f t="shared" si="14"/>
        <v>7.3564592780194227E-2</v>
      </c>
      <c r="S37" s="155">
        <v>3189974</v>
      </c>
      <c r="T37" s="274">
        <f t="shared" si="15"/>
        <v>0.15137034038610553</v>
      </c>
    </row>
    <row r="38" spans="2:20" hidden="1" outlineLevel="1" x14ac:dyDescent="0.25">
      <c r="B38" s="66" t="s">
        <v>90</v>
      </c>
      <c r="C38" s="155">
        <v>936178</v>
      </c>
      <c r="D38" s="274">
        <f t="shared" si="18"/>
        <v>8.1078147319701532E-2</v>
      </c>
      <c r="E38" s="155">
        <v>524963</v>
      </c>
      <c r="F38" s="274">
        <f t="shared" si="19"/>
        <v>3.7149630989254945E-3</v>
      </c>
      <c r="G38" s="155">
        <v>1461141</v>
      </c>
      <c r="H38" s="274">
        <f t="shared" si="9"/>
        <v>5.1947210449053927E-2</v>
      </c>
      <c r="I38" s="275">
        <v>1817267</v>
      </c>
      <c r="J38" s="274">
        <f t="shared" si="10"/>
        <v>9.7574336599601796E-2</v>
      </c>
      <c r="K38" s="275">
        <v>1451577</v>
      </c>
      <c r="L38" s="274">
        <f t="shared" si="11"/>
        <v>1.7965453424677813E-2</v>
      </c>
      <c r="M38" s="275">
        <v>3268844</v>
      </c>
      <c r="N38" s="274">
        <f t="shared" si="12"/>
        <v>6.0737502478363181E-2</v>
      </c>
      <c r="O38" s="155">
        <v>2251272</v>
      </c>
      <c r="P38" s="274">
        <f t="shared" si="13"/>
        <v>0.11487135958750283</v>
      </c>
      <c r="Q38" s="155">
        <v>1607565</v>
      </c>
      <c r="R38" s="274">
        <f t="shared" si="14"/>
        <v>1.4604026947298232E-2</v>
      </c>
      <c r="S38" s="155">
        <v>3858837</v>
      </c>
      <c r="T38" s="274">
        <f t="shared" si="15"/>
        <v>7.0787629618920489E-2</v>
      </c>
    </row>
    <row r="39" spans="2:20" hidden="1" outlineLevel="1" x14ac:dyDescent="0.25">
      <c r="B39" s="66" t="s">
        <v>91</v>
      </c>
      <c r="C39" s="155">
        <v>901044</v>
      </c>
      <c r="D39" s="274">
        <f t="shared" si="18"/>
        <v>8.3202998678821416E-2</v>
      </c>
      <c r="E39" s="155">
        <v>495766</v>
      </c>
      <c r="F39" s="274">
        <f t="shared" si="19"/>
        <v>4.4786876678032606E-2</v>
      </c>
      <c r="G39" s="155">
        <v>1396810</v>
      </c>
      <c r="H39" s="274">
        <f t="shared" si="9"/>
        <v>6.9248828986478994E-2</v>
      </c>
      <c r="I39" s="275">
        <v>1722355</v>
      </c>
      <c r="J39" s="274">
        <f t="shared" si="10"/>
        <v>0.11384340985709906</v>
      </c>
      <c r="K39" s="275">
        <v>1347030</v>
      </c>
      <c r="L39" s="274">
        <f t="shared" si="11"/>
        <v>6.1434993479451361E-2</v>
      </c>
      <c r="M39" s="275">
        <v>3069385</v>
      </c>
      <c r="N39" s="274">
        <f t="shared" si="12"/>
        <v>9.0219728619419959E-2</v>
      </c>
      <c r="O39" s="155">
        <v>2072975</v>
      </c>
      <c r="P39" s="274">
        <f t="shared" si="13"/>
        <v>0.11904625662906598</v>
      </c>
      <c r="Q39" s="155">
        <v>1481747</v>
      </c>
      <c r="R39" s="274">
        <f t="shared" si="14"/>
        <v>5.7632240878684238E-2</v>
      </c>
      <c r="S39" s="155">
        <v>3554722</v>
      </c>
      <c r="T39" s="274">
        <f t="shared" si="15"/>
        <v>9.2600105979740999E-2</v>
      </c>
    </row>
    <row r="40" spans="2:20" hidden="1" outlineLevel="1" x14ac:dyDescent="0.25">
      <c r="B40" s="66" t="s">
        <v>92</v>
      </c>
      <c r="C40" s="155">
        <v>749224</v>
      </c>
      <c r="D40" s="274">
        <f t="shared" si="18"/>
        <v>0.15926009020648468</v>
      </c>
      <c r="E40" s="155">
        <v>379619</v>
      </c>
      <c r="F40" s="274">
        <f t="shared" si="19"/>
        <v>8.3554543222985167E-2</v>
      </c>
      <c r="G40" s="155">
        <v>1128843</v>
      </c>
      <c r="H40" s="274">
        <f t="shared" si="9"/>
        <v>0.13264756316467019</v>
      </c>
      <c r="I40" s="275">
        <v>1407351</v>
      </c>
      <c r="J40" s="274">
        <f t="shared" si="10"/>
        <v>0.14870136071245788</v>
      </c>
      <c r="K40" s="275">
        <v>1032918</v>
      </c>
      <c r="L40" s="274">
        <f t="shared" si="11"/>
        <v>8.4479581712521901E-2</v>
      </c>
      <c r="M40" s="275">
        <v>2440269</v>
      </c>
      <c r="N40" s="274">
        <f t="shared" si="12"/>
        <v>0.12061184172459694</v>
      </c>
      <c r="O40" s="155">
        <v>1748144</v>
      </c>
      <c r="P40" s="274">
        <f t="shared" si="13"/>
        <v>0.11762336637765136</v>
      </c>
      <c r="Q40" s="155">
        <v>1137385</v>
      </c>
      <c r="R40" s="274">
        <f t="shared" si="14"/>
        <v>3.6710083765529422E-2</v>
      </c>
      <c r="S40" s="155">
        <v>2885529</v>
      </c>
      <c r="T40" s="274">
        <f t="shared" si="15"/>
        <v>8.4266846831139386E-2</v>
      </c>
    </row>
    <row r="41" spans="2:20" hidden="1" outlineLevel="1" x14ac:dyDescent="0.25">
      <c r="B41" s="66" t="s">
        <v>93</v>
      </c>
      <c r="C41" s="155">
        <v>707196</v>
      </c>
      <c r="D41" s="274">
        <f t="shared" si="18"/>
        <v>0.11850140208866144</v>
      </c>
      <c r="E41" s="155">
        <v>323199</v>
      </c>
      <c r="F41" s="274">
        <f t="shared" si="19"/>
        <v>9.1170510710973929E-3</v>
      </c>
      <c r="G41" s="155">
        <v>1030395</v>
      </c>
      <c r="H41" s="274">
        <f t="shared" si="9"/>
        <v>8.1722744212902265E-2</v>
      </c>
      <c r="I41" s="275">
        <v>1314094</v>
      </c>
      <c r="J41" s="274">
        <f t="shared" si="10"/>
        <v>0.11881968709345658</v>
      </c>
      <c r="K41" s="275">
        <v>889851</v>
      </c>
      <c r="L41" s="274">
        <f t="shared" si="11"/>
        <v>5.6697137890004301E-2</v>
      </c>
      <c r="M41" s="275">
        <v>2203945</v>
      </c>
      <c r="N41" s="274">
        <f t="shared" si="12"/>
        <v>9.2878656697619189E-2</v>
      </c>
      <c r="O41" s="155">
        <v>1633649</v>
      </c>
      <c r="P41" s="274">
        <f t="shared" si="13"/>
        <v>9.5121773003671528E-2</v>
      </c>
      <c r="Q41" s="155">
        <v>987559</v>
      </c>
      <c r="R41" s="274">
        <f t="shared" si="14"/>
        <v>2.1417984777385657E-2</v>
      </c>
      <c r="S41" s="155">
        <v>2621208</v>
      </c>
      <c r="T41" s="274">
        <f t="shared" si="15"/>
        <v>6.6137585505909424E-2</v>
      </c>
    </row>
    <row r="42" spans="2:20" hidden="1" outlineLevel="1" x14ac:dyDescent="0.25">
      <c r="B42" s="66" t="s">
        <v>94</v>
      </c>
      <c r="C42" s="155">
        <v>843403</v>
      </c>
      <c r="D42" s="274">
        <f t="shared" si="18"/>
        <v>0.23545120029062439</v>
      </c>
      <c r="E42" s="155">
        <v>447380</v>
      </c>
      <c r="F42" s="274">
        <f t="shared" si="19"/>
        <v>0.18163185530305426</v>
      </c>
      <c r="G42" s="155">
        <v>1290783</v>
      </c>
      <c r="H42" s="274">
        <f t="shared" si="9"/>
        <v>0.21625113071008584</v>
      </c>
      <c r="I42" s="275">
        <v>1608328</v>
      </c>
      <c r="J42" s="274">
        <f t="shared" si="10"/>
        <v>0.27581187516410433</v>
      </c>
      <c r="K42" s="275">
        <v>1232540</v>
      </c>
      <c r="L42" s="274">
        <f t="shared" si="11"/>
        <v>0.2518663121266107</v>
      </c>
      <c r="M42" s="275">
        <v>2840868</v>
      </c>
      <c r="N42" s="274">
        <f t="shared" si="12"/>
        <v>0.26531126722736076</v>
      </c>
      <c r="O42" s="155">
        <v>1988018</v>
      </c>
      <c r="P42" s="274">
        <f t="shared" si="13"/>
        <v>0.26079754235493025</v>
      </c>
      <c r="Q42" s="155">
        <v>1399539</v>
      </c>
      <c r="R42" s="274">
        <f t="shared" si="14"/>
        <v>0.24088887549075588</v>
      </c>
      <c r="S42" s="155">
        <v>3387557</v>
      </c>
      <c r="T42" s="274">
        <f t="shared" si="15"/>
        <v>0.25249552067072734</v>
      </c>
    </row>
    <row r="43" spans="2:20" hidden="1" outlineLevel="1" x14ac:dyDescent="0.25">
      <c r="B43" s="66" t="s">
        <v>95</v>
      </c>
      <c r="C43" s="155">
        <v>859310</v>
      </c>
      <c r="D43" s="274">
        <f t="shared" si="18"/>
        <v>0.23380408688360776</v>
      </c>
      <c r="E43" s="155">
        <v>487306</v>
      </c>
      <c r="F43" s="274">
        <f t="shared" si="19"/>
        <v>0.10309873438352413</v>
      </c>
      <c r="G43" s="155">
        <v>1346616</v>
      </c>
      <c r="H43" s="274">
        <f t="shared" si="9"/>
        <v>0.18307587286610039</v>
      </c>
      <c r="I43" s="275">
        <v>1622217</v>
      </c>
      <c r="J43" s="274">
        <f t="shared" si="10"/>
        <v>0.19777297190335519</v>
      </c>
      <c r="K43" s="275">
        <v>1370736</v>
      </c>
      <c r="L43" s="274">
        <f t="shared" si="11"/>
        <v>0.1070937915694441</v>
      </c>
      <c r="M43" s="275">
        <v>2992953</v>
      </c>
      <c r="N43" s="274">
        <f t="shared" si="12"/>
        <v>0.15446595949855357</v>
      </c>
      <c r="O43" s="155">
        <v>2082700</v>
      </c>
      <c r="P43" s="274">
        <f t="shared" si="13"/>
        <v>0.19343134288674357</v>
      </c>
      <c r="Q43" s="155">
        <v>1574365</v>
      </c>
      <c r="R43" s="274">
        <f t="shared" si="14"/>
        <v>9.8593721324733652E-2</v>
      </c>
      <c r="S43" s="155">
        <v>3657065</v>
      </c>
      <c r="T43" s="274">
        <f t="shared" si="15"/>
        <v>0.1506685054381256</v>
      </c>
    </row>
    <row r="44" spans="2:20" hidden="1" outlineLevel="1" x14ac:dyDescent="0.25">
      <c r="B44" s="66" t="s">
        <v>96</v>
      </c>
      <c r="C44" s="155">
        <v>818417</v>
      </c>
      <c r="D44" s="274">
        <f t="shared" si="18"/>
        <v>0.24722755181814993</v>
      </c>
      <c r="E44" s="155">
        <v>497645</v>
      </c>
      <c r="F44" s="274">
        <f t="shared" si="19"/>
        <v>0.17090737115536658</v>
      </c>
      <c r="G44" s="155">
        <v>1316062</v>
      </c>
      <c r="H44" s="274">
        <f t="shared" si="9"/>
        <v>0.21722683285284727</v>
      </c>
      <c r="I44" s="275">
        <v>1573698</v>
      </c>
      <c r="J44" s="274">
        <f t="shared" si="10"/>
        <v>0.25102788403750953</v>
      </c>
      <c r="K44" s="275">
        <v>1355404</v>
      </c>
      <c r="L44" s="274">
        <f t="shared" si="11"/>
        <v>0.16292981257957906</v>
      </c>
      <c r="M44" s="275">
        <v>2929102</v>
      </c>
      <c r="N44" s="274">
        <f t="shared" si="12"/>
        <v>0.20865862957986847</v>
      </c>
      <c r="O44" s="155">
        <v>2025908</v>
      </c>
      <c r="P44" s="274">
        <f t="shared" si="13"/>
        <v>0.20700116296804705</v>
      </c>
      <c r="Q44" s="155">
        <v>1551674</v>
      </c>
      <c r="R44" s="274">
        <f t="shared" si="14"/>
        <v>0.13163076581990452</v>
      </c>
      <c r="S44" s="155">
        <v>3577582</v>
      </c>
      <c r="T44" s="274">
        <f t="shared" si="15"/>
        <v>0.17311309370786399</v>
      </c>
    </row>
    <row r="45" spans="2:20" hidden="1" outlineLevel="1" x14ac:dyDescent="0.25">
      <c r="B45" s="66" t="s">
        <v>97</v>
      </c>
      <c r="C45" s="155">
        <v>800296</v>
      </c>
      <c r="D45" s="274">
        <f t="shared" si="18"/>
        <v>0.11597060505068812</v>
      </c>
      <c r="E45" s="155">
        <v>466669</v>
      </c>
      <c r="F45" s="274">
        <f t="shared" si="19"/>
        <v>4.8164411252737294E-2</v>
      </c>
      <c r="G45" s="155">
        <v>1266965</v>
      </c>
      <c r="H45" s="274">
        <f t="shared" si="9"/>
        <v>8.9998322371392492E-2</v>
      </c>
      <c r="I45" s="275">
        <v>1534404</v>
      </c>
      <c r="J45" s="274">
        <f t="shared" si="10"/>
        <v>0.13397900400187712</v>
      </c>
      <c r="K45" s="275">
        <v>1263574</v>
      </c>
      <c r="L45" s="274">
        <f t="shared" si="11"/>
        <v>3.0176240725084291E-2</v>
      </c>
      <c r="M45" s="275">
        <v>2797978</v>
      </c>
      <c r="N45" s="274">
        <f t="shared" si="12"/>
        <v>8.4623805470144253E-2</v>
      </c>
      <c r="O45" s="155">
        <v>1960133</v>
      </c>
      <c r="P45" s="274">
        <f t="shared" si="13"/>
        <v>9.602237970572669E-2</v>
      </c>
      <c r="Q45" s="155">
        <v>1455799</v>
      </c>
      <c r="R45" s="274">
        <f t="shared" si="14"/>
        <v>1.1511703124793771E-2</v>
      </c>
      <c r="S45" s="155">
        <v>3415932</v>
      </c>
      <c r="T45" s="274">
        <f t="shared" si="15"/>
        <v>5.8338344739510717E-2</v>
      </c>
    </row>
    <row r="46" spans="2:20" collapsed="1" x14ac:dyDescent="0.25">
      <c r="B46" s="279">
        <v>2011</v>
      </c>
      <c r="C46" s="275">
        <v>9919604</v>
      </c>
      <c r="D46" s="280">
        <f>C46/C59-1</f>
        <v>0.15378658329915651</v>
      </c>
      <c r="E46" s="275">
        <v>5436262</v>
      </c>
      <c r="F46" s="280">
        <f>E46/E59-1</f>
        <v>6.6503154527407515E-2</v>
      </c>
      <c r="G46" s="275">
        <v>15355866</v>
      </c>
      <c r="H46" s="280">
        <f t="shared" si="9"/>
        <v>0.12129901828523426</v>
      </c>
      <c r="I46" s="275">
        <v>18886140</v>
      </c>
      <c r="J46" s="280">
        <f t="shared" si="10"/>
        <v>0.15540971346956933</v>
      </c>
      <c r="K46" s="275">
        <v>14861313</v>
      </c>
      <c r="L46" s="280">
        <f t="shared" si="11"/>
        <v>8.1624739215731212E-2</v>
      </c>
      <c r="M46" s="275">
        <v>33747453</v>
      </c>
      <c r="N46" s="280">
        <f t="shared" si="12"/>
        <v>0.12171287148491383</v>
      </c>
      <c r="O46" s="275">
        <v>23545131</v>
      </c>
      <c r="P46" s="280">
        <f t="shared" si="13"/>
        <v>0.14605770754201064</v>
      </c>
      <c r="Q46" s="275">
        <v>16685356</v>
      </c>
      <c r="R46" s="280">
        <f t="shared" si="14"/>
        <v>6.3782149714723069E-2</v>
      </c>
      <c r="S46" s="275">
        <v>40230487</v>
      </c>
      <c r="T46" s="280">
        <f t="shared" si="15"/>
        <v>0.11043781800147245</v>
      </c>
    </row>
    <row r="47" spans="2:20" hidden="1" outlineLevel="1" x14ac:dyDescent="0.25">
      <c r="B47" s="66" t="s">
        <v>86</v>
      </c>
      <c r="C47" s="155">
        <v>684815</v>
      </c>
      <c r="D47" s="274">
        <f>C47/C60-1</f>
        <v>6.5983072820972044E-3</v>
      </c>
      <c r="E47" s="155">
        <v>451897</v>
      </c>
      <c r="F47" s="274">
        <f>E47/E60-1</f>
        <v>4.1585322285095261E-2</v>
      </c>
      <c r="G47" s="155">
        <v>1136712</v>
      </c>
      <c r="H47" s="274">
        <f t="shared" si="9"/>
        <v>2.0222028557298932E-2</v>
      </c>
      <c r="I47" s="275">
        <v>1308369</v>
      </c>
      <c r="J47" s="274">
        <f t="shared" si="10"/>
        <v>4.6221470917968244E-2</v>
      </c>
      <c r="K47" s="275">
        <v>1180591</v>
      </c>
      <c r="L47" s="274">
        <f t="shared" si="11"/>
        <v>1.7007394594296565E-2</v>
      </c>
      <c r="M47" s="275">
        <v>2488960</v>
      </c>
      <c r="N47" s="274">
        <f t="shared" si="12"/>
        <v>3.2157895740839271E-2</v>
      </c>
      <c r="O47" s="155">
        <v>1665994</v>
      </c>
      <c r="P47" s="274">
        <f t="shared" si="13"/>
        <v>9.6223538223978444E-3</v>
      </c>
      <c r="Q47" s="155">
        <v>1373604</v>
      </c>
      <c r="R47" s="274">
        <f t="shared" si="14"/>
        <v>2.6599316768372017E-3</v>
      </c>
      <c r="S47" s="155">
        <v>3039598</v>
      </c>
      <c r="T47" s="274">
        <f t="shared" si="15"/>
        <v>6.4640757384912817E-3</v>
      </c>
    </row>
    <row r="48" spans="2:20" hidden="1" outlineLevel="1" x14ac:dyDescent="0.25">
      <c r="B48" s="66" t="s">
        <v>87</v>
      </c>
      <c r="C48" s="155">
        <v>738852</v>
      </c>
      <c r="D48" s="274">
        <f t="shared" ref="D48:F98" si="20">C48/C61-1</f>
        <v>4.0812531695497922E-2</v>
      </c>
      <c r="E48" s="155">
        <v>478655</v>
      </c>
      <c r="F48" s="274">
        <f t="shared" si="20"/>
        <v>0.1109860318727689</v>
      </c>
      <c r="G48" s="155">
        <v>1217507</v>
      </c>
      <c r="H48" s="274">
        <f t="shared" si="9"/>
        <v>6.7316374423827874E-2</v>
      </c>
      <c r="I48" s="275">
        <v>1402267</v>
      </c>
      <c r="J48" s="274">
        <f t="shared" si="10"/>
        <v>9.072446250045707E-2</v>
      </c>
      <c r="K48" s="275">
        <v>1265791</v>
      </c>
      <c r="L48" s="274">
        <f t="shared" si="11"/>
        <v>0.11633299026442767</v>
      </c>
      <c r="M48" s="275">
        <v>2668058</v>
      </c>
      <c r="N48" s="274">
        <f t="shared" si="12"/>
        <v>0.1027256736069091</v>
      </c>
      <c r="O48" s="155">
        <v>1765180</v>
      </c>
      <c r="P48" s="274">
        <f t="shared" si="13"/>
        <v>5.7560154957204679E-2</v>
      </c>
      <c r="Q48" s="155">
        <v>1455663</v>
      </c>
      <c r="R48" s="274">
        <f t="shared" si="14"/>
        <v>9.56647994905786E-2</v>
      </c>
      <c r="S48" s="155">
        <v>3220843</v>
      </c>
      <c r="T48" s="274">
        <f t="shared" si="15"/>
        <v>7.4448105062862036E-2</v>
      </c>
    </row>
    <row r="49" spans="2:20" hidden="1" outlineLevel="1" x14ac:dyDescent="0.25">
      <c r="B49" s="66" t="s">
        <v>88</v>
      </c>
      <c r="C49" s="155">
        <v>757544</v>
      </c>
      <c r="D49" s="274">
        <f t="shared" si="20"/>
        <v>8.4295306240168566E-2</v>
      </c>
      <c r="E49" s="155">
        <v>415454</v>
      </c>
      <c r="F49" s="274">
        <f t="shared" si="20"/>
        <v>3.9268954061977723E-2</v>
      </c>
      <c r="G49" s="155">
        <v>1172998</v>
      </c>
      <c r="H49" s="274">
        <f t="shared" si="9"/>
        <v>6.7908343628545698E-2</v>
      </c>
      <c r="I49" s="275">
        <v>1478716</v>
      </c>
      <c r="J49" s="274">
        <f t="shared" si="10"/>
        <v>0.11993735022978647</v>
      </c>
      <c r="K49" s="275">
        <v>1157239</v>
      </c>
      <c r="L49" s="274">
        <f t="shared" si="11"/>
        <v>5.4242655304697074E-2</v>
      </c>
      <c r="M49" s="275">
        <v>2635955</v>
      </c>
      <c r="N49" s="274">
        <f t="shared" si="12"/>
        <v>9.0114650092450344E-2</v>
      </c>
      <c r="O49" s="155">
        <v>1773647</v>
      </c>
      <c r="P49" s="274">
        <f t="shared" si="13"/>
        <v>9.156710442665017E-2</v>
      </c>
      <c r="Q49" s="155">
        <v>1287512</v>
      </c>
      <c r="R49" s="274">
        <f t="shared" si="14"/>
        <v>2.7874909388182711E-2</v>
      </c>
      <c r="S49" s="155">
        <v>3061159</v>
      </c>
      <c r="T49" s="274">
        <f t="shared" si="15"/>
        <v>6.3841048647435006E-2</v>
      </c>
    </row>
    <row r="50" spans="2:20" hidden="1" outlineLevel="1" x14ac:dyDescent="0.25">
      <c r="B50" s="66" t="s">
        <v>89</v>
      </c>
      <c r="C50" s="155">
        <v>687398</v>
      </c>
      <c r="D50" s="274">
        <f t="shared" si="20"/>
        <v>3.8150715033293814E-2</v>
      </c>
      <c r="E50" s="155">
        <v>392506</v>
      </c>
      <c r="F50" s="274">
        <f t="shared" si="20"/>
        <v>-7.6579822266045205E-3</v>
      </c>
      <c r="G50" s="155">
        <v>1079904</v>
      </c>
      <c r="H50" s="274">
        <f t="shared" si="9"/>
        <v>2.1019749033726942E-2</v>
      </c>
      <c r="I50" s="275">
        <v>1328723</v>
      </c>
      <c r="J50" s="274">
        <f t="shared" si="10"/>
        <v>6.8916444633226437E-2</v>
      </c>
      <c r="K50" s="275">
        <v>1031829</v>
      </c>
      <c r="L50" s="274">
        <f t="shared" si="11"/>
        <v>2.2028766161279467E-2</v>
      </c>
      <c r="M50" s="275">
        <v>2360552</v>
      </c>
      <c r="N50" s="274">
        <f t="shared" si="12"/>
        <v>4.7902354787372259E-2</v>
      </c>
      <c r="O50" s="155">
        <v>1623162</v>
      </c>
      <c r="P50" s="274">
        <f t="shared" si="13"/>
        <v>3.7925583750892056E-2</v>
      </c>
      <c r="Q50" s="155">
        <v>1147427</v>
      </c>
      <c r="R50" s="274">
        <f t="shared" si="14"/>
        <v>-5.3321058480657602E-3</v>
      </c>
      <c r="S50" s="155">
        <v>2770589</v>
      </c>
      <c r="T50" s="274">
        <f t="shared" si="15"/>
        <v>1.9562233433795928E-2</v>
      </c>
    </row>
    <row r="51" spans="2:20" hidden="1" outlineLevel="1" x14ac:dyDescent="0.25">
      <c r="B51" s="66" t="s">
        <v>90</v>
      </c>
      <c r="C51" s="155">
        <v>865967</v>
      </c>
      <c r="D51" s="274">
        <f t="shared" si="20"/>
        <v>3.9898311842083034E-2</v>
      </c>
      <c r="E51" s="155">
        <v>523020</v>
      </c>
      <c r="F51" s="274">
        <f t="shared" si="20"/>
        <v>-7.2825611016466896E-2</v>
      </c>
      <c r="G51" s="155">
        <v>1388987</v>
      </c>
      <c r="H51" s="274">
        <f t="shared" si="9"/>
        <v>-5.6241109416018675E-3</v>
      </c>
      <c r="I51" s="275">
        <v>1655712</v>
      </c>
      <c r="J51" s="274">
        <f t="shared" si="10"/>
        <v>9.0594358749392256E-2</v>
      </c>
      <c r="K51" s="275">
        <v>1425959</v>
      </c>
      <c r="L51" s="274">
        <f t="shared" si="11"/>
        <v>1.5092279239555806E-2</v>
      </c>
      <c r="M51" s="275">
        <v>3081671</v>
      </c>
      <c r="N51" s="274">
        <f t="shared" si="12"/>
        <v>5.430813990883121E-2</v>
      </c>
      <c r="O51" s="155">
        <v>2019311</v>
      </c>
      <c r="P51" s="274">
        <f t="shared" si="13"/>
        <v>3.3750677670482343E-2</v>
      </c>
      <c r="Q51" s="155">
        <v>1584426</v>
      </c>
      <c r="R51" s="274">
        <f t="shared" si="14"/>
        <v>-1.9842239503718218E-2</v>
      </c>
      <c r="S51" s="155">
        <v>3603737</v>
      </c>
      <c r="T51" s="274">
        <f t="shared" si="15"/>
        <v>9.482941182402671E-3</v>
      </c>
    </row>
    <row r="52" spans="2:20" hidden="1" outlineLevel="1" x14ac:dyDescent="0.25">
      <c r="B52" s="66" t="s">
        <v>91</v>
      </c>
      <c r="C52" s="155">
        <v>831833</v>
      </c>
      <c r="D52" s="274">
        <f t="shared" si="20"/>
        <v>6.3926420857144395E-2</v>
      </c>
      <c r="E52" s="155">
        <v>474514</v>
      </c>
      <c r="F52" s="274">
        <f t="shared" si="20"/>
        <v>6.053237377913856E-2</v>
      </c>
      <c r="G52" s="155">
        <v>1306347</v>
      </c>
      <c r="H52" s="274">
        <f t="shared" si="9"/>
        <v>6.2691066817865959E-2</v>
      </c>
      <c r="I52" s="275">
        <v>1546317</v>
      </c>
      <c r="J52" s="274">
        <f t="shared" si="10"/>
        <v>7.3010843792350455E-2</v>
      </c>
      <c r="K52" s="275">
        <v>1269065</v>
      </c>
      <c r="L52" s="274">
        <f t="shared" si="11"/>
        <v>5.1789483804183245E-2</v>
      </c>
      <c r="M52" s="275">
        <v>2815382</v>
      </c>
      <c r="N52" s="274">
        <f t="shared" si="12"/>
        <v>6.3340028507998358E-2</v>
      </c>
      <c r="O52" s="155">
        <v>1852448</v>
      </c>
      <c r="P52" s="274">
        <f t="shared" si="13"/>
        <v>3.2678718360957593E-2</v>
      </c>
      <c r="Q52" s="155">
        <v>1401004</v>
      </c>
      <c r="R52" s="274">
        <f t="shared" si="14"/>
        <v>1.1332522440906434E-2</v>
      </c>
      <c r="S52" s="155">
        <v>3253452</v>
      </c>
      <c r="T52" s="274">
        <f t="shared" si="15"/>
        <v>2.3377128292525029E-2</v>
      </c>
    </row>
    <row r="53" spans="2:20" hidden="1" outlineLevel="1" x14ac:dyDescent="0.25">
      <c r="B53" s="66" t="s">
        <v>92</v>
      </c>
      <c r="C53" s="155">
        <v>646295</v>
      </c>
      <c r="D53" s="274">
        <f t="shared" si="20"/>
        <v>4.9377804911314493E-2</v>
      </c>
      <c r="E53" s="155">
        <v>350346</v>
      </c>
      <c r="F53" s="274">
        <f t="shared" si="20"/>
        <v>-8.3864266123987452E-3</v>
      </c>
      <c r="G53" s="155">
        <v>996641</v>
      </c>
      <c r="H53" s="274">
        <f t="shared" si="9"/>
        <v>2.8320468678580957E-2</v>
      </c>
      <c r="I53" s="275">
        <v>1225167</v>
      </c>
      <c r="J53" s="274">
        <f t="shared" si="10"/>
        <v>4.4725197980416409E-2</v>
      </c>
      <c r="K53" s="275">
        <v>952455</v>
      </c>
      <c r="L53" s="274">
        <f t="shared" si="11"/>
        <v>4.4234893236327233E-2</v>
      </c>
      <c r="M53" s="275">
        <v>2177622</v>
      </c>
      <c r="N53" s="274">
        <f t="shared" si="12"/>
        <v>4.4510690345712423E-2</v>
      </c>
      <c r="O53" s="155">
        <v>1564162</v>
      </c>
      <c r="P53" s="274">
        <f t="shared" si="13"/>
        <v>5.1398941719275948E-2</v>
      </c>
      <c r="Q53" s="155">
        <v>1097110</v>
      </c>
      <c r="R53" s="274">
        <f t="shared" si="14"/>
        <v>1.498549373121949E-2</v>
      </c>
      <c r="S53" s="155">
        <v>2661272</v>
      </c>
      <c r="T53" s="274">
        <f t="shared" si="15"/>
        <v>3.607557089287261E-2</v>
      </c>
    </row>
    <row r="54" spans="2:20" hidden="1" outlineLevel="1" x14ac:dyDescent="0.25">
      <c r="B54" s="66" t="s">
        <v>93</v>
      </c>
      <c r="C54" s="155">
        <v>632271</v>
      </c>
      <c r="D54" s="274">
        <f t="shared" si="20"/>
        <v>8.1243170310022927E-2</v>
      </c>
      <c r="E54" s="155">
        <v>320279</v>
      </c>
      <c r="F54" s="274">
        <f t="shared" si="20"/>
        <v>9.5381288750617799E-3</v>
      </c>
      <c r="G54" s="155">
        <v>952550</v>
      </c>
      <c r="H54" s="274">
        <f t="shared" si="9"/>
        <v>5.6023396480771925E-2</v>
      </c>
      <c r="I54" s="275">
        <v>1174536</v>
      </c>
      <c r="J54" s="274">
        <f t="shared" si="10"/>
        <v>6.3195027169706819E-2</v>
      </c>
      <c r="K54" s="275">
        <v>842106</v>
      </c>
      <c r="L54" s="274">
        <f t="shared" si="11"/>
        <v>-3.4755627820123314E-3</v>
      </c>
      <c r="M54" s="275">
        <v>2016642</v>
      </c>
      <c r="N54" s="274">
        <f t="shared" si="12"/>
        <v>3.4299500555451168E-2</v>
      </c>
      <c r="O54" s="155">
        <v>1491751</v>
      </c>
      <c r="P54" s="274">
        <f t="shared" si="13"/>
        <v>5.0602859356292607E-2</v>
      </c>
      <c r="Q54" s="155">
        <v>966851</v>
      </c>
      <c r="R54" s="274">
        <f t="shared" si="14"/>
        <v>-3.6240739707019909E-2</v>
      </c>
      <c r="S54" s="155">
        <v>2458602</v>
      </c>
      <c r="T54" s="274">
        <f t="shared" si="15"/>
        <v>1.4648129592242709E-2</v>
      </c>
    </row>
    <row r="55" spans="2:20" hidden="1" outlineLevel="1" x14ac:dyDescent="0.25">
      <c r="B55" s="66" t="s">
        <v>94</v>
      </c>
      <c r="C55" s="155">
        <v>682668</v>
      </c>
      <c r="D55" s="274">
        <f t="shared" si="20"/>
        <v>2.8719126938536732E-4</v>
      </c>
      <c r="E55" s="155">
        <v>378612</v>
      </c>
      <c r="F55" s="274">
        <f t="shared" si="20"/>
        <v>-9.5823870352990115E-2</v>
      </c>
      <c r="G55" s="155">
        <v>1061280</v>
      </c>
      <c r="H55" s="274">
        <f t="shared" si="9"/>
        <v>-3.62592387094548E-2</v>
      </c>
      <c r="I55" s="275">
        <v>1260631</v>
      </c>
      <c r="J55" s="274">
        <f t="shared" si="10"/>
        <v>-9.833091151867368E-3</v>
      </c>
      <c r="K55" s="275">
        <v>984562</v>
      </c>
      <c r="L55" s="274">
        <f t="shared" si="11"/>
        <v>-9.7508749351475466E-2</v>
      </c>
      <c r="M55" s="275">
        <v>2245193</v>
      </c>
      <c r="N55" s="274">
        <f t="shared" si="12"/>
        <v>-5.0292121105474874E-2</v>
      </c>
      <c r="O55" s="155">
        <v>1576794</v>
      </c>
      <c r="P55" s="274">
        <f t="shared" si="13"/>
        <v>-4.3537178933474419E-2</v>
      </c>
      <c r="Q55" s="155">
        <v>1127852</v>
      </c>
      <c r="R55" s="274">
        <f t="shared" si="14"/>
        <v>-0.11184014174623491</v>
      </c>
      <c r="S55" s="155">
        <v>2704646</v>
      </c>
      <c r="T55" s="274">
        <f t="shared" si="15"/>
        <v>-7.3257212835748375E-2</v>
      </c>
    </row>
    <row r="56" spans="2:20" hidden="1" outlineLevel="1" x14ac:dyDescent="0.25">
      <c r="B56" s="66" t="s">
        <v>95</v>
      </c>
      <c r="C56" s="155">
        <v>696472</v>
      </c>
      <c r="D56" s="274">
        <f t="shared" si="20"/>
        <v>6.6835489876388987E-3</v>
      </c>
      <c r="E56" s="155">
        <v>441761</v>
      </c>
      <c r="F56" s="274">
        <f t="shared" si="20"/>
        <v>-5.2527388622461646E-2</v>
      </c>
      <c r="G56" s="155">
        <v>1138233</v>
      </c>
      <c r="H56" s="274">
        <f t="shared" si="9"/>
        <v>-1.7154822554183546E-2</v>
      </c>
      <c r="I56" s="275">
        <v>1354361</v>
      </c>
      <c r="J56" s="274">
        <f t="shared" si="10"/>
        <v>3.8635532266191097E-2</v>
      </c>
      <c r="K56" s="275">
        <v>1238139</v>
      </c>
      <c r="L56" s="274">
        <f t="shared" si="11"/>
        <v>-5.5556487857864267E-2</v>
      </c>
      <c r="M56" s="275">
        <v>2592500</v>
      </c>
      <c r="N56" s="274">
        <f t="shared" si="12"/>
        <v>-8.5863875947291834E-3</v>
      </c>
      <c r="O56" s="155">
        <v>1745136</v>
      </c>
      <c r="P56" s="274">
        <f t="shared" si="13"/>
        <v>9.9710227460159118E-3</v>
      </c>
      <c r="Q56" s="155">
        <v>1433073</v>
      </c>
      <c r="R56" s="274">
        <f t="shared" si="14"/>
        <v>-7.9926731742644308E-2</v>
      </c>
      <c r="S56" s="155">
        <v>3178209</v>
      </c>
      <c r="T56" s="274">
        <f t="shared" si="15"/>
        <v>-3.2647373846854788E-2</v>
      </c>
    </row>
    <row r="57" spans="2:20" hidden="1" outlineLevel="1" x14ac:dyDescent="0.25">
      <c r="B57" s="66" t="s">
        <v>96</v>
      </c>
      <c r="C57" s="155">
        <v>656189</v>
      </c>
      <c r="D57" s="274">
        <f t="shared" si="20"/>
        <v>5.2761798251996783E-3</v>
      </c>
      <c r="E57" s="155">
        <v>425008</v>
      </c>
      <c r="F57" s="274">
        <f t="shared" si="20"/>
        <v>-6.8373520385795694E-2</v>
      </c>
      <c r="G57" s="155">
        <v>1081197</v>
      </c>
      <c r="H57" s="274">
        <f t="shared" si="9"/>
        <v>-2.5021980350693696E-2</v>
      </c>
      <c r="I57" s="275">
        <v>1257924</v>
      </c>
      <c r="J57" s="274">
        <f t="shared" si="10"/>
        <v>6.134753418105543E-3</v>
      </c>
      <c r="K57" s="275">
        <v>1165508</v>
      </c>
      <c r="L57" s="274">
        <f t="shared" si="11"/>
        <v>-6.2141264455035761E-2</v>
      </c>
      <c r="M57" s="275">
        <v>2423432</v>
      </c>
      <c r="N57" s="274">
        <f t="shared" si="12"/>
        <v>-2.790026582569427E-2</v>
      </c>
      <c r="O57" s="155">
        <v>1678464</v>
      </c>
      <c r="P57" s="274">
        <f t="shared" si="13"/>
        <v>1.4431404593052255E-2</v>
      </c>
      <c r="Q57" s="155">
        <v>1371184</v>
      </c>
      <c r="R57" s="274">
        <f t="shared" si="14"/>
        <v>-8.1158777374745084E-2</v>
      </c>
      <c r="S57" s="155">
        <v>3049648</v>
      </c>
      <c r="T57" s="274">
        <f t="shared" si="15"/>
        <v>-3.0898829095330149E-2</v>
      </c>
    </row>
    <row r="58" spans="2:20" hidden="1" outlineLevel="1" x14ac:dyDescent="0.25">
      <c r="B58" s="66" t="s">
        <v>97</v>
      </c>
      <c r="C58" s="155">
        <v>717130</v>
      </c>
      <c r="D58" s="274">
        <f t="shared" si="20"/>
        <v>-4.4257388003806297E-2</v>
      </c>
      <c r="E58" s="155">
        <v>445225</v>
      </c>
      <c r="F58" s="274">
        <f t="shared" si="20"/>
        <v>-9.6136668155426541E-2</v>
      </c>
      <c r="G58" s="155">
        <v>1162355</v>
      </c>
      <c r="H58" s="274">
        <f t="shared" si="9"/>
        <v>-6.4817630768884138E-2</v>
      </c>
      <c r="I58" s="275">
        <v>1353115</v>
      </c>
      <c r="J58" s="274">
        <f t="shared" si="10"/>
        <v>-2.9148887777571297E-2</v>
      </c>
      <c r="K58" s="275">
        <v>1226561</v>
      </c>
      <c r="L58" s="274">
        <f t="shared" si="11"/>
        <v>-6.7141198061210439E-2</v>
      </c>
      <c r="M58" s="275">
        <v>2579676</v>
      </c>
      <c r="N58" s="274">
        <f t="shared" si="12"/>
        <v>-4.7591691888966281E-2</v>
      </c>
      <c r="O58" s="155">
        <v>1788406</v>
      </c>
      <c r="P58" s="274">
        <f t="shared" si="13"/>
        <v>-2.4103216399638305E-2</v>
      </c>
      <c r="Q58" s="155">
        <v>1439231</v>
      </c>
      <c r="R58" s="274">
        <f t="shared" si="14"/>
        <v>-9.366156117085922E-2</v>
      </c>
      <c r="S58" s="155">
        <v>3227637</v>
      </c>
      <c r="T58" s="274">
        <f t="shared" si="15"/>
        <v>-5.6395205550938021E-2</v>
      </c>
    </row>
    <row r="59" spans="2:20" ht="15" customHeight="1" collapsed="1" x14ac:dyDescent="0.25">
      <c r="B59" s="279">
        <v>2010</v>
      </c>
      <c r="C59" s="275">
        <v>8597434</v>
      </c>
      <c r="D59" s="280">
        <f>C59/C72-1</f>
        <v>3.0417906433620523E-2</v>
      </c>
      <c r="E59" s="275">
        <v>5097277</v>
      </c>
      <c r="F59" s="280">
        <f>E59/E72-1</f>
        <v>-1.517993386974803E-2</v>
      </c>
      <c r="G59" s="275">
        <v>13694711</v>
      </c>
      <c r="H59" s="280">
        <f t="shared" si="9"/>
        <v>1.2961071591193862E-2</v>
      </c>
      <c r="I59" s="275">
        <v>16345838</v>
      </c>
      <c r="J59" s="280">
        <f t="shared" si="10"/>
        <v>5.0676049182359462E-2</v>
      </c>
      <c r="K59" s="275">
        <v>13739805</v>
      </c>
      <c r="L59" s="280">
        <f t="shared" si="11"/>
        <v>7.1507715193019905E-4</v>
      </c>
      <c r="M59" s="275">
        <v>30085643</v>
      </c>
      <c r="N59" s="280">
        <f t="shared" si="12"/>
        <v>2.7254281571602368E-2</v>
      </c>
      <c r="O59" s="275">
        <v>20544455</v>
      </c>
      <c r="P59" s="280">
        <f t="shared" si="13"/>
        <v>2.5869525508901203E-2</v>
      </c>
      <c r="Q59" s="275">
        <v>15684937</v>
      </c>
      <c r="R59" s="280">
        <f t="shared" si="14"/>
        <v>-2.5678884336033936E-2</v>
      </c>
      <c r="S59" s="275">
        <v>36229392</v>
      </c>
      <c r="T59" s="280">
        <f t="shared" si="15"/>
        <v>2.8979059372828964E-3</v>
      </c>
    </row>
    <row r="60" spans="2:20" ht="15" hidden="1" customHeight="1" outlineLevel="1" x14ac:dyDescent="0.25">
      <c r="B60" s="66" t="s">
        <v>86</v>
      </c>
      <c r="C60" s="155">
        <v>680326</v>
      </c>
      <c r="D60" s="274">
        <f t="shared" si="20"/>
        <v>-8.1892392669994596E-2</v>
      </c>
      <c r="E60" s="155">
        <v>433855</v>
      </c>
      <c r="F60" s="274">
        <f t="shared" si="20"/>
        <v>-0.1075953793370138</v>
      </c>
      <c r="G60" s="155">
        <v>1114181</v>
      </c>
      <c r="H60" s="274">
        <f t="shared" si="9"/>
        <v>-9.2075037504899426E-2</v>
      </c>
      <c r="I60" s="275">
        <v>1250566</v>
      </c>
      <c r="J60" s="274">
        <f t="shared" si="10"/>
        <v>-7.282241538329226E-2</v>
      </c>
      <c r="K60" s="275">
        <v>1160848</v>
      </c>
      <c r="L60" s="274">
        <f t="shared" si="11"/>
        <v>-0.11068346144947694</v>
      </c>
      <c r="M60" s="275">
        <v>2411414</v>
      </c>
      <c r="N60" s="274">
        <f t="shared" si="12"/>
        <v>-9.1442944801918835E-2</v>
      </c>
      <c r="O60" s="155">
        <v>1650116</v>
      </c>
      <c r="P60" s="274">
        <f t="shared" si="13"/>
        <v>-7.711478263106708E-2</v>
      </c>
      <c r="Q60" s="155">
        <v>1369960</v>
      </c>
      <c r="R60" s="274">
        <f t="shared" si="14"/>
        <v>-0.12739845041822406</v>
      </c>
      <c r="S60" s="155">
        <v>3020076</v>
      </c>
      <c r="T60" s="274">
        <f t="shared" si="15"/>
        <v>-0.10062421660235699</v>
      </c>
    </row>
    <row r="61" spans="2:20" ht="15" hidden="1" customHeight="1" outlineLevel="1" x14ac:dyDescent="0.25">
      <c r="B61" s="66" t="s">
        <v>87</v>
      </c>
      <c r="C61" s="155">
        <v>709880</v>
      </c>
      <c r="D61" s="274">
        <f t="shared" si="20"/>
        <v>-8.9069423360464861E-2</v>
      </c>
      <c r="E61" s="155">
        <v>430838</v>
      </c>
      <c r="F61" s="274">
        <f t="shared" si="20"/>
        <v>-9.6569236995455943E-2</v>
      </c>
      <c r="G61" s="155">
        <v>1140718</v>
      </c>
      <c r="H61" s="274">
        <f t="shared" si="9"/>
        <v>-9.1916617178084081E-2</v>
      </c>
      <c r="I61" s="275">
        <v>1285629</v>
      </c>
      <c r="J61" s="274">
        <f t="shared" si="10"/>
        <v>-6.8553522912515819E-2</v>
      </c>
      <c r="K61" s="275">
        <v>1133883</v>
      </c>
      <c r="L61" s="274">
        <f t="shared" si="11"/>
        <v>-0.14833495071249814</v>
      </c>
      <c r="M61" s="275">
        <v>2419512</v>
      </c>
      <c r="N61" s="274">
        <f t="shared" si="12"/>
        <v>-0.10772519178558071</v>
      </c>
      <c r="O61" s="155">
        <v>1669106</v>
      </c>
      <c r="P61" s="274">
        <f t="shared" si="13"/>
        <v>-7.8815085942363639E-2</v>
      </c>
      <c r="Q61" s="155">
        <v>1328566</v>
      </c>
      <c r="R61" s="274">
        <f t="shared" si="14"/>
        <v>-0.16447644802213701</v>
      </c>
      <c r="S61" s="155">
        <v>2997672</v>
      </c>
      <c r="T61" s="274">
        <f t="shared" si="15"/>
        <v>-0.11885319628502189</v>
      </c>
    </row>
    <row r="62" spans="2:20" ht="15" hidden="1" customHeight="1" outlineLevel="1" x14ac:dyDescent="0.25">
      <c r="B62" s="66" t="s">
        <v>88</v>
      </c>
      <c r="C62" s="155">
        <v>698651</v>
      </c>
      <c r="D62" s="274">
        <f t="shared" si="20"/>
        <v>-0.13877780955386376</v>
      </c>
      <c r="E62" s="155">
        <v>399756</v>
      </c>
      <c r="F62" s="274">
        <f t="shared" si="20"/>
        <v>-0.15906523536353712</v>
      </c>
      <c r="G62" s="155">
        <v>1098407</v>
      </c>
      <c r="H62" s="274">
        <f t="shared" si="9"/>
        <v>-0.14627355913207107</v>
      </c>
      <c r="I62" s="275">
        <v>1320356</v>
      </c>
      <c r="J62" s="274">
        <f t="shared" si="10"/>
        <v>-8.4911839087709051E-2</v>
      </c>
      <c r="K62" s="275">
        <v>1097697</v>
      </c>
      <c r="L62" s="274">
        <f t="shared" si="11"/>
        <v>-0.12069930910183235</v>
      </c>
      <c r="M62" s="275">
        <v>2418053</v>
      </c>
      <c r="N62" s="274">
        <f t="shared" si="12"/>
        <v>-0.10151238384571026</v>
      </c>
      <c r="O62" s="155">
        <v>1624863</v>
      </c>
      <c r="P62" s="274">
        <f t="shared" si="13"/>
        <v>-0.1127749878644686</v>
      </c>
      <c r="Q62" s="155">
        <v>1252596</v>
      </c>
      <c r="R62" s="274">
        <f t="shared" si="14"/>
        <v>-0.14195644966393306</v>
      </c>
      <c r="S62" s="155">
        <v>2877459</v>
      </c>
      <c r="T62" s="274">
        <f t="shared" si="15"/>
        <v>-0.12571846305344481</v>
      </c>
    </row>
    <row r="63" spans="2:20" ht="15" hidden="1" customHeight="1" outlineLevel="1" x14ac:dyDescent="0.25">
      <c r="B63" s="66" t="s">
        <v>89</v>
      </c>
      <c r="C63" s="155">
        <v>662137</v>
      </c>
      <c r="D63" s="274">
        <f t="shared" si="20"/>
        <v>-0.13041588251748981</v>
      </c>
      <c r="E63" s="155">
        <v>395535</v>
      </c>
      <c r="F63" s="274">
        <f t="shared" si="20"/>
        <v>-8.230880418365194E-2</v>
      </c>
      <c r="G63" s="155">
        <v>1057672</v>
      </c>
      <c r="H63" s="274">
        <f t="shared" si="9"/>
        <v>-0.1130276103356781</v>
      </c>
      <c r="I63" s="275">
        <v>1243056</v>
      </c>
      <c r="J63" s="274">
        <f t="shared" si="10"/>
        <v>-9.4144927367250442E-2</v>
      </c>
      <c r="K63" s="275">
        <v>1009589</v>
      </c>
      <c r="L63" s="274">
        <f t="shared" si="11"/>
        <v>-8.3506569666424002E-2</v>
      </c>
      <c r="M63" s="275">
        <v>2252645</v>
      </c>
      <c r="N63" s="274">
        <f t="shared" si="12"/>
        <v>-8.9407734745883261E-2</v>
      </c>
      <c r="O63" s="155">
        <v>1563852</v>
      </c>
      <c r="P63" s="274">
        <f t="shared" si="13"/>
        <v>-0.12100826071878423</v>
      </c>
      <c r="Q63" s="155">
        <v>1153578</v>
      </c>
      <c r="R63" s="274">
        <f t="shared" si="14"/>
        <v>-0.11818502873444603</v>
      </c>
      <c r="S63" s="155">
        <v>2717430</v>
      </c>
      <c r="T63" s="274">
        <f t="shared" si="15"/>
        <v>-0.11981197986997827</v>
      </c>
    </row>
    <row r="64" spans="2:20" ht="15" hidden="1" customHeight="1" outlineLevel="1" x14ac:dyDescent="0.25">
      <c r="B64" s="66" t="s">
        <v>90</v>
      </c>
      <c r="C64" s="155">
        <v>832742</v>
      </c>
      <c r="D64" s="274">
        <f t="shared" si="20"/>
        <v>-0.12777042257061699</v>
      </c>
      <c r="E64" s="155">
        <v>564101</v>
      </c>
      <c r="F64" s="274">
        <f t="shared" si="20"/>
        <v>-0.12435366673341497</v>
      </c>
      <c r="G64" s="155">
        <v>1396843</v>
      </c>
      <c r="H64" s="274">
        <f t="shared" si="9"/>
        <v>-0.12639381489850454</v>
      </c>
      <c r="I64" s="275">
        <v>1518174</v>
      </c>
      <c r="J64" s="274">
        <f t="shared" si="10"/>
        <v>-0.10430891311081281</v>
      </c>
      <c r="K64" s="275">
        <v>1404758</v>
      </c>
      <c r="L64" s="274">
        <f t="shared" si="11"/>
        <v>-0.11464571534454093</v>
      </c>
      <c r="M64" s="275">
        <v>2922932</v>
      </c>
      <c r="N64" s="274">
        <f t="shared" si="12"/>
        <v>-0.10930672709991995</v>
      </c>
      <c r="O64" s="155">
        <v>1953383</v>
      </c>
      <c r="P64" s="274">
        <f t="shared" si="13"/>
        <v>-0.1277363413458984</v>
      </c>
      <c r="Q64" s="155">
        <v>1616501</v>
      </c>
      <c r="R64" s="274">
        <f t="shared" si="14"/>
        <v>-0.15681948228278786</v>
      </c>
      <c r="S64" s="155">
        <v>3569884</v>
      </c>
      <c r="T64" s="274">
        <f t="shared" si="15"/>
        <v>-0.14115038584531348</v>
      </c>
    </row>
    <row r="65" spans="2:20" ht="15" hidden="1" customHeight="1" outlineLevel="1" x14ac:dyDescent="0.25">
      <c r="B65" s="66" t="s">
        <v>91</v>
      </c>
      <c r="C65" s="155">
        <v>781852</v>
      </c>
      <c r="D65" s="274">
        <f t="shared" si="20"/>
        <v>-0.16547530481394157</v>
      </c>
      <c r="E65" s="155">
        <v>447430</v>
      </c>
      <c r="F65" s="274">
        <f t="shared" si="20"/>
        <v>-0.1981368774955734</v>
      </c>
      <c r="G65" s="155">
        <v>1229282</v>
      </c>
      <c r="H65" s="274">
        <f t="shared" si="9"/>
        <v>-0.17766683546607032</v>
      </c>
      <c r="I65" s="275">
        <v>1441101</v>
      </c>
      <c r="J65" s="274">
        <f t="shared" si="10"/>
        <v>-0.12974890697842945</v>
      </c>
      <c r="K65" s="275">
        <v>1206577</v>
      </c>
      <c r="L65" s="274">
        <f t="shared" si="11"/>
        <v>-0.15736474873752448</v>
      </c>
      <c r="M65" s="275">
        <v>2647678</v>
      </c>
      <c r="N65" s="274">
        <f t="shared" si="12"/>
        <v>-0.14255494646955558</v>
      </c>
      <c r="O65" s="155">
        <v>1793828</v>
      </c>
      <c r="P65" s="274">
        <f t="shared" si="13"/>
        <v>-0.15020017689279797</v>
      </c>
      <c r="Q65" s="155">
        <v>1385305</v>
      </c>
      <c r="R65" s="274">
        <f t="shared" si="14"/>
        <v>-0.18088954140504754</v>
      </c>
      <c r="S65" s="155">
        <v>3179133</v>
      </c>
      <c r="T65" s="274">
        <f t="shared" si="15"/>
        <v>-0.16385121540279957</v>
      </c>
    </row>
    <row r="66" spans="2:20" ht="15" hidden="1" customHeight="1" outlineLevel="1" x14ac:dyDescent="0.25">
      <c r="B66" s="66" t="s">
        <v>92</v>
      </c>
      <c r="C66" s="155">
        <v>615884</v>
      </c>
      <c r="D66" s="274">
        <f t="shared" si="20"/>
        <v>-0.19977235992079367</v>
      </c>
      <c r="E66" s="155">
        <v>353309</v>
      </c>
      <c r="F66" s="274">
        <f t="shared" si="20"/>
        <v>-0.20961369818884679</v>
      </c>
      <c r="G66" s="155">
        <v>969193</v>
      </c>
      <c r="H66" s="274">
        <f t="shared" si="9"/>
        <v>-0.20338817271116283</v>
      </c>
      <c r="I66" s="275">
        <v>1172717</v>
      </c>
      <c r="J66" s="274">
        <f t="shared" si="10"/>
        <v>-0.12779249988285946</v>
      </c>
      <c r="K66" s="275">
        <v>912108</v>
      </c>
      <c r="L66" s="274">
        <f t="shared" si="11"/>
        <v>-0.19360191815144523</v>
      </c>
      <c r="M66" s="275">
        <v>2084825</v>
      </c>
      <c r="N66" s="274">
        <f t="shared" si="12"/>
        <v>-0.15786014700108419</v>
      </c>
      <c r="O66" s="155">
        <v>1487696</v>
      </c>
      <c r="P66" s="274">
        <f t="shared" si="13"/>
        <v>-0.14723468162368059</v>
      </c>
      <c r="Q66" s="155">
        <v>1080912</v>
      </c>
      <c r="R66" s="274">
        <f t="shared" si="14"/>
        <v>-0.19503367580078701</v>
      </c>
      <c r="S66" s="155">
        <v>2568608</v>
      </c>
      <c r="T66" s="274">
        <f t="shared" si="15"/>
        <v>-0.16802419155012427</v>
      </c>
    </row>
    <row r="67" spans="2:20" ht="15" hidden="1" customHeight="1" outlineLevel="1" x14ac:dyDescent="0.25">
      <c r="B67" s="66" t="s">
        <v>93</v>
      </c>
      <c r="C67" s="155">
        <v>584763</v>
      </c>
      <c r="D67" s="274">
        <f t="shared" si="20"/>
        <v>-0.23667058711421551</v>
      </c>
      <c r="E67" s="155">
        <v>317253</v>
      </c>
      <c r="F67" s="274">
        <f t="shared" si="20"/>
        <v>-0.26834482599571041</v>
      </c>
      <c r="G67" s="155">
        <v>902016</v>
      </c>
      <c r="H67" s="274">
        <f t="shared" si="9"/>
        <v>-0.24811887179820602</v>
      </c>
      <c r="I67" s="275">
        <v>1104723</v>
      </c>
      <c r="J67" s="274">
        <f t="shared" si="10"/>
        <v>-0.15968727964784735</v>
      </c>
      <c r="K67" s="275">
        <v>845043</v>
      </c>
      <c r="L67" s="274">
        <f t="shared" si="11"/>
        <v>-0.17323916240180881</v>
      </c>
      <c r="M67" s="275">
        <v>1949766</v>
      </c>
      <c r="N67" s="274">
        <f t="shared" si="12"/>
        <v>-0.16561493001022776</v>
      </c>
      <c r="O67" s="155">
        <v>1419900</v>
      </c>
      <c r="P67" s="274">
        <f t="shared" si="13"/>
        <v>-0.17629464275355089</v>
      </c>
      <c r="Q67" s="155">
        <v>1003208</v>
      </c>
      <c r="R67" s="274">
        <f t="shared" si="14"/>
        <v>-0.19423050510388895</v>
      </c>
      <c r="S67" s="155">
        <v>2423108</v>
      </c>
      <c r="T67" s="274">
        <f t="shared" si="15"/>
        <v>-0.18381636922596034</v>
      </c>
    </row>
    <row r="68" spans="2:20" ht="15" hidden="1" customHeight="1" outlineLevel="1" x14ac:dyDescent="0.25">
      <c r="B68" s="66" t="s">
        <v>94</v>
      </c>
      <c r="C68" s="155">
        <v>682472</v>
      </c>
      <c r="D68" s="274">
        <f t="shared" si="20"/>
        <v>-0.1926332002848673</v>
      </c>
      <c r="E68" s="155">
        <v>418737</v>
      </c>
      <c r="F68" s="274">
        <f t="shared" si="20"/>
        <v>-0.11291487743545525</v>
      </c>
      <c r="G68" s="155">
        <v>1101209</v>
      </c>
      <c r="H68" s="274">
        <f t="shared" si="9"/>
        <v>-0.16406812804258264</v>
      </c>
      <c r="I68" s="275">
        <v>1273150</v>
      </c>
      <c r="J68" s="274">
        <f t="shared" si="10"/>
        <v>-0.10844898905265132</v>
      </c>
      <c r="K68" s="275">
        <v>1090938</v>
      </c>
      <c r="L68" s="274">
        <f t="shared" si="11"/>
        <v>-9.3853385285369351E-2</v>
      </c>
      <c r="M68" s="275">
        <v>2364088</v>
      </c>
      <c r="N68" s="274">
        <f t="shared" si="12"/>
        <v>-0.10177252742075449</v>
      </c>
      <c r="O68" s="155">
        <v>1648568</v>
      </c>
      <c r="P68" s="274">
        <f t="shared" si="13"/>
        <v>-0.14307976436575187</v>
      </c>
      <c r="Q68" s="155">
        <v>1269875</v>
      </c>
      <c r="R68" s="274">
        <f t="shared" si="14"/>
        <v>-0.12624943149018031</v>
      </c>
      <c r="S68" s="155">
        <v>2918443</v>
      </c>
      <c r="T68" s="274">
        <f t="shared" si="15"/>
        <v>-0.13583689398582843</v>
      </c>
    </row>
    <row r="69" spans="2:20" ht="15" hidden="1" customHeight="1" outlineLevel="1" x14ac:dyDescent="0.25">
      <c r="B69" s="66" t="s">
        <v>95</v>
      </c>
      <c r="C69" s="155">
        <v>691848</v>
      </c>
      <c r="D69" s="274">
        <f t="shared" si="20"/>
        <v>-0.24217997798333968</v>
      </c>
      <c r="E69" s="155">
        <v>466252</v>
      </c>
      <c r="F69" s="274">
        <f t="shared" si="20"/>
        <v>-0.21977161369782328</v>
      </c>
      <c r="G69" s="155">
        <v>1158100</v>
      </c>
      <c r="H69" s="274">
        <f t="shared" si="9"/>
        <v>-0.23331495125217727</v>
      </c>
      <c r="I69" s="275">
        <v>1303981</v>
      </c>
      <c r="J69" s="274">
        <f t="shared" si="10"/>
        <v>-0.18176347599971887</v>
      </c>
      <c r="K69" s="275">
        <v>1310972</v>
      </c>
      <c r="L69" s="274">
        <f t="shared" si="11"/>
        <v>-0.16373211809298782</v>
      </c>
      <c r="M69" s="275">
        <v>2614953</v>
      </c>
      <c r="N69" s="274">
        <f t="shared" si="12"/>
        <v>-0.17282195202344353</v>
      </c>
      <c r="O69" s="155">
        <v>1727907</v>
      </c>
      <c r="P69" s="274">
        <f t="shared" si="13"/>
        <v>-0.17948224822567727</v>
      </c>
      <c r="Q69" s="155">
        <v>1557564</v>
      </c>
      <c r="R69" s="274">
        <f t="shared" si="14"/>
        <v>-0.1703522994811919</v>
      </c>
      <c r="S69" s="155">
        <v>3285471</v>
      </c>
      <c r="T69" s="274">
        <f t="shared" si="15"/>
        <v>-0.17517913745897196</v>
      </c>
    </row>
    <row r="70" spans="2:20" ht="15" hidden="1" customHeight="1" outlineLevel="1" x14ac:dyDescent="0.25">
      <c r="B70" s="66" t="s">
        <v>96</v>
      </c>
      <c r="C70" s="155">
        <v>652745</v>
      </c>
      <c r="D70" s="274">
        <f t="shared" si="20"/>
        <v>-0.21616578145657983</v>
      </c>
      <c r="E70" s="155">
        <v>456200</v>
      </c>
      <c r="F70" s="274">
        <f t="shared" si="20"/>
        <v>-0.1910515620400679</v>
      </c>
      <c r="G70" s="155">
        <v>1108945</v>
      </c>
      <c r="H70" s="274">
        <f t="shared" si="9"/>
        <v>-0.20602548433773582</v>
      </c>
      <c r="I70" s="275">
        <v>1250254</v>
      </c>
      <c r="J70" s="274">
        <f t="shared" si="10"/>
        <v>-0.14468509256389783</v>
      </c>
      <c r="K70" s="275">
        <v>1242733</v>
      </c>
      <c r="L70" s="274">
        <f t="shared" si="11"/>
        <v>-0.17375596296727225</v>
      </c>
      <c r="M70" s="275">
        <v>2492987</v>
      </c>
      <c r="N70" s="274">
        <f t="shared" si="12"/>
        <v>-0.15942797645981455</v>
      </c>
      <c r="O70" s="155">
        <v>1654586</v>
      </c>
      <c r="P70" s="274">
        <f t="shared" si="13"/>
        <v>-0.15048496084835161</v>
      </c>
      <c r="Q70" s="155">
        <v>1492297</v>
      </c>
      <c r="R70" s="274">
        <f t="shared" si="14"/>
        <v>-0.17127898072052172</v>
      </c>
      <c r="S70" s="155">
        <v>3146883</v>
      </c>
      <c r="T70" s="274">
        <f t="shared" si="15"/>
        <v>-0.16047434562851515</v>
      </c>
    </row>
    <row r="71" spans="2:20" ht="15" hidden="1" customHeight="1" outlineLevel="1" x14ac:dyDescent="0.25">
      <c r="B71" s="66" t="s">
        <v>97</v>
      </c>
      <c r="C71" s="155">
        <v>750338</v>
      </c>
      <c r="D71" s="274">
        <f t="shared" si="20"/>
        <v>-0.14756307179852468</v>
      </c>
      <c r="E71" s="155">
        <v>492580</v>
      </c>
      <c r="F71" s="274">
        <f t="shared" si="20"/>
        <v>-0.13640786486320644</v>
      </c>
      <c r="G71" s="155">
        <v>1242918</v>
      </c>
      <c r="H71" s="274">
        <f t="shared" si="9"/>
        <v>-0.14317681089085155</v>
      </c>
      <c r="I71" s="275">
        <v>1393741</v>
      </c>
      <c r="J71" s="274">
        <f t="shared" si="10"/>
        <v>-9.1744942738018143E-2</v>
      </c>
      <c r="K71" s="275">
        <v>1314841</v>
      </c>
      <c r="L71" s="274">
        <f t="shared" si="11"/>
        <v>-0.11430367093109728</v>
      </c>
      <c r="M71" s="275">
        <v>2708582</v>
      </c>
      <c r="N71" s="274">
        <f t="shared" si="12"/>
        <v>-0.10283751135289398</v>
      </c>
      <c r="O71" s="155">
        <v>1832577</v>
      </c>
      <c r="P71" s="274">
        <f t="shared" si="13"/>
        <v>-8.5032255938552681E-2</v>
      </c>
      <c r="Q71" s="155">
        <v>1587962</v>
      </c>
      <c r="R71" s="274">
        <f t="shared" si="14"/>
        <v>-0.11628429836692333</v>
      </c>
      <c r="S71" s="155">
        <v>3420539</v>
      </c>
      <c r="T71" s="274">
        <f t="shared" si="15"/>
        <v>-9.9811253323199511E-2</v>
      </c>
    </row>
    <row r="72" spans="2:20" collapsed="1" x14ac:dyDescent="0.25">
      <c r="B72" s="279">
        <v>2009</v>
      </c>
      <c r="C72" s="275">
        <v>8343638</v>
      </c>
      <c r="D72" s="280">
        <f t="shared" si="20"/>
        <v>-0.16492856046213566</v>
      </c>
      <c r="E72" s="275">
        <v>5175846</v>
      </c>
      <c r="F72" s="280">
        <f t="shared" si="20"/>
        <v>-0.15924688631074813</v>
      </c>
      <c r="G72" s="275">
        <v>13519484</v>
      </c>
      <c r="H72" s="280">
        <f t="shared" si="9"/>
        <v>-0.16276246416833373</v>
      </c>
      <c r="I72" s="275">
        <v>15557448</v>
      </c>
      <c r="J72" s="280">
        <f t="shared" si="10"/>
        <v>-0.11465695922645203</v>
      </c>
      <c r="K72" s="275">
        <v>13729987</v>
      </c>
      <c r="L72" s="280">
        <f t="shared" si="11"/>
        <v>-0.13748799831945058</v>
      </c>
      <c r="M72" s="275">
        <v>29287435</v>
      </c>
      <c r="N72" s="280">
        <f t="shared" si="12"/>
        <v>-0.12550883331347717</v>
      </c>
      <c r="O72" s="275">
        <v>20026382</v>
      </c>
      <c r="P72" s="280">
        <f t="shared" si="13"/>
        <v>-0.12964341224210163</v>
      </c>
      <c r="Q72" s="275">
        <v>16098324</v>
      </c>
      <c r="R72" s="280">
        <f t="shared" si="14"/>
        <v>-0.1550624012015529</v>
      </c>
      <c r="S72" s="275">
        <v>36124706</v>
      </c>
      <c r="T72" s="280">
        <f t="shared" si="15"/>
        <v>-0.1411573422777006</v>
      </c>
    </row>
    <row r="73" spans="2:20" ht="15" hidden="1" customHeight="1" outlineLevel="1" x14ac:dyDescent="0.25">
      <c r="B73" s="66" t="s">
        <v>86</v>
      </c>
      <c r="C73" s="155">
        <v>741009</v>
      </c>
      <c r="D73" s="274">
        <f t="shared" si="20"/>
        <v>-9.2610189582164937E-2</v>
      </c>
      <c r="E73" s="155">
        <v>486164</v>
      </c>
      <c r="F73" s="274">
        <f t="shared" si="20"/>
        <v>-0.10530141723241249</v>
      </c>
      <c r="G73" s="155">
        <v>1227173</v>
      </c>
      <c r="H73" s="274">
        <f t="shared" si="9"/>
        <v>-9.7680844634016717E-2</v>
      </c>
      <c r="I73" s="275">
        <v>1348788</v>
      </c>
      <c r="J73" s="274">
        <f t="shared" si="10"/>
        <v>-4.7054235305089454E-2</v>
      </c>
      <c r="K73" s="275">
        <v>1305326</v>
      </c>
      <c r="L73" s="274">
        <f t="shared" si="11"/>
        <v>-9.6997037091354876E-2</v>
      </c>
      <c r="M73" s="275">
        <v>2654114</v>
      </c>
      <c r="N73" s="274">
        <f t="shared" si="12"/>
        <v>-7.2288807089450402E-2</v>
      </c>
      <c r="O73" s="155">
        <v>1787997</v>
      </c>
      <c r="P73" s="274">
        <f t="shared" si="13"/>
        <v>-4.3343871906311726E-2</v>
      </c>
      <c r="Q73" s="155">
        <v>1569972</v>
      </c>
      <c r="R73" s="274">
        <f t="shared" si="14"/>
        <v>-0.10478583187121915</v>
      </c>
      <c r="S73" s="155">
        <v>3357969</v>
      </c>
      <c r="T73" s="274">
        <f t="shared" si="15"/>
        <v>-7.3087376260990933E-2</v>
      </c>
    </row>
    <row r="74" spans="2:20" ht="15" hidden="1" customHeight="1" outlineLevel="1" x14ac:dyDescent="0.25">
      <c r="B74" s="66" t="s">
        <v>87</v>
      </c>
      <c r="C74" s="155">
        <v>779291</v>
      </c>
      <c r="D74" s="274">
        <f t="shared" si="20"/>
        <v>-7.4374010431080828E-2</v>
      </c>
      <c r="E74" s="155">
        <v>476891</v>
      </c>
      <c r="F74" s="274">
        <f t="shared" si="20"/>
        <v>-0.11972127365020768</v>
      </c>
      <c r="G74" s="155">
        <v>1256182</v>
      </c>
      <c r="H74" s="274">
        <f t="shared" si="9"/>
        <v>-9.2129046432750328E-2</v>
      </c>
      <c r="I74" s="275">
        <v>1380250</v>
      </c>
      <c r="J74" s="274">
        <f t="shared" si="10"/>
        <v>-6.3930765125122302E-2</v>
      </c>
      <c r="K74" s="275">
        <v>1331372</v>
      </c>
      <c r="L74" s="274">
        <f t="shared" si="11"/>
        <v>-6.9296700946032241E-2</v>
      </c>
      <c r="M74" s="275">
        <v>2711622</v>
      </c>
      <c r="N74" s="274">
        <f t="shared" si="12"/>
        <v>-6.657308147488239E-2</v>
      </c>
      <c r="O74" s="155">
        <v>1811912</v>
      </c>
      <c r="P74" s="274">
        <f t="shared" si="13"/>
        <v>-6.4776170247908271E-2</v>
      </c>
      <c r="Q74" s="155">
        <v>1590100</v>
      </c>
      <c r="R74" s="274">
        <f t="shared" si="14"/>
        <v>-7.1143047241964852E-2</v>
      </c>
      <c r="S74" s="155">
        <v>3402012</v>
      </c>
      <c r="T74" s="274">
        <f t="shared" si="15"/>
        <v>-6.7762877199155191E-2</v>
      </c>
    </row>
    <row r="75" spans="2:20" ht="15" hidden="1" customHeight="1" outlineLevel="1" x14ac:dyDescent="0.25">
      <c r="B75" s="66" t="s">
        <v>88</v>
      </c>
      <c r="C75" s="155">
        <v>811232</v>
      </c>
      <c r="D75" s="274">
        <f t="shared" si="20"/>
        <v>-5.0534345963116012E-2</v>
      </c>
      <c r="E75" s="155">
        <v>475371</v>
      </c>
      <c r="F75" s="274">
        <f t="shared" si="20"/>
        <v>-8.6315227022424557E-2</v>
      </c>
      <c r="G75" s="155">
        <v>1286603</v>
      </c>
      <c r="H75" s="274">
        <f t="shared" si="9"/>
        <v>-6.4076357689890395E-2</v>
      </c>
      <c r="I75" s="275">
        <v>1442873</v>
      </c>
      <c r="J75" s="274">
        <f t="shared" si="10"/>
        <v>-2.0133512617825255E-2</v>
      </c>
      <c r="K75" s="275">
        <v>1248375</v>
      </c>
      <c r="L75" s="274">
        <f t="shared" si="11"/>
        <v>-6.1763700110104458E-2</v>
      </c>
      <c r="M75" s="275">
        <v>2691248</v>
      </c>
      <c r="N75" s="274">
        <f t="shared" si="12"/>
        <v>-3.9894401683865044E-2</v>
      </c>
      <c r="O75" s="155">
        <v>1831399</v>
      </c>
      <c r="P75" s="274">
        <f t="shared" si="13"/>
        <v>-2.433412392465728E-2</v>
      </c>
      <c r="Q75" s="155">
        <v>1459828</v>
      </c>
      <c r="R75" s="274">
        <f t="shared" si="14"/>
        <v>-6.9402096896855281E-2</v>
      </c>
      <c r="S75" s="155">
        <v>3291227</v>
      </c>
      <c r="T75" s="274">
        <f t="shared" si="15"/>
        <v>-4.4851448513034131E-2</v>
      </c>
    </row>
    <row r="76" spans="2:20" ht="15" hidden="1" customHeight="1" outlineLevel="1" x14ac:dyDescent="0.25">
      <c r="B76" s="66" t="s">
        <v>89</v>
      </c>
      <c r="C76" s="155">
        <v>761441</v>
      </c>
      <c r="D76" s="274">
        <f t="shared" si="20"/>
        <v>-4.7069527389957067E-2</v>
      </c>
      <c r="E76" s="155">
        <v>431011</v>
      </c>
      <c r="F76" s="274">
        <f t="shared" si="20"/>
        <v>-3.0091160102884262E-2</v>
      </c>
      <c r="G76" s="155">
        <v>1192452</v>
      </c>
      <c r="H76" s="274">
        <f t="shared" si="9"/>
        <v>-4.1001741144490844E-2</v>
      </c>
      <c r="I76" s="275">
        <v>1372246</v>
      </c>
      <c r="J76" s="274">
        <f t="shared" si="10"/>
        <v>-1.774822643000451E-2</v>
      </c>
      <c r="K76" s="275">
        <v>1101578</v>
      </c>
      <c r="L76" s="274">
        <f t="shared" si="11"/>
        <v>-4.2480768394975832E-2</v>
      </c>
      <c r="M76" s="275">
        <v>2473824</v>
      </c>
      <c r="N76" s="274">
        <f t="shared" si="12"/>
        <v>-2.8917472132384381E-2</v>
      </c>
      <c r="O76" s="155">
        <v>1779143</v>
      </c>
      <c r="P76" s="274">
        <f t="shared" si="13"/>
        <v>-3.2166060209772973E-2</v>
      </c>
      <c r="Q76" s="155">
        <v>1308186</v>
      </c>
      <c r="R76" s="274">
        <f t="shared" si="14"/>
        <v>-5.2931296604647793E-2</v>
      </c>
      <c r="S76" s="155">
        <v>3087329</v>
      </c>
      <c r="T76" s="274">
        <f t="shared" si="15"/>
        <v>-4.1075012121172594E-2</v>
      </c>
    </row>
    <row r="77" spans="2:20" ht="15" hidden="1" customHeight="1" outlineLevel="1" x14ac:dyDescent="0.25">
      <c r="B77" s="66" t="s">
        <v>90</v>
      </c>
      <c r="C77" s="155">
        <v>954728</v>
      </c>
      <c r="D77" s="274">
        <f t="shared" si="20"/>
        <v>-3.0221030391678894E-2</v>
      </c>
      <c r="E77" s="155">
        <v>644211</v>
      </c>
      <c r="F77" s="274">
        <f t="shared" si="20"/>
        <v>-1.2807841009916165E-2</v>
      </c>
      <c r="G77" s="155">
        <v>1598939</v>
      </c>
      <c r="H77" s="274">
        <f t="shared" si="9"/>
        <v>-2.3279694132551931E-2</v>
      </c>
      <c r="I77" s="275">
        <v>1694975</v>
      </c>
      <c r="J77" s="274">
        <f t="shared" si="10"/>
        <v>-1.2587797968405812E-2</v>
      </c>
      <c r="K77" s="275">
        <v>1586662</v>
      </c>
      <c r="L77" s="274">
        <f t="shared" si="11"/>
        <v>-1.7112818228728899E-2</v>
      </c>
      <c r="M77" s="275">
        <v>3281637</v>
      </c>
      <c r="N77" s="274">
        <f t="shared" si="12"/>
        <v>-1.4780823028217815E-2</v>
      </c>
      <c r="O77" s="155">
        <v>2239441</v>
      </c>
      <c r="P77" s="274">
        <f t="shared" si="13"/>
        <v>-1.7945388519283956E-2</v>
      </c>
      <c r="Q77" s="155">
        <v>1917147</v>
      </c>
      <c r="R77" s="274">
        <f t="shared" si="14"/>
        <v>-1.6848196488104317E-2</v>
      </c>
      <c r="S77" s="155">
        <v>4156588</v>
      </c>
      <c r="T77" s="274">
        <f t="shared" si="15"/>
        <v>-1.7439634036220064E-2</v>
      </c>
    </row>
    <row r="78" spans="2:20" ht="15" hidden="1" customHeight="1" outlineLevel="1" x14ac:dyDescent="0.25">
      <c r="B78" s="66" t="s">
        <v>91</v>
      </c>
      <c r="C78" s="155">
        <v>936883</v>
      </c>
      <c r="D78" s="274">
        <f t="shared" si="20"/>
        <v>5.2105371910107223E-2</v>
      </c>
      <c r="E78" s="155">
        <v>557988</v>
      </c>
      <c r="F78" s="274">
        <f t="shared" si="20"/>
        <v>6.9354291595039363E-2</v>
      </c>
      <c r="G78" s="155">
        <v>1494871</v>
      </c>
      <c r="H78" s="274">
        <f t="shared" si="9"/>
        <v>5.8478364463779631E-2</v>
      </c>
      <c r="I78" s="275">
        <v>1655960</v>
      </c>
      <c r="J78" s="274">
        <f t="shared" si="10"/>
        <v>8.2272330085348733E-2</v>
      </c>
      <c r="K78" s="275">
        <v>1431909</v>
      </c>
      <c r="L78" s="274">
        <f t="shared" si="11"/>
        <v>3.8409073603370647E-2</v>
      </c>
      <c r="M78" s="275">
        <v>3087869</v>
      </c>
      <c r="N78" s="274">
        <f t="shared" si="12"/>
        <v>6.1480112560166278E-2</v>
      </c>
      <c r="O78" s="155">
        <v>2110883</v>
      </c>
      <c r="P78" s="274">
        <f t="shared" si="13"/>
        <v>4.5682148507975029E-2</v>
      </c>
      <c r="Q78" s="155">
        <v>1691231</v>
      </c>
      <c r="R78" s="274">
        <f t="shared" si="14"/>
        <v>1.6319586749147019E-2</v>
      </c>
      <c r="S78" s="155">
        <v>3802114</v>
      </c>
      <c r="T78" s="274">
        <f t="shared" si="15"/>
        <v>3.2414452282811146E-2</v>
      </c>
    </row>
    <row r="79" spans="2:20" ht="15" hidden="1" customHeight="1" outlineLevel="1" x14ac:dyDescent="0.25">
      <c r="B79" s="66" t="s">
        <v>92</v>
      </c>
      <c r="C79" s="155">
        <v>769636</v>
      </c>
      <c r="D79" s="274">
        <f t="shared" si="20"/>
        <v>0.10014322920389152</v>
      </c>
      <c r="E79" s="155">
        <v>447008</v>
      </c>
      <c r="F79" s="274">
        <f t="shared" si="20"/>
        <v>0.121912286602047</v>
      </c>
      <c r="G79" s="155">
        <v>1216644</v>
      </c>
      <c r="H79" s="274">
        <f t="shared" si="9"/>
        <v>0.10804253505426176</v>
      </c>
      <c r="I79" s="275">
        <v>1344539</v>
      </c>
      <c r="J79" s="274">
        <f t="shared" si="10"/>
        <v>7.605215160170653E-2</v>
      </c>
      <c r="K79" s="275">
        <v>1131089</v>
      </c>
      <c r="L79" s="274">
        <f t="shared" si="11"/>
        <v>7.5657159594610945E-2</v>
      </c>
      <c r="M79" s="275">
        <v>2475628</v>
      </c>
      <c r="N79" s="274">
        <f t="shared" si="12"/>
        <v>7.5871647825943356E-2</v>
      </c>
      <c r="O79" s="155">
        <v>1744555</v>
      </c>
      <c r="P79" s="274">
        <f t="shared" si="13"/>
        <v>5.1291399508267776E-2</v>
      </c>
      <c r="Q79" s="155">
        <v>1342804</v>
      </c>
      <c r="R79" s="274">
        <f t="shared" si="14"/>
        <v>5.5669331513616749E-2</v>
      </c>
      <c r="S79" s="155">
        <v>3087359</v>
      </c>
      <c r="T79" s="274">
        <f t="shared" si="15"/>
        <v>5.3191050247438643E-2</v>
      </c>
    </row>
    <row r="80" spans="2:20" ht="15" hidden="1" customHeight="1" outlineLevel="1" x14ac:dyDescent="0.25">
      <c r="B80" s="66" t="s">
        <v>93</v>
      </c>
      <c r="C80" s="155">
        <v>766069</v>
      </c>
      <c r="D80" s="274">
        <f t="shared" si="20"/>
        <v>0.21126629172444433</v>
      </c>
      <c r="E80" s="155">
        <v>433610</v>
      </c>
      <c r="F80" s="274">
        <f t="shared" si="20"/>
        <v>0.1633759662156542</v>
      </c>
      <c r="G80" s="155">
        <v>1199679</v>
      </c>
      <c r="H80" s="274">
        <f t="shared" si="9"/>
        <v>0.19350856074096923</v>
      </c>
      <c r="I80" s="275">
        <v>1314657</v>
      </c>
      <c r="J80" s="274">
        <f t="shared" si="10"/>
        <v>0.13061833868402961</v>
      </c>
      <c r="K80" s="275">
        <v>1022113</v>
      </c>
      <c r="L80" s="274">
        <f t="shared" si="11"/>
        <v>2.0388543361718803E-2</v>
      </c>
      <c r="M80" s="275">
        <v>2336770</v>
      </c>
      <c r="N80" s="274">
        <f t="shared" si="12"/>
        <v>7.9605279267366935E-2</v>
      </c>
      <c r="O80" s="155">
        <v>1723796</v>
      </c>
      <c r="P80" s="274">
        <f t="shared" si="13"/>
        <v>0.13424943807212686</v>
      </c>
      <c r="Q80" s="155">
        <v>1245031</v>
      </c>
      <c r="R80" s="274">
        <f t="shared" si="14"/>
        <v>4.6445033166018446E-2</v>
      </c>
      <c r="S80" s="155">
        <v>2968827</v>
      </c>
      <c r="T80" s="274">
        <f t="shared" si="15"/>
        <v>9.5694103058083568E-2</v>
      </c>
    </row>
    <row r="81" spans="2:20" ht="15" hidden="1" customHeight="1" outlineLevel="1" x14ac:dyDescent="0.25">
      <c r="B81" s="66" t="s">
        <v>94</v>
      </c>
      <c r="C81" s="155">
        <v>845306</v>
      </c>
      <c r="D81" s="274">
        <f t="shared" si="20"/>
        <v>6.5505497026488113E-2</v>
      </c>
      <c r="E81" s="155">
        <v>472037</v>
      </c>
      <c r="F81" s="274">
        <f t="shared" si="20"/>
        <v>-6.2834781987190391E-2</v>
      </c>
      <c r="G81" s="155">
        <v>1317343</v>
      </c>
      <c r="H81" s="274">
        <f t="shared" si="9"/>
        <v>1.5665862775091188E-2</v>
      </c>
      <c r="I81" s="275">
        <v>1428017</v>
      </c>
      <c r="J81" s="274">
        <f t="shared" si="10"/>
        <v>4.6855000579135497E-2</v>
      </c>
      <c r="K81" s="275">
        <v>1203931</v>
      </c>
      <c r="L81" s="274">
        <f t="shared" si="11"/>
        <v>-3.1507572210718759E-2</v>
      </c>
      <c r="M81" s="275">
        <v>2631948</v>
      </c>
      <c r="N81" s="274">
        <f t="shared" si="12"/>
        <v>9.4921755139614206E-3</v>
      </c>
      <c r="O81" s="155">
        <v>1923829</v>
      </c>
      <c r="P81" s="274">
        <f t="shared" si="13"/>
        <v>5.4774182052441889E-2</v>
      </c>
      <c r="Q81" s="155">
        <v>1453361</v>
      </c>
      <c r="R81" s="274">
        <f t="shared" si="14"/>
        <v>-1.6239190118536362E-2</v>
      </c>
      <c r="S81" s="155">
        <v>3377190</v>
      </c>
      <c r="T81" s="274">
        <f t="shared" si="15"/>
        <v>2.2995041009888029E-2</v>
      </c>
    </row>
    <row r="82" spans="2:20" ht="15" hidden="1" customHeight="1" outlineLevel="1" x14ac:dyDescent="0.25">
      <c r="B82" s="66" t="s">
        <v>95</v>
      </c>
      <c r="C82" s="155">
        <v>912945</v>
      </c>
      <c r="D82" s="274">
        <f t="shared" si="20"/>
        <v>0.11554463974779594</v>
      </c>
      <c r="E82" s="155">
        <v>597584</v>
      </c>
      <c r="F82" s="274">
        <f t="shared" si="20"/>
        <v>-3.3555927657956675E-3</v>
      </c>
      <c r="G82" s="155">
        <v>1510529</v>
      </c>
      <c r="H82" s="274">
        <f t="shared" si="9"/>
        <v>6.5267447166076353E-2</v>
      </c>
      <c r="I82" s="275">
        <v>1593648</v>
      </c>
      <c r="J82" s="274">
        <f t="shared" si="10"/>
        <v>5.6954859915915756E-2</v>
      </c>
      <c r="K82" s="275">
        <v>1567646</v>
      </c>
      <c r="L82" s="274">
        <f t="shared" si="11"/>
        <v>3.2438943592263181E-2</v>
      </c>
      <c r="M82" s="275">
        <v>3161294</v>
      </c>
      <c r="N82" s="274">
        <f t="shared" si="12"/>
        <v>4.4653891857810768E-2</v>
      </c>
      <c r="O82" s="155">
        <v>2105874</v>
      </c>
      <c r="P82" s="274">
        <f t="shared" si="13"/>
        <v>3.8621677420118461E-2</v>
      </c>
      <c r="Q82" s="155">
        <v>1877380</v>
      </c>
      <c r="R82" s="274">
        <f t="shared" si="14"/>
        <v>2.2325420310153277E-2</v>
      </c>
      <c r="S82" s="155">
        <v>3983254</v>
      </c>
      <c r="T82" s="274">
        <f t="shared" si="15"/>
        <v>3.0876709520935686E-2</v>
      </c>
    </row>
    <row r="83" spans="2:20" ht="15" hidden="1" customHeight="1" outlineLevel="1" x14ac:dyDescent="0.25">
      <c r="B83" s="66" t="s">
        <v>96</v>
      </c>
      <c r="C83" s="155">
        <v>832759</v>
      </c>
      <c r="D83" s="274">
        <f t="shared" si="20"/>
        <v>0.11707459066751436</v>
      </c>
      <c r="E83" s="155">
        <v>563942</v>
      </c>
      <c r="F83" s="274">
        <f t="shared" si="20"/>
        <v>3.7331209406103572E-2</v>
      </c>
      <c r="G83" s="155">
        <v>1396701</v>
      </c>
      <c r="H83" s="274">
        <f t="shared" si="9"/>
        <v>8.3445489163613606E-2</v>
      </c>
      <c r="I83" s="275">
        <v>1461747</v>
      </c>
      <c r="J83" s="274">
        <f t="shared" si="10"/>
        <v>7.5527298252223263E-2</v>
      </c>
      <c r="K83" s="275">
        <v>1504075</v>
      </c>
      <c r="L83" s="274">
        <f t="shared" si="11"/>
        <v>5.9773456535249014E-2</v>
      </c>
      <c r="M83" s="275">
        <v>2965822</v>
      </c>
      <c r="N83" s="274">
        <f t="shared" si="12"/>
        <v>6.7479862075915831E-2</v>
      </c>
      <c r="O83" s="155">
        <v>1947683</v>
      </c>
      <c r="P83" s="274">
        <f t="shared" si="13"/>
        <v>6.5803269287174615E-2</v>
      </c>
      <c r="Q83" s="155">
        <v>1800723</v>
      </c>
      <c r="R83" s="274">
        <f t="shared" si="14"/>
        <v>5.2222453358514276E-2</v>
      </c>
      <c r="S83" s="155">
        <v>3748406</v>
      </c>
      <c r="T83" s="274">
        <f t="shared" si="15"/>
        <v>5.9235601833850238E-2</v>
      </c>
    </row>
    <row r="84" spans="2:20" ht="15" hidden="1" customHeight="1" outlineLevel="1" x14ac:dyDescent="0.25">
      <c r="B84" s="66" t="s">
        <v>97</v>
      </c>
      <c r="C84" s="155">
        <v>880227</v>
      </c>
      <c r="D84" s="274">
        <f t="shared" si="20"/>
        <v>6.0736829166596396E-2</v>
      </c>
      <c r="E84" s="155">
        <v>570385</v>
      </c>
      <c r="F84" s="274">
        <f t="shared" si="20"/>
        <v>-7.5099921524409696E-3</v>
      </c>
      <c r="G84" s="155">
        <v>1450612</v>
      </c>
      <c r="H84" s="274">
        <f t="shared" si="9"/>
        <v>3.2811757979732681E-2</v>
      </c>
      <c r="I84" s="275">
        <v>1534526</v>
      </c>
      <c r="J84" s="274">
        <f t="shared" si="10"/>
        <v>2.1336213925212455E-2</v>
      </c>
      <c r="K84" s="275">
        <v>1484528</v>
      </c>
      <c r="L84" s="274">
        <f t="shared" si="11"/>
        <v>1.7697804638612702E-2</v>
      </c>
      <c r="M84" s="275">
        <v>3019054</v>
      </c>
      <c r="N84" s="274">
        <f t="shared" si="12"/>
        <v>1.9543891440610972E-2</v>
      </c>
      <c r="O84" s="155">
        <v>2002887</v>
      </c>
      <c r="P84" s="274">
        <f t="shared" si="13"/>
        <v>1.4990579261402015E-2</v>
      </c>
      <c r="Q84" s="155">
        <v>1796915</v>
      </c>
      <c r="R84" s="274">
        <f t="shared" si="14"/>
        <v>1.5024427828462361E-2</v>
      </c>
      <c r="S84" s="155">
        <v>3799802</v>
      </c>
      <c r="T84" s="274">
        <f t="shared" si="15"/>
        <v>1.5006585866151667E-2</v>
      </c>
    </row>
    <row r="85" spans="2:20" collapsed="1" x14ac:dyDescent="0.25">
      <c r="B85" s="279">
        <v>2008</v>
      </c>
      <c r="C85" s="275">
        <v>9991526</v>
      </c>
      <c r="D85" s="280">
        <f t="shared" si="20"/>
        <v>2.9414079821702632E-2</v>
      </c>
      <c r="E85" s="275">
        <v>6156202</v>
      </c>
      <c r="F85" s="280">
        <f t="shared" si="20"/>
        <v>-9.7703952295532526E-3</v>
      </c>
      <c r="G85" s="275">
        <v>16147728</v>
      </c>
      <c r="H85" s="280">
        <f t="shared" ref="H85:H123" si="21">G85/G98-1</f>
        <v>1.411494936624913E-2</v>
      </c>
      <c r="I85" s="275">
        <v>17572226</v>
      </c>
      <c r="J85" s="280">
        <f t="shared" ref="J85:J123" si="22">I85/I98-1</f>
        <v>2.4508717890355358E-2</v>
      </c>
      <c r="K85" s="275">
        <v>15918604</v>
      </c>
      <c r="L85" s="280">
        <f t="shared" ref="L85:L123" si="23">K85/K98-1</f>
        <v>-7.7503859485132942E-3</v>
      </c>
      <c r="M85" s="275">
        <v>33490830</v>
      </c>
      <c r="N85" s="280">
        <f t="shared" ref="N85:N123" si="24">M85/M98-1</f>
        <v>8.9179934483110124E-3</v>
      </c>
      <c r="O85" s="275">
        <v>23009399</v>
      </c>
      <c r="P85" s="280">
        <f t="shared" ref="P85:P123" si="25">O85/O98-1</f>
        <v>1.5767408703919239E-2</v>
      </c>
      <c r="Q85" s="275">
        <v>19052678</v>
      </c>
      <c r="R85" s="280">
        <f t="shared" ref="R85:R123" si="26">Q85/Q98-1</f>
        <v>-1.214256123466384E-2</v>
      </c>
      <c r="S85" s="275">
        <v>42062077</v>
      </c>
      <c r="T85" s="280">
        <f t="shared" ref="T85:T123" si="27">S85/S98-1</f>
        <v>2.9322277811290043E-3</v>
      </c>
    </row>
    <row r="86" spans="2:20" ht="15" hidden="1" customHeight="1" outlineLevel="1" x14ac:dyDescent="0.25">
      <c r="B86" s="66" t="s">
        <v>86</v>
      </c>
      <c r="C86" s="155">
        <v>816638</v>
      </c>
      <c r="D86" s="274">
        <f t="shared" si="20"/>
        <v>4.4419661698465118E-2</v>
      </c>
      <c r="E86" s="155">
        <v>543383</v>
      </c>
      <c r="F86" s="274">
        <f t="shared" si="20"/>
        <v>2.6476905436115139E-2</v>
      </c>
      <c r="G86" s="155">
        <v>1360021</v>
      </c>
      <c r="H86" s="274">
        <f t="shared" si="21"/>
        <v>3.7176087664429813E-2</v>
      </c>
      <c r="I86" s="275">
        <v>1415388</v>
      </c>
      <c r="J86" s="274">
        <f t="shared" si="22"/>
        <v>3.6823249111050949E-4</v>
      </c>
      <c r="K86" s="275">
        <v>1445539</v>
      </c>
      <c r="L86" s="274">
        <f t="shared" si="23"/>
        <v>1.807626456732403E-2</v>
      </c>
      <c r="M86" s="275">
        <v>2860927</v>
      </c>
      <c r="N86" s="274">
        <f t="shared" si="24"/>
        <v>9.2378842504075021E-3</v>
      </c>
      <c r="O86" s="155">
        <v>1869007</v>
      </c>
      <c r="P86" s="274">
        <f t="shared" si="25"/>
        <v>2.0115212129172555E-3</v>
      </c>
      <c r="Q86" s="155">
        <v>1753739</v>
      </c>
      <c r="R86" s="274">
        <f t="shared" si="26"/>
        <v>1.9982772870003718E-2</v>
      </c>
      <c r="S86" s="155">
        <v>3622746</v>
      </c>
      <c r="T86" s="274">
        <f t="shared" si="27"/>
        <v>1.0631483921937912E-2</v>
      </c>
    </row>
    <row r="87" spans="2:20" ht="15" hidden="1" customHeight="1" outlineLevel="1" x14ac:dyDescent="0.25">
      <c r="B87" s="66" t="s">
        <v>87</v>
      </c>
      <c r="C87" s="155">
        <v>841907</v>
      </c>
      <c r="D87" s="274">
        <f t="shared" si="20"/>
        <v>4.9253041238205508E-2</v>
      </c>
      <c r="E87" s="155">
        <v>541750</v>
      </c>
      <c r="F87" s="274">
        <f t="shared" si="20"/>
        <v>3.7348370975308631E-2</v>
      </c>
      <c r="G87" s="155">
        <v>1383657</v>
      </c>
      <c r="H87" s="274">
        <f t="shared" si="21"/>
        <v>4.4559545594549999E-2</v>
      </c>
      <c r="I87" s="275">
        <v>1474517</v>
      </c>
      <c r="J87" s="274">
        <f t="shared" si="22"/>
        <v>4.4854161440684548E-2</v>
      </c>
      <c r="K87" s="275">
        <v>1430501</v>
      </c>
      <c r="L87" s="274">
        <f t="shared" si="23"/>
        <v>6.3808936205838052E-3</v>
      </c>
      <c r="M87" s="275">
        <v>2905018</v>
      </c>
      <c r="N87" s="274">
        <f t="shared" si="24"/>
        <v>2.5548170634625E-2</v>
      </c>
      <c r="O87" s="155">
        <v>1937410</v>
      </c>
      <c r="P87" s="274">
        <f t="shared" si="25"/>
        <v>3.0077534547082507E-2</v>
      </c>
      <c r="Q87" s="155">
        <v>1711889</v>
      </c>
      <c r="R87" s="274">
        <f t="shared" si="26"/>
        <v>3.9804070372329026E-3</v>
      </c>
      <c r="S87" s="155">
        <v>3649299</v>
      </c>
      <c r="T87" s="274">
        <f t="shared" si="27"/>
        <v>1.7668444628620383E-2</v>
      </c>
    </row>
    <row r="88" spans="2:20" ht="15" hidden="1" customHeight="1" outlineLevel="1" x14ac:dyDescent="0.25">
      <c r="B88" s="66" t="s">
        <v>88</v>
      </c>
      <c r="C88" s="155">
        <v>854409</v>
      </c>
      <c r="D88" s="274">
        <f t="shared" si="20"/>
        <v>-2.0018076255187145E-2</v>
      </c>
      <c r="E88" s="155">
        <v>520279</v>
      </c>
      <c r="F88" s="274">
        <f t="shared" si="20"/>
        <v>-2.7730332375289213E-2</v>
      </c>
      <c r="G88" s="155">
        <v>1374688</v>
      </c>
      <c r="H88" s="274">
        <f t="shared" si="21"/>
        <v>-2.2951285732561888E-2</v>
      </c>
      <c r="I88" s="275">
        <v>1472520</v>
      </c>
      <c r="J88" s="274">
        <f t="shared" si="22"/>
        <v>-3.651572175606288E-2</v>
      </c>
      <c r="K88" s="275">
        <v>1330555</v>
      </c>
      <c r="L88" s="274">
        <f t="shared" si="23"/>
        <v>-9.6108160912590668E-2</v>
      </c>
      <c r="M88" s="275">
        <v>2803075</v>
      </c>
      <c r="N88" s="274">
        <f t="shared" si="24"/>
        <v>-6.5752842078459328E-2</v>
      </c>
      <c r="O88" s="155">
        <v>1877076</v>
      </c>
      <c r="P88" s="274">
        <f t="shared" si="25"/>
        <v>-5.1335480587531568E-2</v>
      </c>
      <c r="Q88" s="155">
        <v>1568699</v>
      </c>
      <c r="R88" s="274">
        <f t="shared" si="26"/>
        <v>-8.2617142268996191E-2</v>
      </c>
      <c r="S88" s="155">
        <v>3445775</v>
      </c>
      <c r="T88" s="274">
        <f t="shared" si="27"/>
        <v>-6.5837034579028564E-2</v>
      </c>
    </row>
    <row r="89" spans="2:20" ht="15" hidden="1" customHeight="1" outlineLevel="1" x14ac:dyDescent="0.25">
      <c r="B89" s="66" t="s">
        <v>89</v>
      </c>
      <c r="C89" s="155">
        <v>799052</v>
      </c>
      <c r="D89" s="274">
        <f t="shared" si="20"/>
        <v>-2.4842325190869485E-2</v>
      </c>
      <c r="E89" s="155">
        <v>444383</v>
      </c>
      <c r="F89" s="274">
        <f t="shared" si="20"/>
        <v>-0.10689709228011224</v>
      </c>
      <c r="G89" s="155">
        <v>1243435</v>
      </c>
      <c r="H89" s="274">
        <f t="shared" si="21"/>
        <v>-5.5843672644990794E-2</v>
      </c>
      <c r="I89" s="275">
        <v>1397041</v>
      </c>
      <c r="J89" s="274">
        <f t="shared" si="22"/>
        <v>-2.6150948446766797E-2</v>
      </c>
      <c r="K89" s="275">
        <v>1150450</v>
      </c>
      <c r="L89" s="274">
        <f t="shared" si="23"/>
        <v>-0.12038987421907799</v>
      </c>
      <c r="M89" s="275">
        <v>2547491</v>
      </c>
      <c r="N89" s="274">
        <f t="shared" si="24"/>
        <v>-7.1094435115853782E-2</v>
      </c>
      <c r="O89" s="155">
        <v>1838273</v>
      </c>
      <c r="P89" s="274">
        <f t="shared" si="25"/>
        <v>-4.7924052403013229E-2</v>
      </c>
      <c r="Q89" s="155">
        <v>1381300</v>
      </c>
      <c r="R89" s="274">
        <f t="shared" si="26"/>
        <v>-0.11251119560733835</v>
      </c>
      <c r="S89" s="155">
        <v>3219573</v>
      </c>
      <c r="T89" s="274">
        <f t="shared" si="27"/>
        <v>-7.6750556819058402E-2</v>
      </c>
    </row>
    <row r="90" spans="2:20" ht="15" hidden="1" customHeight="1" outlineLevel="1" x14ac:dyDescent="0.25">
      <c r="B90" s="66" t="s">
        <v>90</v>
      </c>
      <c r="C90" s="155">
        <v>984480</v>
      </c>
      <c r="D90" s="274">
        <f t="shared" si="20"/>
        <v>-3.4663586417749581E-2</v>
      </c>
      <c r="E90" s="155">
        <v>652569</v>
      </c>
      <c r="F90" s="274">
        <f t="shared" si="20"/>
        <v>-8.7642746093706259E-2</v>
      </c>
      <c r="G90" s="155">
        <v>1637049</v>
      </c>
      <c r="H90" s="274">
        <f t="shared" si="21"/>
        <v>-5.6503218570596148E-2</v>
      </c>
      <c r="I90" s="275">
        <v>1716583</v>
      </c>
      <c r="J90" s="274">
        <f t="shared" si="22"/>
        <v>-3.492920720161552E-2</v>
      </c>
      <c r="K90" s="275">
        <v>1614287</v>
      </c>
      <c r="L90" s="274">
        <f t="shared" si="23"/>
        <v>-0.12563392457198075</v>
      </c>
      <c r="M90" s="275">
        <v>3330870</v>
      </c>
      <c r="N90" s="274">
        <f t="shared" si="24"/>
        <v>-8.1126382743591741E-2</v>
      </c>
      <c r="O90" s="155">
        <v>2280363</v>
      </c>
      <c r="P90" s="274">
        <f t="shared" si="25"/>
        <v>-3.4954478685411017E-2</v>
      </c>
      <c r="Q90" s="155">
        <v>1950001</v>
      </c>
      <c r="R90" s="274">
        <f t="shared" si="26"/>
        <v>-0.10745544374088578</v>
      </c>
      <c r="S90" s="155">
        <v>4230364</v>
      </c>
      <c r="T90" s="274">
        <f t="shared" si="27"/>
        <v>-6.9784562610975764E-2</v>
      </c>
    </row>
    <row r="91" spans="2:20" ht="15" hidden="1" customHeight="1" outlineLevel="1" x14ac:dyDescent="0.25">
      <c r="B91" s="66" t="s">
        <v>91</v>
      </c>
      <c r="C91" s="155">
        <v>890484</v>
      </c>
      <c r="D91" s="274">
        <f t="shared" si="20"/>
        <v>-3.2927745752624915E-2</v>
      </c>
      <c r="E91" s="155">
        <v>521799</v>
      </c>
      <c r="F91" s="274">
        <f t="shared" si="20"/>
        <v>-0.13950500829493695</v>
      </c>
      <c r="G91" s="155">
        <v>1412283</v>
      </c>
      <c r="H91" s="274">
        <f t="shared" si="21"/>
        <v>-7.5245645947676687E-2</v>
      </c>
      <c r="I91" s="275">
        <v>1530077</v>
      </c>
      <c r="J91" s="274">
        <f t="shared" si="22"/>
        <v>-5.3027189748947268E-2</v>
      </c>
      <c r="K91" s="275">
        <v>1378945</v>
      </c>
      <c r="L91" s="274">
        <f t="shared" si="23"/>
        <v>-0.12484165285227955</v>
      </c>
      <c r="M91" s="275">
        <v>2909022</v>
      </c>
      <c r="N91" s="274">
        <f t="shared" si="24"/>
        <v>-8.8483202398439764E-2</v>
      </c>
      <c r="O91" s="155">
        <v>2018666</v>
      </c>
      <c r="P91" s="274">
        <f t="shared" si="25"/>
        <v>-6.3728045683160262E-2</v>
      </c>
      <c r="Q91" s="155">
        <v>1664074</v>
      </c>
      <c r="R91" s="274">
        <f t="shared" si="26"/>
        <v>-0.11107205605125214</v>
      </c>
      <c r="S91" s="155">
        <v>3682740</v>
      </c>
      <c r="T91" s="274">
        <f t="shared" si="27"/>
        <v>-8.5730656550322304E-2</v>
      </c>
    </row>
    <row r="92" spans="2:20" ht="15" hidden="1" customHeight="1" outlineLevel="1" x14ac:dyDescent="0.25">
      <c r="B92" s="66" t="s">
        <v>92</v>
      </c>
      <c r="C92" s="155">
        <v>699578</v>
      </c>
      <c r="D92" s="274">
        <f t="shared" si="20"/>
        <v>-7.0413477036657124E-2</v>
      </c>
      <c r="E92" s="155">
        <v>398434</v>
      </c>
      <c r="F92" s="274">
        <f t="shared" si="20"/>
        <v>-0.11151497852565107</v>
      </c>
      <c r="G92" s="155">
        <v>1098012</v>
      </c>
      <c r="H92" s="274">
        <f t="shared" si="21"/>
        <v>-8.5760246991909317E-2</v>
      </c>
      <c r="I92" s="275">
        <v>1249511</v>
      </c>
      <c r="J92" s="274">
        <f t="shared" si="22"/>
        <v>-7.4073470270943242E-2</v>
      </c>
      <c r="K92" s="275">
        <v>1051533</v>
      </c>
      <c r="L92" s="274">
        <f t="shared" si="23"/>
        <v>-0.1081856069151399</v>
      </c>
      <c r="M92" s="275">
        <v>2301044</v>
      </c>
      <c r="N92" s="274">
        <f t="shared" si="24"/>
        <v>-8.9980285260612192E-2</v>
      </c>
      <c r="O92" s="155">
        <v>1659440</v>
      </c>
      <c r="P92" s="274">
        <f t="shared" si="25"/>
        <v>-7.3677018376969827E-2</v>
      </c>
      <c r="Q92" s="155">
        <v>1271993</v>
      </c>
      <c r="R92" s="274">
        <f t="shared" si="26"/>
        <v>-8.7916185346202935E-2</v>
      </c>
      <c r="S92" s="155">
        <v>2931433</v>
      </c>
      <c r="T92" s="274">
        <f t="shared" si="27"/>
        <v>-7.9909843855735074E-2</v>
      </c>
    </row>
    <row r="93" spans="2:20" ht="15" hidden="1" customHeight="1" outlineLevel="1" x14ac:dyDescent="0.25">
      <c r="B93" s="66" t="s">
        <v>93</v>
      </c>
      <c r="C93" s="155">
        <v>632453</v>
      </c>
      <c r="D93" s="274">
        <f t="shared" si="20"/>
        <v>-0.11238653141192256</v>
      </c>
      <c r="E93" s="155">
        <v>372717</v>
      </c>
      <c r="F93" s="274">
        <f t="shared" si="20"/>
        <v>-0.10705079060852896</v>
      </c>
      <c r="G93" s="155">
        <v>1005170</v>
      </c>
      <c r="H93" s="274">
        <f t="shared" si="21"/>
        <v>-0.11041549402972928</v>
      </c>
      <c r="I93" s="275">
        <v>1162777</v>
      </c>
      <c r="J93" s="274">
        <f t="shared" si="22"/>
        <v>-8.8617050127053787E-2</v>
      </c>
      <c r="K93" s="275">
        <v>1001690</v>
      </c>
      <c r="L93" s="274">
        <f t="shared" si="23"/>
        <v>-8.6943166042733666E-2</v>
      </c>
      <c r="M93" s="275">
        <v>2164467</v>
      </c>
      <c r="N93" s="274">
        <f t="shared" si="24"/>
        <v>-8.7843159730811693E-2</v>
      </c>
      <c r="O93" s="155">
        <v>1519768</v>
      </c>
      <c r="P93" s="274">
        <f t="shared" si="25"/>
        <v>-0.1096378836611186</v>
      </c>
      <c r="Q93" s="155">
        <v>1189772</v>
      </c>
      <c r="R93" s="274">
        <f t="shared" si="26"/>
        <v>-7.2388604877987928E-2</v>
      </c>
      <c r="S93" s="155">
        <v>2709540</v>
      </c>
      <c r="T93" s="274">
        <f t="shared" si="27"/>
        <v>-9.3656559277397911E-2</v>
      </c>
    </row>
    <row r="94" spans="2:20" ht="15" hidden="1" customHeight="1" outlineLevel="1" x14ac:dyDescent="0.25">
      <c r="B94" s="66" t="s">
        <v>94</v>
      </c>
      <c r="C94" s="155">
        <v>793338</v>
      </c>
      <c r="D94" s="274">
        <f t="shared" si="20"/>
        <v>-6.8861948641387616E-2</v>
      </c>
      <c r="E94" s="155">
        <v>503686</v>
      </c>
      <c r="F94" s="274">
        <f t="shared" si="20"/>
        <v>-8.9991616922254214E-2</v>
      </c>
      <c r="G94" s="155">
        <v>1297024</v>
      </c>
      <c r="H94" s="274">
        <f t="shared" si="21"/>
        <v>-7.7182934247832624E-2</v>
      </c>
      <c r="I94" s="275">
        <v>1364102</v>
      </c>
      <c r="J94" s="274">
        <f t="shared" si="22"/>
        <v>-8.1977208625269471E-2</v>
      </c>
      <c r="K94" s="275">
        <v>1243098</v>
      </c>
      <c r="L94" s="274">
        <f t="shared" si="23"/>
        <v>-0.10008600269880519</v>
      </c>
      <c r="M94" s="275">
        <v>2607200</v>
      </c>
      <c r="N94" s="274">
        <f t="shared" si="24"/>
        <v>-9.0701417552964236E-2</v>
      </c>
      <c r="O94" s="155">
        <v>1823925</v>
      </c>
      <c r="P94" s="274">
        <f t="shared" si="25"/>
        <v>-5.9357304205217121E-2</v>
      </c>
      <c r="Q94" s="155">
        <v>1477352</v>
      </c>
      <c r="R94" s="274">
        <f t="shared" si="26"/>
        <v>-0.10179409903202918</v>
      </c>
      <c r="S94" s="155">
        <v>3301277</v>
      </c>
      <c r="T94" s="274">
        <f t="shared" si="27"/>
        <v>-7.8833618272889594E-2</v>
      </c>
    </row>
    <row r="95" spans="2:20" ht="15" hidden="1" customHeight="1" outlineLevel="1" x14ac:dyDescent="0.25">
      <c r="B95" s="66" t="s">
        <v>95</v>
      </c>
      <c r="C95" s="155">
        <v>818385</v>
      </c>
      <c r="D95" s="274">
        <f t="shared" si="20"/>
        <v>-2.660819548120974E-2</v>
      </c>
      <c r="E95" s="155">
        <v>599596</v>
      </c>
      <c r="F95" s="274">
        <f t="shared" si="20"/>
        <v>2.856722329265704E-3</v>
      </c>
      <c r="G95" s="155">
        <v>1417981</v>
      </c>
      <c r="H95" s="274">
        <f t="shared" si="21"/>
        <v>-1.4362830554327521E-2</v>
      </c>
      <c r="I95" s="275">
        <v>1507773</v>
      </c>
      <c r="J95" s="274">
        <f t="shared" si="22"/>
        <v>8.6028528812587268E-4</v>
      </c>
      <c r="K95" s="275">
        <v>1518391</v>
      </c>
      <c r="L95" s="274">
        <f t="shared" si="23"/>
        <v>-6.726095116483366E-3</v>
      </c>
      <c r="M95" s="275">
        <v>3026164</v>
      </c>
      <c r="N95" s="274">
        <f t="shared" si="24"/>
        <v>-2.96064444920352E-3</v>
      </c>
      <c r="O95" s="155">
        <v>2027566</v>
      </c>
      <c r="P95" s="274">
        <f t="shared" si="25"/>
        <v>2.4161026045161904E-3</v>
      </c>
      <c r="Q95" s="155">
        <v>1836382</v>
      </c>
      <c r="R95" s="274">
        <f t="shared" si="26"/>
        <v>-5.8806492912417685E-3</v>
      </c>
      <c r="S95" s="155">
        <v>3863948</v>
      </c>
      <c r="T95" s="274">
        <f t="shared" si="27"/>
        <v>-1.5442163722078073E-3</v>
      </c>
    </row>
    <row r="96" spans="2:20" ht="15" hidden="1" customHeight="1" outlineLevel="1" x14ac:dyDescent="0.25">
      <c r="B96" s="66" t="s">
        <v>96</v>
      </c>
      <c r="C96" s="155">
        <v>745482</v>
      </c>
      <c r="D96" s="274">
        <f t="shared" si="20"/>
        <v>-2.3701511302024691E-2</v>
      </c>
      <c r="E96" s="155">
        <v>543647</v>
      </c>
      <c r="F96" s="274">
        <f t="shared" si="20"/>
        <v>-2.9690405902741857E-2</v>
      </c>
      <c r="G96" s="155">
        <v>1289129</v>
      </c>
      <c r="H96" s="274">
        <f t="shared" si="21"/>
        <v>-2.6236118266103281E-2</v>
      </c>
      <c r="I96" s="275">
        <v>1359098</v>
      </c>
      <c r="J96" s="274">
        <f t="shared" si="22"/>
        <v>6.7735641362594023E-3</v>
      </c>
      <c r="K96" s="275">
        <v>1419242</v>
      </c>
      <c r="L96" s="274">
        <f t="shared" si="23"/>
        <v>-2.6767891148252398E-2</v>
      </c>
      <c r="M96" s="275">
        <v>2778340</v>
      </c>
      <c r="N96" s="274">
        <f t="shared" si="24"/>
        <v>-1.0644067386194389E-2</v>
      </c>
      <c r="O96" s="155">
        <v>1827432</v>
      </c>
      <c r="P96" s="274">
        <f t="shared" si="25"/>
        <v>7.1897560994429455E-3</v>
      </c>
      <c r="Q96" s="155">
        <v>1711352</v>
      </c>
      <c r="R96" s="274">
        <f t="shared" si="26"/>
        <v>-2.7795577976231001E-2</v>
      </c>
      <c r="S96" s="155">
        <v>3538784</v>
      </c>
      <c r="T96" s="274">
        <f t="shared" si="27"/>
        <v>-1.0038137818151993E-2</v>
      </c>
    </row>
    <row r="97" spans="2:20" ht="15" hidden="1" customHeight="1" outlineLevel="1" x14ac:dyDescent="0.25">
      <c r="B97" s="66" t="s">
        <v>97</v>
      </c>
      <c r="C97" s="155">
        <v>829826</v>
      </c>
      <c r="D97" s="274">
        <f t="shared" si="20"/>
        <v>-4.2290029995302736E-2</v>
      </c>
      <c r="E97" s="155">
        <v>574701</v>
      </c>
      <c r="F97" s="274">
        <f t="shared" si="20"/>
        <v>-3.8662527140548741E-2</v>
      </c>
      <c r="G97" s="155">
        <v>1404527</v>
      </c>
      <c r="H97" s="274">
        <f t="shared" si="21"/>
        <v>-4.0809051255802364E-2</v>
      </c>
      <c r="I97" s="275">
        <v>1502469</v>
      </c>
      <c r="J97" s="274">
        <f t="shared" si="22"/>
        <v>-2.1054183638973267E-3</v>
      </c>
      <c r="K97" s="275">
        <v>1458712</v>
      </c>
      <c r="L97" s="274">
        <f t="shared" si="23"/>
        <v>-3.0836641474960569E-2</v>
      </c>
      <c r="M97" s="275">
        <v>2961181</v>
      </c>
      <c r="N97" s="274">
        <f t="shared" si="24"/>
        <v>-1.6468577410916341E-2</v>
      </c>
      <c r="O97" s="155">
        <v>1973306</v>
      </c>
      <c r="P97" s="274">
        <f t="shared" si="25"/>
        <v>1.4404573108824703E-2</v>
      </c>
      <c r="Q97" s="155">
        <v>1770317</v>
      </c>
      <c r="R97" s="274">
        <f t="shared" si="26"/>
        <v>-2.575561961303563E-2</v>
      </c>
      <c r="S97" s="155">
        <v>3743623</v>
      </c>
      <c r="T97" s="274">
        <f t="shared" si="27"/>
        <v>-4.9914908105271882E-3</v>
      </c>
    </row>
    <row r="98" spans="2:20" collapsed="1" x14ac:dyDescent="0.25">
      <c r="B98" s="279">
        <v>2007</v>
      </c>
      <c r="C98" s="275">
        <v>9706032</v>
      </c>
      <c r="D98" s="280">
        <f t="shared" si="20"/>
        <v>-2.9795844968964258E-2</v>
      </c>
      <c r="E98" s="275">
        <v>6216944</v>
      </c>
      <c r="F98" s="280">
        <f t="shared" si="20"/>
        <v>-5.535858254799908E-2</v>
      </c>
      <c r="G98" s="275">
        <v>15922976</v>
      </c>
      <c r="H98" s="280">
        <f t="shared" si="21"/>
        <v>-3.9939435841925164E-2</v>
      </c>
      <c r="I98" s="275">
        <v>17151856</v>
      </c>
      <c r="J98" s="280">
        <f t="shared" si="22"/>
        <v>-2.8593801264095942E-2</v>
      </c>
      <c r="K98" s="275">
        <v>16042943</v>
      </c>
      <c r="L98" s="280">
        <f t="shared" si="23"/>
        <v>-6.6876076945335927E-2</v>
      </c>
      <c r="M98" s="275">
        <v>33194799</v>
      </c>
      <c r="N98" s="280">
        <f t="shared" si="24"/>
        <v>-4.7480083906049186E-2</v>
      </c>
      <c r="O98" s="275">
        <v>22652232</v>
      </c>
      <c r="P98" s="280">
        <f t="shared" si="25"/>
        <v>-3.1719413523430995E-2</v>
      </c>
      <c r="Q98" s="275">
        <v>19286870</v>
      </c>
      <c r="R98" s="280">
        <f t="shared" si="26"/>
        <v>-5.8914487359399748E-2</v>
      </c>
      <c r="S98" s="275">
        <v>41939102</v>
      </c>
      <c r="T98" s="280">
        <f t="shared" si="27"/>
        <v>-4.4418472100876349E-2</v>
      </c>
    </row>
    <row r="99" spans="2:20" ht="15" hidden="1" customHeight="1" outlineLevel="1" x14ac:dyDescent="0.25">
      <c r="B99" s="66" t="s">
        <v>86</v>
      </c>
      <c r="C99" s="155">
        <v>781906</v>
      </c>
      <c r="D99" s="167"/>
      <c r="E99" s="155">
        <v>529367</v>
      </c>
      <c r="F99" s="167"/>
      <c r="G99" s="155">
        <v>1311273</v>
      </c>
      <c r="H99" s="167"/>
      <c r="I99" s="275">
        <v>1414867</v>
      </c>
      <c r="J99" s="167"/>
      <c r="K99" s="275">
        <v>1419873</v>
      </c>
      <c r="L99" s="167"/>
      <c r="M99" s="275">
        <v>2834740</v>
      </c>
      <c r="N99" s="167"/>
      <c r="O99" s="155">
        <v>1865255</v>
      </c>
      <c r="P99" s="167"/>
      <c r="Q99" s="155">
        <v>1719381</v>
      </c>
      <c r="R99" s="167"/>
      <c r="S99" s="155">
        <v>3584636</v>
      </c>
      <c r="T99" s="167"/>
    </row>
    <row r="100" spans="2:20" ht="15" hidden="1" customHeight="1" outlineLevel="1" x14ac:dyDescent="0.25">
      <c r="B100" s="66" t="s">
        <v>87</v>
      </c>
      <c r="C100" s="155">
        <v>802387</v>
      </c>
      <c r="D100" s="167"/>
      <c r="E100" s="155">
        <v>522245</v>
      </c>
      <c r="F100" s="167"/>
      <c r="G100" s="155">
        <v>1324632</v>
      </c>
      <c r="H100" s="167"/>
      <c r="I100" s="275">
        <v>1411218</v>
      </c>
      <c r="J100" s="167"/>
      <c r="K100" s="275">
        <v>1421431</v>
      </c>
      <c r="L100" s="167"/>
      <c r="M100" s="275">
        <v>2832649</v>
      </c>
      <c r="N100" s="167"/>
      <c r="O100" s="155">
        <v>1880839</v>
      </c>
      <c r="P100" s="167"/>
      <c r="Q100" s="155">
        <v>1705102</v>
      </c>
      <c r="R100" s="167"/>
      <c r="S100" s="155">
        <v>3585941</v>
      </c>
      <c r="T100" s="167"/>
    </row>
    <row r="101" spans="2:20" ht="15" hidden="1" customHeight="1" outlineLevel="1" x14ac:dyDescent="0.25">
      <c r="B101" s="66" t="s">
        <v>88</v>
      </c>
      <c r="C101" s="155">
        <v>871862</v>
      </c>
      <c r="D101" s="167"/>
      <c r="E101" s="155">
        <v>535118</v>
      </c>
      <c r="F101" s="167"/>
      <c r="G101" s="155">
        <v>1406980</v>
      </c>
      <c r="H101" s="167"/>
      <c r="I101" s="275">
        <v>1528328</v>
      </c>
      <c r="J101" s="167"/>
      <c r="K101" s="275">
        <v>1472029</v>
      </c>
      <c r="L101" s="167"/>
      <c r="M101" s="275">
        <v>3000357</v>
      </c>
      <c r="N101" s="167"/>
      <c r="O101" s="155">
        <v>1978651</v>
      </c>
      <c r="P101" s="167"/>
      <c r="Q101" s="155">
        <v>1709972</v>
      </c>
      <c r="R101" s="167"/>
      <c r="S101" s="155">
        <v>3688623</v>
      </c>
      <c r="T101" s="167"/>
    </row>
    <row r="102" spans="2:20" ht="15" hidden="1" customHeight="1" outlineLevel="1" x14ac:dyDescent="0.25">
      <c r="B102" s="66" t="s">
        <v>89</v>
      </c>
      <c r="C102" s="155">
        <v>819408</v>
      </c>
      <c r="D102" s="167"/>
      <c r="E102" s="155">
        <v>497572</v>
      </c>
      <c r="F102" s="167"/>
      <c r="G102" s="155">
        <v>1316980</v>
      </c>
      <c r="H102" s="167"/>
      <c r="I102" s="275">
        <v>1434556</v>
      </c>
      <c r="J102" s="167"/>
      <c r="K102" s="275">
        <v>1307909</v>
      </c>
      <c r="L102" s="167"/>
      <c r="M102" s="275">
        <v>2742465</v>
      </c>
      <c r="N102" s="167"/>
      <c r="O102" s="155">
        <v>1930805</v>
      </c>
      <c r="P102" s="167"/>
      <c r="Q102" s="155">
        <v>1556414</v>
      </c>
      <c r="R102" s="167"/>
      <c r="S102" s="155">
        <v>3487219</v>
      </c>
      <c r="T102" s="167"/>
    </row>
    <row r="103" spans="2:20" ht="15" hidden="1" customHeight="1" outlineLevel="1" x14ac:dyDescent="0.25">
      <c r="B103" s="66" t="s">
        <v>90</v>
      </c>
      <c r="C103" s="155">
        <v>1019831</v>
      </c>
      <c r="D103" s="167"/>
      <c r="E103" s="155">
        <v>715256</v>
      </c>
      <c r="F103" s="167"/>
      <c r="G103" s="155">
        <v>1735087</v>
      </c>
      <c r="H103" s="167"/>
      <c r="I103" s="275">
        <v>1778712</v>
      </c>
      <c r="J103" s="167"/>
      <c r="K103" s="275">
        <v>1846237</v>
      </c>
      <c r="L103" s="167"/>
      <c r="M103" s="275">
        <v>3624949</v>
      </c>
      <c r="N103" s="167"/>
      <c r="O103" s="155">
        <v>2362959</v>
      </c>
      <c r="P103" s="167"/>
      <c r="Q103" s="155">
        <v>2184766</v>
      </c>
      <c r="R103" s="167"/>
      <c r="S103" s="155">
        <v>4547725</v>
      </c>
      <c r="T103" s="167"/>
    </row>
    <row r="104" spans="2:20" ht="15" hidden="1" customHeight="1" outlineLevel="1" x14ac:dyDescent="0.25">
      <c r="B104" s="66" t="s">
        <v>91</v>
      </c>
      <c r="C104" s="155">
        <v>920804</v>
      </c>
      <c r="D104" s="167"/>
      <c r="E104" s="155">
        <v>606394</v>
      </c>
      <c r="F104" s="167"/>
      <c r="G104" s="155">
        <v>1527198</v>
      </c>
      <c r="H104" s="167"/>
      <c r="I104" s="275">
        <v>1615756</v>
      </c>
      <c r="J104" s="167"/>
      <c r="K104" s="275">
        <v>1575652</v>
      </c>
      <c r="L104" s="167"/>
      <c r="M104" s="275">
        <v>3191408</v>
      </c>
      <c r="N104" s="167"/>
      <c r="O104" s="155">
        <v>2156068</v>
      </c>
      <c r="P104" s="167"/>
      <c r="Q104" s="155">
        <v>1872001</v>
      </c>
      <c r="R104" s="167"/>
      <c r="S104" s="155">
        <v>4028069</v>
      </c>
      <c r="T104" s="167"/>
    </row>
    <row r="105" spans="2:20" ht="15" hidden="1" customHeight="1" outlineLevel="1" x14ac:dyDescent="0.25">
      <c r="B105" s="66" t="s">
        <v>92</v>
      </c>
      <c r="C105" s="155">
        <v>752569</v>
      </c>
      <c r="D105" s="167"/>
      <c r="E105" s="155">
        <v>448442</v>
      </c>
      <c r="F105" s="167"/>
      <c r="G105" s="155">
        <v>1201011</v>
      </c>
      <c r="H105" s="167"/>
      <c r="I105" s="275">
        <v>1349471</v>
      </c>
      <c r="J105" s="167"/>
      <c r="K105" s="275">
        <v>1179094</v>
      </c>
      <c r="L105" s="167"/>
      <c r="M105" s="275">
        <v>2528565</v>
      </c>
      <c r="N105" s="167"/>
      <c r="O105" s="155">
        <v>1791427</v>
      </c>
      <c r="P105" s="167"/>
      <c r="Q105" s="155">
        <v>1394601</v>
      </c>
      <c r="R105" s="167"/>
      <c r="S105" s="155">
        <v>3186028</v>
      </c>
      <c r="T105" s="167"/>
    </row>
    <row r="106" spans="2:20" ht="15" hidden="1" customHeight="1" outlineLevel="1" x14ac:dyDescent="0.25">
      <c r="B106" s="66" t="s">
        <v>93</v>
      </c>
      <c r="C106" s="155">
        <v>712532</v>
      </c>
      <c r="D106" s="167"/>
      <c r="E106" s="155">
        <v>417400</v>
      </c>
      <c r="F106" s="167"/>
      <c r="G106" s="155">
        <v>1129932</v>
      </c>
      <c r="H106" s="167"/>
      <c r="I106" s="275">
        <v>1275838</v>
      </c>
      <c r="J106" s="167"/>
      <c r="K106" s="275">
        <v>1097073</v>
      </c>
      <c r="L106" s="167"/>
      <c r="M106" s="275">
        <v>2372911</v>
      </c>
      <c r="N106" s="167"/>
      <c r="O106" s="155">
        <v>1706910</v>
      </c>
      <c r="P106" s="167"/>
      <c r="Q106" s="155">
        <v>1282619</v>
      </c>
      <c r="R106" s="167"/>
      <c r="S106" s="155">
        <v>2989529</v>
      </c>
      <c r="T106" s="167"/>
    </row>
    <row r="107" spans="2:20" ht="15" hidden="1" customHeight="1" outlineLevel="1" x14ac:dyDescent="0.25">
      <c r="B107" s="66" t="s">
        <v>94</v>
      </c>
      <c r="C107" s="155">
        <v>852009</v>
      </c>
      <c r="D107" s="167"/>
      <c r="E107" s="155">
        <v>553496</v>
      </c>
      <c r="F107" s="167"/>
      <c r="G107" s="155">
        <v>1405505</v>
      </c>
      <c r="H107" s="167"/>
      <c r="I107" s="275">
        <v>1485913</v>
      </c>
      <c r="J107" s="167"/>
      <c r="K107" s="275">
        <v>1381352</v>
      </c>
      <c r="L107" s="167"/>
      <c r="M107" s="275">
        <v>2867265</v>
      </c>
      <c r="N107" s="167"/>
      <c r="O107" s="155">
        <v>1939020</v>
      </c>
      <c r="P107" s="167"/>
      <c r="Q107" s="155">
        <v>1644781</v>
      </c>
      <c r="R107" s="167"/>
      <c r="S107" s="155">
        <v>3583801</v>
      </c>
      <c r="T107" s="167"/>
    </row>
    <row r="108" spans="2:20" ht="15" hidden="1" customHeight="1" outlineLevel="1" x14ac:dyDescent="0.25">
      <c r="B108" s="66" t="s">
        <v>95</v>
      </c>
      <c r="C108" s="155">
        <v>840756</v>
      </c>
      <c r="D108" s="167"/>
      <c r="E108" s="155">
        <v>597888</v>
      </c>
      <c r="F108" s="167"/>
      <c r="G108" s="155">
        <v>1438644</v>
      </c>
      <c r="H108" s="167"/>
      <c r="I108" s="275">
        <v>1506477</v>
      </c>
      <c r="J108" s="167"/>
      <c r="K108" s="275">
        <v>1528673</v>
      </c>
      <c r="L108" s="167"/>
      <c r="M108" s="275">
        <v>3035150</v>
      </c>
      <c r="N108" s="167"/>
      <c r="O108" s="155">
        <v>2022679</v>
      </c>
      <c r="P108" s="167"/>
      <c r="Q108" s="155">
        <v>1847245</v>
      </c>
      <c r="R108" s="167"/>
      <c r="S108" s="155">
        <v>3869924</v>
      </c>
      <c r="T108" s="167"/>
    </row>
    <row r="109" spans="2:20" ht="15" hidden="1" customHeight="1" outlineLevel="1" x14ac:dyDescent="0.25">
      <c r="B109" s="66" t="s">
        <v>96</v>
      </c>
      <c r="C109" s="155">
        <v>763580</v>
      </c>
      <c r="D109" s="167"/>
      <c r="E109" s="155">
        <v>560282</v>
      </c>
      <c r="F109" s="167"/>
      <c r="G109" s="155">
        <v>1323862</v>
      </c>
      <c r="H109" s="167"/>
      <c r="I109" s="275">
        <v>1349954</v>
      </c>
      <c r="J109" s="167"/>
      <c r="K109" s="275">
        <v>1458277</v>
      </c>
      <c r="L109" s="167"/>
      <c r="M109" s="275">
        <v>2808231</v>
      </c>
      <c r="N109" s="167"/>
      <c r="O109" s="155">
        <v>1814387</v>
      </c>
      <c r="P109" s="167"/>
      <c r="Q109" s="155">
        <v>1760280</v>
      </c>
      <c r="R109" s="167"/>
      <c r="S109" s="155">
        <v>3574667</v>
      </c>
      <c r="T109" s="167"/>
    </row>
    <row r="110" spans="2:20" ht="15" hidden="1" customHeight="1" outlineLevel="1" x14ac:dyDescent="0.25">
      <c r="B110" s="66" t="s">
        <v>97</v>
      </c>
      <c r="C110" s="155">
        <v>866469</v>
      </c>
      <c r="D110" s="167"/>
      <c r="E110" s="155">
        <v>597814</v>
      </c>
      <c r="F110" s="167"/>
      <c r="G110" s="155">
        <v>1464283</v>
      </c>
      <c r="H110" s="167"/>
      <c r="I110" s="275">
        <v>1505639</v>
      </c>
      <c r="J110" s="167"/>
      <c r="K110" s="275">
        <v>1505125</v>
      </c>
      <c r="L110" s="167"/>
      <c r="M110" s="275">
        <v>3010764</v>
      </c>
      <c r="N110" s="167"/>
      <c r="O110" s="155">
        <v>1945285</v>
      </c>
      <c r="P110" s="167"/>
      <c r="Q110" s="155">
        <v>1817118</v>
      </c>
      <c r="R110" s="167"/>
      <c r="S110" s="155">
        <v>3762403</v>
      </c>
      <c r="T110" s="167"/>
    </row>
    <row r="111" spans="2:20" collapsed="1" x14ac:dyDescent="0.25">
      <c r="B111" s="279">
        <v>2006</v>
      </c>
      <c r="C111" s="275">
        <v>10004113</v>
      </c>
      <c r="D111" s="275"/>
      <c r="E111" s="275">
        <v>6581274</v>
      </c>
      <c r="F111" s="275"/>
      <c r="G111" s="275">
        <v>16585387</v>
      </c>
      <c r="H111" s="275"/>
      <c r="I111" s="275">
        <v>17656729</v>
      </c>
      <c r="J111" s="275"/>
      <c r="K111" s="275">
        <v>17192725</v>
      </c>
      <c r="L111" s="275"/>
      <c r="M111" s="275">
        <v>34849454</v>
      </c>
      <c r="N111" s="275"/>
      <c r="O111" s="275">
        <v>23394285</v>
      </c>
      <c r="P111" s="275"/>
      <c r="Q111" s="275">
        <v>20494280</v>
      </c>
      <c r="R111" s="275"/>
      <c r="S111" s="275">
        <v>43888565</v>
      </c>
      <c r="T111" s="275"/>
    </row>
    <row r="112" spans="2:20" ht="15" customHeight="1" x14ac:dyDescent="0.25">
      <c r="B112" s="141" t="s">
        <v>99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</row>
    <row r="115" spans="3:20" x14ac:dyDescent="0.25"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</row>
    <row r="116" spans="3:20" x14ac:dyDescent="0.25"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9.7109375" style="120" customWidth="1"/>
    <col min="4" max="4" width="11.7109375" style="120" customWidth="1"/>
    <col min="5" max="6" width="9.7109375" style="120" customWidth="1"/>
    <col min="7" max="7" width="11.7109375" style="120" customWidth="1"/>
    <col min="8" max="9" width="9.7109375" style="120" customWidth="1"/>
    <col min="10" max="10" width="11.7109375" style="120" customWidth="1"/>
    <col min="11" max="11" width="9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3" t="s">
        <v>263</v>
      </c>
      <c r="C5" s="283"/>
      <c r="D5" s="283"/>
      <c r="E5" s="283"/>
      <c r="F5" s="283"/>
      <c r="G5" s="283"/>
      <c r="H5" s="283"/>
      <c r="I5" s="283"/>
      <c r="J5" s="283"/>
      <c r="K5" s="283"/>
    </row>
    <row r="6" spans="2:11" ht="15" customHeight="1" x14ac:dyDescent="0.25">
      <c r="B6" s="284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284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 x14ac:dyDescent="0.25">
      <c r="B8" s="88" t="s">
        <v>86</v>
      </c>
      <c r="C8" s="285">
        <f>IFERROR('Tablas PERNOCTA zona'!C8/'Tablas PERNOCTA zona'!C21-1,"-")</f>
        <v>6.3068682500973416E-2</v>
      </c>
      <c r="D8" s="285">
        <f>IFERROR('Tablas PERNOCTA zona'!E8/'Tablas PERNOCTA zona'!E21-1,"-")</f>
        <v>4.8711095568766627E-2</v>
      </c>
      <c r="E8" s="285">
        <f>IFERROR('Tablas PERNOCTA zona'!G8/'Tablas PERNOCTA zona'!G21-1,"-")</f>
        <v>5.8202070626166336E-2</v>
      </c>
      <c r="F8" s="192">
        <f>IFERROR('Tablas PERNOCTA zona'!I8/'Tablas PERNOCTA zona'!I21-1,"-")</f>
        <v>5.2599643013945929E-2</v>
      </c>
      <c r="G8" s="192">
        <f>IFERROR('Tablas PERNOCTA zona'!K8/'Tablas PERNOCTA zona'!K21-1,"-")</f>
        <v>8.4308022100564095E-2</v>
      </c>
      <c r="H8" s="192">
        <f>IFERROR('Tablas PERNOCTA zona'!M8/'Tablas PERNOCTA zona'!M21-1,"-")</f>
        <v>6.6092087507510167E-2</v>
      </c>
      <c r="I8" s="285">
        <f>IFERROR('Tablas PERNOCTA zona'!O8/'Tablas PERNOCTA zona'!O21-1,"-")</f>
        <v>7.8095048302302184E-2</v>
      </c>
      <c r="J8" s="285">
        <f>IFERROR('Tablas PERNOCTA zona'!Q8/'Tablas PERNOCTA zona'!Q21-1,"-")</f>
        <v>7.9003359727809919E-2</v>
      </c>
      <c r="K8" s="285">
        <f>IFERROR('Tablas PERNOCTA zona'!S8/'Tablas PERNOCTA zona'!S21-1,"-")</f>
        <v>7.845865510288097E-2</v>
      </c>
    </row>
    <row r="9" spans="2:11" x14ac:dyDescent="0.25">
      <c r="B9" s="88" t="s">
        <v>87</v>
      </c>
      <c r="C9" s="285">
        <f>IFERROR('Tablas PERNOCTA zona'!C9/'Tablas PERNOCTA zona'!C22-1,"-")</f>
        <v>6.8983338759140977E-2</v>
      </c>
      <c r="D9" s="285">
        <f>IFERROR('Tablas PERNOCTA zona'!E9/'Tablas PERNOCTA zona'!E22-1,"-")</f>
        <v>-1.6525582265456973E-2</v>
      </c>
      <c r="E9" s="285">
        <f>IFERROR('Tablas PERNOCTA zona'!G9/'Tablas PERNOCTA zona'!G22-1,"-")</f>
        <v>3.8938374482469174E-2</v>
      </c>
      <c r="F9" s="192">
        <f>IFERROR('Tablas PERNOCTA zona'!I9/'Tablas PERNOCTA zona'!I22-1,"-")</f>
        <v>4.7816025399517015E-2</v>
      </c>
      <c r="G9" s="192">
        <f>IFERROR('Tablas PERNOCTA zona'!K9/'Tablas PERNOCTA zona'!K22-1,"-")</f>
        <v>6.4358543799079015E-2</v>
      </c>
      <c r="H9" s="192">
        <f>IFERROR('Tablas PERNOCTA zona'!M9/'Tablas PERNOCTA zona'!M22-1,"-")</f>
        <v>5.4745397231692028E-2</v>
      </c>
      <c r="I9" s="285">
        <f>IFERROR('Tablas PERNOCTA zona'!O9/'Tablas PERNOCTA zona'!O22-1,"-")</f>
        <v>9.1089362579634514E-2</v>
      </c>
      <c r="J9" s="285">
        <f>IFERROR('Tablas PERNOCTA zona'!Q9/'Tablas PERNOCTA zona'!Q22-1,"-")</f>
        <v>8.8882097984221309E-2</v>
      </c>
      <c r="K9" s="285">
        <f>IFERROR('Tablas PERNOCTA zona'!S9/'Tablas PERNOCTA zona'!S22-1,"-")</f>
        <v>9.0219065775246632E-2</v>
      </c>
    </row>
    <row r="10" spans="2:11" x14ac:dyDescent="0.25">
      <c r="B10" s="88" t="s">
        <v>88</v>
      </c>
      <c r="C10" s="285">
        <f>IFERROR('Tablas PERNOCTA zona'!C10/'Tablas PERNOCTA zona'!C23-1,"-")</f>
        <v>7.9106097859063418E-2</v>
      </c>
      <c r="D10" s="285">
        <f>IFERROR('Tablas PERNOCTA zona'!E10/'Tablas PERNOCTA zona'!E23-1,"-")</f>
        <v>-7.0398525252002742E-2</v>
      </c>
      <c r="E10" s="285">
        <f>IFERROR('Tablas PERNOCTA zona'!G10/'Tablas PERNOCTA zona'!G23-1,"-")</f>
        <v>2.8638419025288853E-2</v>
      </c>
      <c r="F10" s="192">
        <f>IFERROR('Tablas PERNOCTA zona'!I10/'Tablas PERNOCTA zona'!I23-1,"-")</f>
        <v>3.6927548889496009E-2</v>
      </c>
      <c r="G10" s="192">
        <f>IFERROR('Tablas PERNOCTA zona'!K10/'Tablas PERNOCTA zona'!K23-1,"-")</f>
        <v>6.9127280616831932E-3</v>
      </c>
      <c r="H10" s="192">
        <f>IFERROR('Tablas PERNOCTA zona'!M10/'Tablas PERNOCTA zona'!M23-1,"-")</f>
        <v>2.4896056315588222E-2</v>
      </c>
      <c r="I10" s="285">
        <f>IFERROR('Tablas PERNOCTA zona'!O10/'Tablas PERNOCTA zona'!O23-1,"-")</f>
        <v>4.1536178832715986E-2</v>
      </c>
      <c r="J10" s="285">
        <f>IFERROR('Tablas PERNOCTA zona'!Q10/'Tablas PERNOCTA zona'!Q23-1,"-")</f>
        <v>1.8444850475287433E-2</v>
      </c>
      <c r="K10" s="285">
        <f>IFERROR('Tablas PERNOCTA zona'!S10/'Tablas PERNOCTA zona'!S23-1,"-")</f>
        <v>3.2789613952356245E-2</v>
      </c>
    </row>
    <row r="11" spans="2:11" x14ac:dyDescent="0.25">
      <c r="B11" s="88" t="s">
        <v>89</v>
      </c>
      <c r="C11" s="285">
        <f>IFERROR('Tablas PERNOCTA zona'!C11/'Tablas PERNOCTA zona'!C24-1,"-")</f>
        <v>3.3016656093245667E-2</v>
      </c>
      <c r="D11" s="285">
        <f>IFERROR('Tablas PERNOCTA zona'!E11/'Tablas PERNOCTA zona'!E24-1,"-")</f>
        <v>-6.2645623362157621E-2</v>
      </c>
      <c r="E11" s="285">
        <f>IFERROR('Tablas PERNOCTA zona'!G11/'Tablas PERNOCTA zona'!G24-1,"-")</f>
        <v>1.6354507109752614E-3</v>
      </c>
      <c r="F11" s="192">
        <f>IFERROR('Tablas PERNOCTA zona'!I11/'Tablas PERNOCTA zona'!I24-1,"-")</f>
        <v>1.5804107931797429E-2</v>
      </c>
      <c r="G11" s="192">
        <f>IFERROR('Tablas PERNOCTA zona'!K11/'Tablas PERNOCTA zona'!K24-1,"-")</f>
        <v>3.564735528574503E-2</v>
      </c>
      <c r="H11" s="192">
        <f>IFERROR('Tablas PERNOCTA zona'!M11/'Tablas PERNOCTA zona'!M24-1,"-")</f>
        <v>2.3710199028480039E-2</v>
      </c>
      <c r="I11" s="285">
        <f>IFERROR('Tablas PERNOCTA zona'!O11/'Tablas PERNOCTA zona'!O24-1,"-")</f>
        <v>1.7828264750782807E-2</v>
      </c>
      <c r="J11" s="285">
        <f>IFERROR('Tablas PERNOCTA zona'!Q11/'Tablas PERNOCTA zona'!Q24-1,"-")</f>
        <v>3.8800236785725417E-2</v>
      </c>
      <c r="K11" s="285">
        <f>IFERROR('Tablas PERNOCTA zona'!S11/'Tablas PERNOCTA zona'!S24-1,"-")</f>
        <v>2.5595902754915301E-2</v>
      </c>
    </row>
    <row r="12" spans="2:11" x14ac:dyDescent="0.25">
      <c r="B12" s="88" t="s">
        <v>90</v>
      </c>
      <c r="C12" s="285">
        <f>IFERROR('Tablas PERNOCTA zona'!C12/'Tablas PERNOCTA zona'!C25-1,"-")</f>
        <v>6.3319677152742004E-2</v>
      </c>
      <c r="D12" s="285">
        <f>IFERROR('Tablas PERNOCTA zona'!E12/'Tablas PERNOCTA zona'!E25-1,"-")</f>
        <v>-3.3613032184964697E-2</v>
      </c>
      <c r="E12" s="285">
        <f>IFERROR('Tablas PERNOCTA zona'!G12/'Tablas PERNOCTA zona'!G25-1,"-")</f>
        <v>3.0115113066237376E-2</v>
      </c>
      <c r="F12" s="192">
        <f>IFERROR('Tablas PERNOCTA zona'!I12/'Tablas PERNOCTA zona'!I25-1,"-")</f>
        <v>2.7174947192134757E-2</v>
      </c>
      <c r="G12" s="192">
        <f>IFERROR('Tablas PERNOCTA zona'!K12/'Tablas PERNOCTA zona'!K25-1,"-")</f>
        <v>-1.8502215458295224E-2</v>
      </c>
      <c r="H12" s="192">
        <f>IFERROR('Tablas PERNOCTA zona'!M12/'Tablas PERNOCTA zona'!M25-1,"-")</f>
        <v>7.7856731785037603E-3</v>
      </c>
      <c r="I12" s="285">
        <f>IFERROR('Tablas PERNOCTA zona'!O12/'Tablas PERNOCTA zona'!O25-1,"-")</f>
        <v>4.0725419063834201E-2</v>
      </c>
      <c r="J12" s="285">
        <f>IFERROR('Tablas PERNOCTA zona'!Q12/'Tablas PERNOCTA zona'!Q25-1,"-")</f>
        <v>-5.7707686583327034E-3</v>
      </c>
      <c r="K12" s="285">
        <f>IFERROR('Tablas PERNOCTA zona'!S12/'Tablas PERNOCTA zona'!S25-1,"-")</f>
        <v>2.21057875353603E-2</v>
      </c>
    </row>
    <row r="13" spans="2:11" x14ac:dyDescent="0.25">
      <c r="B13" s="88" t="s">
        <v>91</v>
      </c>
      <c r="C13" s="285">
        <f>IFERROR('Tablas PERNOCTA zona'!C13/'Tablas PERNOCTA zona'!C26-1,"-")</f>
        <v>-4.4963642083298394E-2</v>
      </c>
      <c r="D13" s="285">
        <f>IFERROR('Tablas PERNOCTA zona'!E13/'Tablas PERNOCTA zona'!E26-1,"-")</f>
        <v>-3.9832893921482149E-2</v>
      </c>
      <c r="E13" s="285">
        <f>IFERROR('Tablas PERNOCTA zona'!G13/'Tablas PERNOCTA zona'!G26-1,"-")</f>
        <v>-4.3265121975775145E-2</v>
      </c>
      <c r="F13" s="192">
        <f>IFERROR('Tablas PERNOCTA zona'!I13/'Tablas PERNOCTA zona'!I26-1,"-")</f>
        <v>-2.8013936476937173E-2</v>
      </c>
      <c r="G13" s="192">
        <f>IFERROR('Tablas PERNOCTA zona'!K13/'Tablas PERNOCTA zona'!K26-1,"-")</f>
        <v>-1.4508590917582387E-2</v>
      </c>
      <c r="H13" s="192">
        <f>IFERROR('Tablas PERNOCTA zona'!M13/'Tablas PERNOCTA zona'!M26-1,"-")</f>
        <v>-2.2457588499277037E-2</v>
      </c>
      <c r="I13" s="285">
        <f>IFERROR('Tablas PERNOCTA zona'!O13/'Tablas PERNOCTA zona'!O26-1,"-")</f>
        <v>-7.7386124436309434E-3</v>
      </c>
      <c r="J13" s="285">
        <f>IFERROR('Tablas PERNOCTA zona'!Q13/'Tablas PERNOCTA zona'!Q26-1,"-")</f>
        <v>-3.2773990561085764E-4</v>
      </c>
      <c r="K13" s="285">
        <f>IFERROR('Tablas PERNOCTA zona'!S13/'Tablas PERNOCTA zona'!S26-1,"-")</f>
        <v>-4.8455953611696856E-3</v>
      </c>
    </row>
    <row r="14" spans="2:11" x14ac:dyDescent="0.25">
      <c r="B14" s="88" t="s">
        <v>92</v>
      </c>
      <c r="C14" s="285">
        <f>IFERROR('Tablas PERNOCTA zona'!C14/'Tablas PERNOCTA zona'!C27-1,"-")</f>
        <v>-1.1611015089018073E-3</v>
      </c>
      <c r="D14" s="285">
        <f>IFERROR('Tablas PERNOCTA zona'!E14/'Tablas PERNOCTA zona'!E27-1,"-")</f>
        <v>3.4705264662205471E-2</v>
      </c>
      <c r="E14" s="285">
        <f>IFERROR('Tablas PERNOCTA zona'!G14/'Tablas PERNOCTA zona'!G27-1,"-")</f>
        <v>9.5648392976928065E-3</v>
      </c>
      <c r="F14" s="192">
        <f>IFERROR('Tablas PERNOCTA zona'!I14/'Tablas PERNOCTA zona'!I27-1,"-")</f>
        <v>-5.5865535862192894E-3</v>
      </c>
      <c r="G14" s="192">
        <f>IFERROR('Tablas PERNOCTA zona'!K14/'Tablas PERNOCTA zona'!K27-1,"-")</f>
        <v>2.9347556547461018E-3</v>
      </c>
      <c r="H14" s="192">
        <f>IFERROR('Tablas PERNOCTA zona'!M14/'Tablas PERNOCTA zona'!M27-1,"-")</f>
        <v>-2.3123108433170669E-3</v>
      </c>
      <c r="I14" s="285">
        <f>IFERROR('Tablas PERNOCTA zona'!O14/'Tablas PERNOCTA zona'!O27-1,"-")</f>
        <v>-1.0798098193686267E-2</v>
      </c>
      <c r="J14" s="285">
        <f>IFERROR('Tablas PERNOCTA zona'!Q14/'Tablas PERNOCTA zona'!Q27-1,"-")</f>
        <v>2.7304066022226792E-4</v>
      </c>
      <c r="K14" s="285">
        <f>IFERROR('Tablas PERNOCTA zona'!S14/'Tablas PERNOCTA zona'!S27-1,"-")</f>
        <v>-6.8112511142026655E-3</v>
      </c>
    </row>
    <row r="15" spans="2:11" x14ac:dyDescent="0.25">
      <c r="B15" s="88" t="s">
        <v>93</v>
      </c>
      <c r="C15" s="285">
        <f>IFERROR('Tablas PERNOCTA zona'!C15/'Tablas PERNOCTA zona'!C28-1,"-")</f>
        <v>5.6718003186404742E-2</v>
      </c>
      <c r="D15" s="285">
        <f>IFERROR('Tablas PERNOCTA zona'!E15/'Tablas PERNOCTA zona'!E28-1,"-")</f>
        <v>6.3029144395458703E-2</v>
      </c>
      <c r="E15" s="285">
        <f>IFERROR('Tablas PERNOCTA zona'!G15/'Tablas PERNOCTA zona'!G28-1,"-")</f>
        <v>5.8632905098860988E-2</v>
      </c>
      <c r="F15" s="192">
        <f>IFERROR('Tablas PERNOCTA zona'!I15/'Tablas PERNOCTA zona'!I28-1,"-")</f>
        <v>4.563688075122152E-2</v>
      </c>
      <c r="G15" s="192">
        <f>IFERROR('Tablas PERNOCTA zona'!K15/'Tablas PERNOCTA zona'!K28-1,"-")</f>
        <v>8.2995650419151579E-2</v>
      </c>
      <c r="H15" s="192">
        <f>IFERROR('Tablas PERNOCTA zona'!M15/'Tablas PERNOCTA zona'!M28-1,"-")</f>
        <v>5.9617928633187489E-2</v>
      </c>
      <c r="I15" s="285">
        <f>IFERROR('Tablas PERNOCTA zona'!O15/'Tablas PERNOCTA zona'!O28-1,"-")</f>
        <v>2.7586330441221163E-2</v>
      </c>
      <c r="J15" s="285">
        <f>IFERROR('Tablas PERNOCTA zona'!Q15/'Tablas PERNOCTA zona'!Q28-1,"-")</f>
        <v>7.5351348430471088E-2</v>
      </c>
      <c r="K15" s="285">
        <f>IFERROR('Tablas PERNOCTA zona'!S15/'Tablas PERNOCTA zona'!S28-1,"-")</f>
        <v>4.4141114850707819E-2</v>
      </c>
    </row>
    <row r="16" spans="2:11" x14ac:dyDescent="0.25">
      <c r="B16" s="88" t="s">
        <v>94</v>
      </c>
      <c r="C16" s="285">
        <f>IFERROR('Tablas PERNOCTA zona'!C16/'Tablas PERNOCTA zona'!C29-1,"-")</f>
        <v>-4.1050778138050359E-2</v>
      </c>
      <c r="D16" s="285">
        <f>IFERROR('Tablas PERNOCTA zona'!E16/'Tablas PERNOCTA zona'!E29-1,"-")</f>
        <v>-9.0669602375927916E-2</v>
      </c>
      <c r="E16" s="285">
        <f>IFERROR('Tablas PERNOCTA zona'!G16/'Tablas PERNOCTA zona'!G29-1,"-")</f>
        <v>-5.6625024262147883E-2</v>
      </c>
      <c r="F16" s="192">
        <f>IFERROR('Tablas PERNOCTA zona'!I16/'Tablas PERNOCTA zona'!I29-1,"-")</f>
        <v>-2.8397304124882505E-2</v>
      </c>
      <c r="G16" s="192">
        <f>IFERROR('Tablas PERNOCTA zona'!K16/'Tablas PERNOCTA zona'!K29-1,"-")</f>
        <v>-3.6625544936452537E-2</v>
      </c>
      <c r="H16" s="192">
        <f>IFERROR('Tablas PERNOCTA zona'!M16/'Tablas PERNOCTA zona'!M29-1,"-")</f>
        <v>-3.1699779071779566E-2</v>
      </c>
      <c r="I16" s="285">
        <f>IFERROR('Tablas PERNOCTA zona'!O16/'Tablas PERNOCTA zona'!O29-1,"-")</f>
        <v>-3.6403310215923801E-2</v>
      </c>
      <c r="J16" s="285">
        <f>IFERROR('Tablas PERNOCTA zona'!Q16/'Tablas PERNOCTA zona'!Q29-1,"-")</f>
        <v>-4.592359716556027E-2</v>
      </c>
      <c r="K16" s="285">
        <f>IFERROR('Tablas PERNOCTA zona'!S16/'Tablas PERNOCTA zona'!S29-1,"-")</f>
        <v>-3.9991325456758431E-2</v>
      </c>
    </row>
    <row r="17" spans="2:11" x14ac:dyDescent="0.25">
      <c r="B17" s="88" t="s">
        <v>95</v>
      </c>
      <c r="C17" s="285">
        <f>IFERROR('Tablas PERNOCTA zona'!C17/'Tablas PERNOCTA zona'!C30-1,"-")</f>
        <v>4.7528132177447224E-2</v>
      </c>
      <c r="D17" s="285">
        <f>IFERROR('Tablas PERNOCTA zona'!E17/'Tablas PERNOCTA zona'!E30-1,"-")</f>
        <v>-2.4670621451887143E-2</v>
      </c>
      <c r="E17" s="285">
        <f>IFERROR('Tablas PERNOCTA zona'!G17/'Tablas PERNOCTA zona'!G30-1,"-")</f>
        <v>2.2351340287587007E-2</v>
      </c>
      <c r="F17" s="192">
        <f>IFERROR('Tablas PERNOCTA zona'!I17/'Tablas PERNOCTA zona'!I30-1,"-")</f>
        <v>6.7123967504884252E-2</v>
      </c>
      <c r="G17" s="192">
        <f>IFERROR('Tablas PERNOCTA zona'!K17/'Tablas PERNOCTA zona'!K30-1,"-")</f>
        <v>-1.0328944191228318E-2</v>
      </c>
      <c r="H17" s="192">
        <f>IFERROR('Tablas PERNOCTA zona'!M17/'Tablas PERNOCTA zona'!M30-1,"-")</f>
        <v>3.3030074454929448E-2</v>
      </c>
      <c r="I17" s="285">
        <f>IFERROR('Tablas PERNOCTA zona'!O17/'Tablas PERNOCTA zona'!O30-1,"-")</f>
        <v>5.8260510846717795E-2</v>
      </c>
      <c r="J17" s="285">
        <f>IFERROR('Tablas PERNOCTA zona'!Q17/'Tablas PERNOCTA zona'!Q30-1,"-")</f>
        <v>-1.9978700838499841E-2</v>
      </c>
      <c r="K17" s="285">
        <f>IFERROR('Tablas PERNOCTA zona'!S17/'Tablas PERNOCTA zona'!S30-1,"-")</f>
        <v>2.6240017255211745E-2</v>
      </c>
    </row>
    <row r="18" spans="2:11" x14ac:dyDescent="0.25">
      <c r="B18" s="88" t="s">
        <v>96</v>
      </c>
      <c r="C18" s="285">
        <f>IFERROR('Tablas PERNOCTA zona'!C18/'Tablas PERNOCTA zona'!C31-1,"-")</f>
        <v>-0.11735105288671865</v>
      </c>
      <c r="D18" s="285">
        <f>IFERROR('Tablas PERNOCTA zona'!E18/'Tablas PERNOCTA zona'!E31-1,"-")</f>
        <v>-0.13083857358021711</v>
      </c>
      <c r="E18" s="285">
        <f>IFERROR('Tablas PERNOCTA zona'!G18/'Tablas PERNOCTA zona'!G31-1,"-")</f>
        <v>-0.12201801946696278</v>
      </c>
      <c r="F18" s="192">
        <f>IFERROR('Tablas PERNOCTA zona'!I18/'Tablas PERNOCTA zona'!I31-1,"-")</f>
        <v>-0.11205488545151232</v>
      </c>
      <c r="G18" s="192">
        <f>IFERROR('Tablas PERNOCTA zona'!K18/'Tablas PERNOCTA zona'!K31-1,"-")</f>
        <v>-9.2359851132869153E-2</v>
      </c>
      <c r="H18" s="192">
        <f>IFERROR('Tablas PERNOCTA zona'!M18/'Tablas PERNOCTA zona'!M31-1,"-")</f>
        <v>-0.10347480342378679</v>
      </c>
      <c r="I18" s="285">
        <f>IFERROR('Tablas PERNOCTA zona'!O18/'Tablas PERNOCTA zona'!O31-1,"-")</f>
        <v>-0.10118802102722568</v>
      </c>
      <c r="J18" s="285">
        <f>IFERROR('Tablas PERNOCTA zona'!Q18/'Tablas PERNOCTA zona'!Q31-1,"-")</f>
        <v>-9.8542453225793913E-2</v>
      </c>
      <c r="K18" s="285">
        <f>IFERROR('Tablas PERNOCTA zona'!S18/'Tablas PERNOCTA zona'!S31-1,"-")</f>
        <v>-0.10011819013763579</v>
      </c>
    </row>
    <row r="19" spans="2:11" x14ac:dyDescent="0.25">
      <c r="B19" s="88" t="s">
        <v>97</v>
      </c>
      <c r="C19" s="285">
        <f>IFERROR('Tablas PERNOCTA zona'!C19/'Tablas PERNOCTA zona'!C32-1,"-")</f>
        <v>-7.1891793363800693E-2</v>
      </c>
      <c r="D19" s="285">
        <f>IFERROR('Tablas PERNOCTA zona'!E19/'Tablas PERNOCTA zona'!E32-1,"-")</f>
        <v>-5.4532300747362705E-2</v>
      </c>
      <c r="E19" s="285">
        <f>IFERROR('Tablas PERNOCTA zona'!G19/'Tablas PERNOCTA zona'!G32-1,"-")</f>
        <v>-6.5959921383863751E-2</v>
      </c>
      <c r="F19" s="192">
        <f>IFERROR('Tablas PERNOCTA zona'!I19/'Tablas PERNOCTA zona'!I32-1,"-")</f>
        <v>-4.3718852501447025E-2</v>
      </c>
      <c r="G19" s="192">
        <f>IFERROR('Tablas PERNOCTA zona'!K19/'Tablas PERNOCTA zona'!K32-1,"-")</f>
        <v>-2.3642279255742138E-2</v>
      </c>
      <c r="H19" s="192">
        <f>IFERROR('Tablas PERNOCTA zona'!M19/'Tablas PERNOCTA zona'!M32-1,"-")</f>
        <v>-3.5206927059384774E-2</v>
      </c>
      <c r="I19" s="285">
        <f>IFERROR('Tablas PERNOCTA zona'!O19/'Tablas PERNOCTA zona'!O32-1,"-")</f>
        <v>-3.7407700664739307E-2</v>
      </c>
      <c r="J19" s="285">
        <f>IFERROR('Tablas PERNOCTA zona'!Q19/'Tablas PERNOCTA zona'!Q32-1,"-")</f>
        <v>-2.8773366156077729E-2</v>
      </c>
      <c r="K19" s="285">
        <f>IFERROR('Tablas PERNOCTA zona'!S19/'Tablas PERNOCTA zona'!S32-1,"-")</f>
        <v>-3.3974397191538608E-2</v>
      </c>
    </row>
    <row r="20" spans="2:11" x14ac:dyDescent="0.25">
      <c r="B20" s="72" t="str">
        <f>actualizaciones!$A$2</f>
        <v>2013</v>
      </c>
      <c r="C20" s="194">
        <v>9.4609745049691885E-3</v>
      </c>
      <c r="D20" s="194">
        <v>-3.5110379399677316E-2</v>
      </c>
      <c r="E20" s="194">
        <v>-5.3806865098677825E-3</v>
      </c>
      <c r="F20" s="194">
        <v>5.1034401108631666E-3</v>
      </c>
      <c r="G20" s="194">
        <v>3.2299231873820222E-3</v>
      </c>
      <c r="H20" s="194">
        <v>4.3296231785481254E-3</v>
      </c>
      <c r="I20" s="194">
        <v>1.247735858269361E-2</v>
      </c>
      <c r="J20" s="194">
        <v>5.0082433337164112E-3</v>
      </c>
      <c r="K20" s="194">
        <v>9.5838721326253484E-3</v>
      </c>
    </row>
    <row r="21" spans="2:11" outlineLevel="1" x14ac:dyDescent="0.25">
      <c r="B21" s="88" t="s">
        <v>86</v>
      </c>
      <c r="C21" s="285">
        <f>IFERROR('Tablas PERNOCTA zona'!C21/'Tablas PERNOCTA zona'!C34-1,"-")</f>
        <v>1.8047726528893193E-2</v>
      </c>
      <c r="D21" s="285">
        <f>IFERROR('Tablas PERNOCTA zona'!E21/'Tablas PERNOCTA zona'!E34-1,"-")</f>
        <v>-0.13337879230660998</v>
      </c>
      <c r="E21" s="285">
        <f>IFERROR('Tablas PERNOCTA zona'!G21/'Tablas PERNOCTA zona'!G34-1,"-")</f>
        <v>-3.8876492636300441E-2</v>
      </c>
      <c r="F21" s="192">
        <f>IFERROR('Tablas PERNOCTA zona'!I21/'Tablas PERNOCTA zona'!I34-1,"-")</f>
        <v>2.9690305098367897E-2</v>
      </c>
      <c r="G21" s="192">
        <f>IFERROR('Tablas PERNOCTA zona'!K21/'Tablas PERNOCTA zona'!K34-1,"-")</f>
        <v>-0.11378091985803074</v>
      </c>
      <c r="H21" s="192">
        <f>IFERROR('Tablas PERNOCTA zona'!M21/'Tablas PERNOCTA zona'!M34-1,"-")</f>
        <v>-3.6671003512623312E-2</v>
      </c>
      <c r="I21" s="285">
        <f>IFERROR('Tablas PERNOCTA zona'!O21/'Tablas PERNOCTA zona'!O34-1,"-")</f>
        <v>2.5734703644519463E-2</v>
      </c>
      <c r="J21" s="285">
        <f>IFERROR('Tablas PERNOCTA zona'!Q21/'Tablas PERNOCTA zona'!Q34-1,"-")</f>
        <v>-0.1130968349753263</v>
      </c>
      <c r="K21" s="285">
        <f>IFERROR('Tablas PERNOCTA zona'!S21/'Tablas PERNOCTA zona'!S34-1,"-")</f>
        <v>-3.4750446312769911E-2</v>
      </c>
    </row>
    <row r="22" spans="2:11" outlineLevel="1" x14ac:dyDescent="0.25">
      <c r="B22" s="88" t="s">
        <v>87</v>
      </c>
      <c r="C22" s="285">
        <f>IFERROR('Tablas PERNOCTA zona'!C22/'Tablas PERNOCTA zona'!C35-1,"-")</f>
        <v>-4.1933761332054953E-2</v>
      </c>
      <c r="D22" s="285">
        <f>IFERROR('Tablas PERNOCTA zona'!E22/'Tablas PERNOCTA zona'!E35-1,"-")</f>
        <v>-9.2040170704261182E-2</v>
      </c>
      <c r="E22" s="285">
        <f>IFERROR('Tablas PERNOCTA zona'!G22/'Tablas PERNOCTA zona'!G35-1,"-")</f>
        <v>-6.0157685832985863E-2</v>
      </c>
      <c r="F22" s="192">
        <f>IFERROR('Tablas PERNOCTA zona'!I22/'Tablas PERNOCTA zona'!I35-1,"-")</f>
        <v>-3.4049780958290365E-2</v>
      </c>
      <c r="G22" s="192">
        <f>IFERROR('Tablas PERNOCTA zona'!K22/'Tablas PERNOCTA zona'!K35-1,"-")</f>
        <v>-0.1241341835825267</v>
      </c>
      <c r="H22" s="192">
        <f>IFERROR('Tablas PERNOCTA zona'!M22/'Tablas PERNOCTA zona'!M35-1,"-")</f>
        <v>-7.3946778406579483E-2</v>
      </c>
      <c r="I22" s="285">
        <f>IFERROR('Tablas PERNOCTA zona'!O22/'Tablas PERNOCTA zona'!O35-1,"-")</f>
        <v>-4.8845191807622812E-2</v>
      </c>
      <c r="J22" s="285">
        <f>IFERROR('Tablas PERNOCTA zona'!Q22/'Tablas PERNOCTA zona'!Q35-1,"-")</f>
        <v>-0.13171244023758399</v>
      </c>
      <c r="K22" s="285">
        <f>IFERROR('Tablas PERNOCTA zona'!S22/'Tablas PERNOCTA zona'!S35-1,"-")</f>
        <v>-8.3338995532597049E-2</v>
      </c>
    </row>
    <row r="23" spans="2:11" outlineLevel="1" x14ac:dyDescent="0.25">
      <c r="B23" s="88" t="s">
        <v>88</v>
      </c>
      <c r="C23" s="285">
        <f>IFERROR('Tablas PERNOCTA zona'!C23/'Tablas PERNOCTA zona'!C36-1,"-")</f>
        <v>-4.3197732806889655E-2</v>
      </c>
      <c r="D23" s="285">
        <f>IFERROR('Tablas PERNOCTA zona'!E23/'Tablas PERNOCTA zona'!E36-1,"-")</f>
        <v>-9.0430218830735543E-2</v>
      </c>
      <c r="E23" s="285">
        <f>IFERROR('Tablas PERNOCTA zona'!G23/'Tablas PERNOCTA zona'!G36-1,"-")</f>
        <v>-5.9680828514364404E-2</v>
      </c>
      <c r="F23" s="192">
        <f>IFERROR('Tablas PERNOCTA zona'!I23/'Tablas PERNOCTA zona'!I36-1,"-")</f>
        <v>-6.8513023289339392E-3</v>
      </c>
      <c r="G23" s="192">
        <f>IFERROR('Tablas PERNOCTA zona'!K23/'Tablas PERNOCTA zona'!K36-1,"-")</f>
        <v>-0.1314253589823785</v>
      </c>
      <c r="H23" s="192">
        <f>IFERROR('Tablas PERNOCTA zona'!M23/'Tablas PERNOCTA zona'!M36-1,"-")</f>
        <v>-6.0844814048111928E-2</v>
      </c>
      <c r="I23" s="285">
        <f>IFERROR('Tablas PERNOCTA zona'!O23/'Tablas PERNOCTA zona'!O36-1,"-")</f>
        <v>1.506520861131988E-2</v>
      </c>
      <c r="J23" s="285">
        <f>IFERROR('Tablas PERNOCTA zona'!Q23/'Tablas PERNOCTA zona'!Q36-1,"-")</f>
        <v>-0.12940963273195871</v>
      </c>
      <c r="K23" s="285">
        <f>IFERROR('Tablas PERNOCTA zona'!S23/'Tablas PERNOCTA zona'!S36-1,"-")</f>
        <v>-4.4967134023501942E-2</v>
      </c>
    </row>
    <row r="24" spans="2:11" outlineLevel="1" x14ac:dyDescent="0.25">
      <c r="B24" s="88" t="s">
        <v>89</v>
      </c>
      <c r="C24" s="285">
        <f>IFERROR('Tablas PERNOCTA zona'!C24/'Tablas PERNOCTA zona'!C37-1,"-")</f>
        <v>-9.5111883399277564E-2</v>
      </c>
      <c r="D24" s="285">
        <f>IFERROR('Tablas PERNOCTA zona'!E24/'Tablas PERNOCTA zona'!E37-1,"-")</f>
        <v>-0.10047580555380764</v>
      </c>
      <c r="E24" s="285">
        <f>IFERROR('Tablas PERNOCTA zona'!G24/'Tablas PERNOCTA zona'!G37-1,"-")</f>
        <v>-9.6878509693829162E-2</v>
      </c>
      <c r="F24" s="192">
        <f>IFERROR('Tablas PERNOCTA zona'!I24/'Tablas PERNOCTA zona'!I37-1,"-")</f>
        <v>-5.3233281780374231E-2</v>
      </c>
      <c r="G24" s="192">
        <f>IFERROR('Tablas PERNOCTA zona'!K24/'Tablas PERNOCTA zona'!K37-1,"-")</f>
        <v>-0.12351221013749225</v>
      </c>
      <c r="H24" s="192">
        <f>IFERROR('Tablas PERNOCTA zona'!M24/'Tablas PERNOCTA zona'!M37-1,"-")</f>
        <v>-8.2543157192668692E-2</v>
      </c>
      <c r="I24" s="285">
        <f>IFERROR('Tablas PERNOCTA zona'!O24/'Tablas PERNOCTA zona'!O37-1,"-")</f>
        <v>-5.2626041998082851E-2</v>
      </c>
      <c r="J24" s="285">
        <f>IFERROR('Tablas PERNOCTA zona'!Q24/'Tablas PERNOCTA zona'!Q37-1,"-")</f>
        <v>-0.1141019469296668</v>
      </c>
      <c r="K24" s="285">
        <f>IFERROR('Tablas PERNOCTA zona'!S24/'Tablas PERNOCTA zona'!S37-1,"-")</f>
        <v>-7.6365512696968674E-2</v>
      </c>
    </row>
    <row r="25" spans="2:11" outlineLevel="1" x14ac:dyDescent="0.25">
      <c r="B25" s="88" t="s">
        <v>90</v>
      </c>
      <c r="C25" s="285">
        <f>IFERROR('Tablas PERNOCTA zona'!C25/'Tablas PERNOCTA zona'!C38-1,"-")</f>
        <v>-4.1034931391252472E-2</v>
      </c>
      <c r="D25" s="285">
        <f>IFERROR('Tablas PERNOCTA zona'!E25/'Tablas PERNOCTA zona'!E38-1,"-")</f>
        <v>-0.10895625025001765</v>
      </c>
      <c r="E25" s="285">
        <f>IFERROR('Tablas PERNOCTA zona'!G25/'Tablas PERNOCTA zona'!G38-1,"-")</f>
        <v>-6.5437900928110304E-2</v>
      </c>
      <c r="F25" s="192">
        <f>IFERROR('Tablas PERNOCTA zona'!I25/'Tablas PERNOCTA zona'!I38-1,"-")</f>
        <v>-2.5435998122455339E-2</v>
      </c>
      <c r="G25" s="192">
        <f>IFERROR('Tablas PERNOCTA zona'!K25/'Tablas PERNOCTA zona'!K38-1,"-")</f>
        <v>-0.10009872021945787</v>
      </c>
      <c r="H25" s="192">
        <f>IFERROR('Tablas PERNOCTA zona'!M25/'Tablas PERNOCTA zona'!M38-1,"-")</f>
        <v>-5.8591049312845755E-2</v>
      </c>
      <c r="I25" s="285">
        <f>IFERROR('Tablas PERNOCTA zona'!O25/'Tablas PERNOCTA zona'!O38-1,"-")</f>
        <v>-4.2002921015319328E-2</v>
      </c>
      <c r="J25" s="285">
        <f>IFERROR('Tablas PERNOCTA zona'!Q25/'Tablas PERNOCTA zona'!Q38-1,"-")</f>
        <v>-0.10390186399927837</v>
      </c>
      <c r="K25" s="285">
        <f>IFERROR('Tablas PERNOCTA zona'!S25/'Tablas PERNOCTA zona'!S38-1,"-")</f>
        <v>-6.7789595673515057E-2</v>
      </c>
    </row>
    <row r="26" spans="2:11" outlineLevel="1" x14ac:dyDescent="0.25">
      <c r="B26" s="88" t="s">
        <v>91</v>
      </c>
      <c r="C26" s="285">
        <f>IFERROR('Tablas PERNOCTA zona'!C26/'Tablas PERNOCTA zona'!C39-1,"-")</f>
        <v>-1.9233244991365583E-2</v>
      </c>
      <c r="D26" s="285">
        <f>IFERROR('Tablas PERNOCTA zona'!E26/'Tablas PERNOCTA zona'!E39-1,"-")</f>
        <v>-0.11787617545374229</v>
      </c>
      <c r="E26" s="285">
        <f>IFERROR('Tablas PERNOCTA zona'!G26/'Tablas PERNOCTA zona'!G39-1,"-")</f>
        <v>-5.424431382936834E-2</v>
      </c>
      <c r="F26" s="192">
        <f>IFERROR('Tablas PERNOCTA zona'!I26/'Tablas PERNOCTA zona'!I39-1,"-")</f>
        <v>4.8509163325796134E-3</v>
      </c>
      <c r="G26" s="192">
        <f>IFERROR('Tablas PERNOCTA zona'!K26/'Tablas PERNOCTA zona'!K39-1,"-")</f>
        <v>-0.10190121972042199</v>
      </c>
      <c r="H26" s="192">
        <f>IFERROR('Tablas PERNOCTA zona'!M26/'Tablas PERNOCTA zona'!M39-1,"-")</f>
        <v>-4.1998315623488103E-2</v>
      </c>
      <c r="I26" s="285">
        <f>IFERROR('Tablas PERNOCTA zona'!O26/'Tablas PERNOCTA zona'!O39-1,"-")</f>
        <v>-1.215644182877007E-4</v>
      </c>
      <c r="J26" s="285">
        <f>IFERROR('Tablas PERNOCTA zona'!Q26/'Tablas PERNOCTA zona'!Q39-1,"-")</f>
        <v>-0.10425194044597352</v>
      </c>
      <c r="K26" s="285">
        <f>IFERROR('Tablas PERNOCTA zona'!S26/'Tablas PERNOCTA zona'!S39-1,"-")</f>
        <v>-4.3527173151655774E-2</v>
      </c>
    </row>
    <row r="27" spans="2:11" outlineLevel="1" x14ac:dyDescent="0.25">
      <c r="B27" s="88" t="s">
        <v>92</v>
      </c>
      <c r="C27" s="285">
        <f>IFERROR('Tablas PERNOCTA zona'!C27/'Tablas PERNOCTA zona'!C40-1,"-")</f>
        <v>6.9832253104544773E-3</v>
      </c>
      <c r="D27" s="285">
        <f>IFERROR('Tablas PERNOCTA zona'!E27/'Tablas PERNOCTA zona'!E40-1,"-")</f>
        <v>-0.15209196589211815</v>
      </c>
      <c r="E27" s="285">
        <f>IFERROR('Tablas PERNOCTA zona'!G27/'Tablas PERNOCTA zona'!G40-1,"-")</f>
        <v>-4.6512225349317871E-2</v>
      </c>
      <c r="F27" s="192">
        <f>IFERROR('Tablas PERNOCTA zona'!I27/'Tablas PERNOCTA zona'!I40-1,"-")</f>
        <v>2.8587040475332781E-2</v>
      </c>
      <c r="G27" s="192">
        <f>IFERROR('Tablas PERNOCTA zona'!K27/'Tablas PERNOCTA zona'!K40-1,"-")</f>
        <v>-0.1254755943840653</v>
      </c>
      <c r="H27" s="192">
        <f>IFERROR('Tablas PERNOCTA zona'!M27/'Tablas PERNOCTA zona'!M40-1,"-")</f>
        <v>-3.6624650806939774E-2</v>
      </c>
      <c r="I27" s="285">
        <f>IFERROR('Tablas PERNOCTA zona'!O27/'Tablas PERNOCTA zona'!O40-1,"-")</f>
        <v>2.3752619921471041E-2</v>
      </c>
      <c r="J27" s="285">
        <f>IFERROR('Tablas PERNOCTA zona'!Q27/'Tablas PERNOCTA zona'!Q40-1,"-")</f>
        <v>-0.11448102445521968</v>
      </c>
      <c r="K27" s="285">
        <f>IFERROR('Tablas PERNOCTA zona'!S27/'Tablas PERNOCTA zona'!S40-1,"-")</f>
        <v>-3.07347456913446E-2</v>
      </c>
    </row>
    <row r="28" spans="2:11" outlineLevel="1" x14ac:dyDescent="0.25">
      <c r="B28" s="88" t="s">
        <v>93</v>
      </c>
      <c r="C28" s="285">
        <f>IFERROR('Tablas PERNOCTA zona'!C28/'Tablas PERNOCTA zona'!C41-1,"-")</f>
        <v>-1.5144316427129212E-3</v>
      </c>
      <c r="D28" s="285">
        <f>IFERROR('Tablas PERNOCTA zona'!E28/'Tablas PERNOCTA zona'!E41-1,"-")</f>
        <v>-4.8351015937549313E-2</v>
      </c>
      <c r="E28" s="285">
        <f>IFERROR('Tablas PERNOCTA zona'!G28/'Tablas PERNOCTA zona'!G41-1,"-")</f>
        <v>-1.6205435779482635E-2</v>
      </c>
      <c r="F28" s="192">
        <f>IFERROR('Tablas PERNOCTA zona'!I28/'Tablas PERNOCTA zona'!I41-1,"-")</f>
        <v>1.8339631715843741E-2</v>
      </c>
      <c r="G28" s="192">
        <f>IFERROR('Tablas PERNOCTA zona'!K28/'Tablas PERNOCTA zona'!K41-1,"-")</f>
        <v>-0.10062808267901036</v>
      </c>
      <c r="H28" s="192">
        <f>IFERROR('Tablas PERNOCTA zona'!M28/'Tablas PERNOCTA zona'!M41-1,"-")</f>
        <v>-2.9694025939848823E-2</v>
      </c>
      <c r="I28" s="285">
        <f>IFERROR('Tablas PERNOCTA zona'!O28/'Tablas PERNOCTA zona'!O41-1,"-")</f>
        <v>2.5110045058638564E-2</v>
      </c>
      <c r="J28" s="285">
        <f>IFERROR('Tablas PERNOCTA zona'!Q28/'Tablas PERNOCTA zona'!Q41-1,"-")</f>
        <v>-0.10051753869895363</v>
      </c>
      <c r="K28" s="285">
        <f>IFERROR('Tablas PERNOCTA zona'!S28/'Tablas PERNOCTA zona'!S41-1,"-")</f>
        <v>-2.2221052278186271E-2</v>
      </c>
    </row>
    <row r="29" spans="2:11" outlineLevel="1" x14ac:dyDescent="0.25">
      <c r="B29" s="88" t="s">
        <v>94</v>
      </c>
      <c r="C29" s="285">
        <f>IFERROR('Tablas PERNOCTA zona'!C29/'Tablas PERNOCTA zona'!C42-1,"-")</f>
        <v>-6.5343613906993503E-2</v>
      </c>
      <c r="D29" s="285">
        <f>IFERROR('Tablas PERNOCTA zona'!E29/'Tablas PERNOCTA zona'!E42-1,"-")</f>
        <v>-0.19393580401448429</v>
      </c>
      <c r="E29" s="285">
        <f>IFERROR('Tablas PERNOCTA zona'!G29/'Tablas PERNOCTA zona'!G42-1,"-")</f>
        <v>-0.10991313024729954</v>
      </c>
      <c r="F29" s="192">
        <f>IFERROR('Tablas PERNOCTA zona'!I29/'Tablas PERNOCTA zona'!I42-1,"-")</f>
        <v>-7.5060559786312209E-2</v>
      </c>
      <c r="G29" s="192">
        <f>IFERROR('Tablas PERNOCTA zona'!K29/'Tablas PERNOCTA zona'!K42-1,"-")</f>
        <v>-0.19080597789929743</v>
      </c>
      <c r="H29" s="192">
        <f>IFERROR('Tablas PERNOCTA zona'!M29/'Tablas PERNOCTA zona'!M42-1,"-")</f>
        <v>-0.12527790801966154</v>
      </c>
      <c r="I29" s="285">
        <f>IFERROR('Tablas PERNOCTA zona'!O29/'Tablas PERNOCTA zona'!O42-1,"-")</f>
        <v>-6.7768501090030409E-2</v>
      </c>
      <c r="J29" s="285">
        <f>IFERROR('Tablas PERNOCTA zona'!Q29/'Tablas PERNOCTA zona'!Q42-1,"-")</f>
        <v>-0.19907412369358768</v>
      </c>
      <c r="K29" s="285">
        <f>IFERROR('Tablas PERNOCTA zona'!S29/'Tablas PERNOCTA zona'!S42-1,"-")</f>
        <v>-0.12201624946827461</v>
      </c>
    </row>
    <row r="30" spans="2:11" outlineLevel="1" x14ac:dyDescent="0.25">
      <c r="B30" s="88" t="s">
        <v>95</v>
      </c>
      <c r="C30" s="285">
        <f>IFERROR('Tablas PERNOCTA zona'!C30/'Tablas PERNOCTA zona'!C43-1,"-")</f>
        <v>-6.315648601785151E-2</v>
      </c>
      <c r="D30" s="285">
        <f>IFERROR('Tablas PERNOCTA zona'!E30/'Tablas PERNOCTA zona'!E43-1,"-")</f>
        <v>-0.11546543650191055</v>
      </c>
      <c r="E30" s="285">
        <f>IFERROR('Tablas PERNOCTA zona'!G30/'Tablas PERNOCTA zona'!G43-1,"-")</f>
        <v>-8.2085761642517241E-2</v>
      </c>
      <c r="F30" s="192">
        <f>IFERROR('Tablas PERNOCTA zona'!I30/'Tablas PERNOCTA zona'!I43-1,"-")</f>
        <v>-5.8468749865153713E-2</v>
      </c>
      <c r="G30" s="192">
        <f>IFERROR('Tablas PERNOCTA zona'!K30/'Tablas PERNOCTA zona'!K43-1,"-")</f>
        <v>-0.12383274386898713</v>
      </c>
      <c r="H30" s="192">
        <f>IFERROR('Tablas PERNOCTA zona'!M30/'Tablas PERNOCTA zona'!M43-1,"-")</f>
        <v>-8.8404662552335478E-2</v>
      </c>
      <c r="I30" s="285">
        <f>IFERROR('Tablas PERNOCTA zona'!O30/'Tablas PERNOCTA zona'!O43-1,"-")</f>
        <v>-4.7916646660584816E-2</v>
      </c>
      <c r="J30" s="285">
        <f>IFERROR('Tablas PERNOCTA zona'!Q30/'Tablas PERNOCTA zona'!Q43-1,"-")</f>
        <v>-0.12741772079536828</v>
      </c>
      <c r="K30" s="285">
        <f>IFERROR('Tablas PERNOCTA zona'!S30/'Tablas PERNOCTA zona'!S43-1,"-")</f>
        <v>-8.2141826847485611E-2</v>
      </c>
    </row>
    <row r="31" spans="2:11" outlineLevel="1" x14ac:dyDescent="0.25">
      <c r="B31" s="88" t="s">
        <v>96</v>
      </c>
      <c r="C31" s="285">
        <f>IFERROR('Tablas PERNOCTA zona'!C31/'Tablas PERNOCTA zona'!C44-1,"-")</f>
        <v>3.3421837522925379E-2</v>
      </c>
      <c r="D31" s="285">
        <f>IFERROR('Tablas PERNOCTA zona'!E31/'Tablas PERNOCTA zona'!E44-1,"-")</f>
        <v>-0.10076862020114741</v>
      </c>
      <c r="E31" s="285">
        <f>IFERROR('Tablas PERNOCTA zona'!G31/'Tablas PERNOCTA zona'!G44-1,"-")</f>
        <v>-1.7319852712106232E-2</v>
      </c>
      <c r="F31" s="192">
        <f>IFERROR('Tablas PERNOCTA zona'!I31/'Tablas PERNOCTA zona'!I44-1,"-")</f>
        <v>1.8557563141085476E-2</v>
      </c>
      <c r="G31" s="192">
        <f>IFERROR('Tablas PERNOCTA zona'!K31/'Tablas PERNOCTA zona'!K44-1,"-")</f>
        <v>-8.7102443256770634E-2</v>
      </c>
      <c r="H31" s="192">
        <f>IFERROR('Tablas PERNOCTA zona'!M31/'Tablas PERNOCTA zona'!M44-1,"-")</f>
        <v>-3.0335235850441511E-2</v>
      </c>
      <c r="I31" s="285">
        <f>IFERROR('Tablas PERNOCTA zona'!O31/'Tablas PERNOCTA zona'!O44-1,"-")</f>
        <v>3.1568067256755983E-2</v>
      </c>
      <c r="J31" s="285">
        <f>IFERROR('Tablas PERNOCTA zona'!Q31/'Tablas PERNOCTA zona'!Q44-1,"-")</f>
        <v>-8.5574031658711802E-2</v>
      </c>
      <c r="K31" s="285">
        <f>IFERROR('Tablas PERNOCTA zona'!S31/'Tablas PERNOCTA zona'!S44-1,"-")</f>
        <v>-1.9238972020767076E-2</v>
      </c>
    </row>
    <row r="32" spans="2:11" outlineLevel="1" x14ac:dyDescent="0.25">
      <c r="B32" s="88" t="s">
        <v>97</v>
      </c>
      <c r="C32" s="285">
        <f>IFERROR('Tablas PERNOCTA zona'!C32/'Tablas PERNOCTA zona'!C45-1,"-")</f>
        <v>0.13795645611123875</v>
      </c>
      <c r="D32" s="285">
        <f>IFERROR('Tablas PERNOCTA zona'!E32/'Tablas PERNOCTA zona'!E45-1,"-")</f>
        <v>1.2985649357467599E-2</v>
      </c>
      <c r="E32" s="285">
        <f>IFERROR('Tablas PERNOCTA zona'!G32/'Tablas PERNOCTA zona'!G45-1,"-")</f>
        <v>9.1925191303627196E-2</v>
      </c>
      <c r="F32" s="192">
        <f>IFERROR('Tablas PERNOCTA zona'!I32/'Tablas PERNOCTA zona'!I45-1,"-")</f>
        <v>0.10790639231910237</v>
      </c>
      <c r="G32" s="192">
        <f>IFERROR('Tablas PERNOCTA zona'!K32/'Tablas PERNOCTA zona'!K45-1,"-")</f>
        <v>-9.7667410060668924E-3</v>
      </c>
      <c r="H32" s="192">
        <f>IFERROR('Tablas PERNOCTA zona'!M32/'Tablas PERNOCTA zona'!M45-1,"-")</f>
        <v>5.4764905227989713E-2</v>
      </c>
      <c r="I32" s="285">
        <f>IFERROR('Tablas PERNOCTA zona'!O32/'Tablas PERNOCTA zona'!O45-1,"-")</f>
        <v>0.10823092106505028</v>
      </c>
      <c r="J32" s="285">
        <f>IFERROR('Tablas PERNOCTA zona'!Q32/'Tablas PERNOCTA zona'!Q45-1,"-")</f>
        <v>-1.4997949579577896E-2</v>
      </c>
      <c r="K32" s="285">
        <f>IFERROR('Tablas PERNOCTA zona'!S32/'Tablas PERNOCTA zona'!S45-1,"-")</f>
        <v>5.5713345581820617E-2</v>
      </c>
    </row>
    <row r="33" spans="2:11" x14ac:dyDescent="0.25">
      <c r="B33" s="176">
        <v>2012</v>
      </c>
      <c r="C33" s="286">
        <f>IFERROR('Tablas PERNOCTA zona'!C33/'Tablas PERNOCTA zona'!C46-1,"-")</f>
        <v>-1.6293392357194958E-2</v>
      </c>
      <c r="D33" s="286">
        <f>IFERROR('Tablas PERNOCTA zona'!E33/'Tablas PERNOCTA zona'!E46-1,"-")</f>
        <v>-0.10391000286593988</v>
      </c>
      <c r="E33" s="286">
        <f>IFERROR('Tablas PERNOCTA zona'!G33/'Tablas PERNOCTA zona'!G46-1,"-")</f>
        <v>-4.7311301101481296E-2</v>
      </c>
      <c r="F33" s="286">
        <f>IFERROR('Tablas PERNOCTA zona'!I33/'Tablas PERNOCTA zona'!I46-1,"-")</f>
        <v>-5.3565207077782562E-3</v>
      </c>
      <c r="G33" s="286">
        <f>IFERROR('Tablas PERNOCTA zona'!K33/'Tablas PERNOCTA zona'!K46-1,"-")</f>
        <v>-0.11055833357389078</v>
      </c>
      <c r="H33" s="286">
        <f>IFERROR('Tablas PERNOCTA zona'!M33/'Tablas PERNOCTA zona'!M46-1,"-")</f>
        <v>-5.1684078202879458E-2</v>
      </c>
      <c r="I33" s="286">
        <f>IFERROR('Tablas PERNOCTA zona'!O33/'Tablas PERNOCTA zona'!O46-1,"-")</f>
        <v>-4.0473760795809444E-3</v>
      </c>
      <c r="J33" s="286">
        <f>IFERROR('Tablas PERNOCTA zona'!Q33/'Tablas PERNOCTA zona'!Q46-1,"-")</f>
        <v>-0.11125947807166958</v>
      </c>
      <c r="K33" s="286">
        <f>IFERROR('Tablas PERNOCTA zona'!S33/'Tablas PERNOCTA zona'!S46-1,"-")</f>
        <v>-4.8512959835658953E-2</v>
      </c>
    </row>
    <row r="34" spans="2:11" hidden="1" outlineLevel="1" x14ac:dyDescent="0.25">
      <c r="B34" s="88" t="s">
        <v>86</v>
      </c>
      <c r="C34" s="285">
        <f>IFERROR('Tablas PERNOCTA zona'!C34/'Tablas PERNOCTA zona'!C47-1,"-")</f>
        <v>0.11988055168184109</v>
      </c>
      <c r="D34" s="285">
        <f>IFERROR('Tablas PERNOCTA zona'!E34/'Tablas PERNOCTA zona'!E47-1,"-")</f>
        <v>2.2257284292659607E-2</v>
      </c>
      <c r="E34" s="285">
        <f>IFERROR('Tablas PERNOCTA zona'!G34/'Tablas PERNOCTA zona'!G47-1,"-")</f>
        <v>8.1070666976331696E-2</v>
      </c>
      <c r="F34" s="192">
        <f>IFERROR('Tablas PERNOCTA zona'!I34/'Tablas PERNOCTA zona'!I47-1,"-")</f>
        <v>0.11074857322360887</v>
      </c>
      <c r="G34" s="192">
        <f>IFERROR('Tablas PERNOCTA zona'!K34/'Tablas PERNOCTA zona'!K47-1,"-")</f>
        <v>5.9378734887865381E-2</v>
      </c>
      <c r="H34" s="192">
        <f>IFERROR('Tablas PERNOCTA zona'!M34/'Tablas PERNOCTA zona'!M47-1,"-")</f>
        <v>8.6382264078169291E-2</v>
      </c>
      <c r="I34" s="285">
        <f>IFERROR('Tablas PERNOCTA zona'!O34/'Tablas PERNOCTA zona'!O47-1,"-")</f>
        <v>0.10997698671183698</v>
      </c>
      <c r="J34" s="285">
        <f>IFERROR('Tablas PERNOCTA zona'!Q34/'Tablas PERNOCTA zona'!Q47-1,"-")</f>
        <v>3.9335208691879231E-2</v>
      </c>
      <c r="K34" s="285">
        <f>IFERROR('Tablas PERNOCTA zona'!S34/'Tablas PERNOCTA zona'!S47-1,"-")</f>
        <v>7.8053742633071854E-2</v>
      </c>
    </row>
    <row r="35" spans="2:11" hidden="1" outlineLevel="1" x14ac:dyDescent="0.25">
      <c r="B35" s="88" t="s">
        <v>87</v>
      </c>
      <c r="C35" s="285">
        <f>IFERROR('Tablas PERNOCTA zona'!C35/'Tablas PERNOCTA zona'!C48-1,"-")</f>
        <v>0.11523011374402459</v>
      </c>
      <c r="D35" s="285">
        <f>IFERROR('Tablas PERNOCTA zona'!E35/'Tablas PERNOCTA zona'!E48-1,"-")</f>
        <v>-1.6013621501916875E-2</v>
      </c>
      <c r="E35" s="285">
        <f>IFERROR('Tablas PERNOCTA zona'!G35/'Tablas PERNOCTA zona'!G48-1,"-")</f>
        <v>6.3632488355302996E-2</v>
      </c>
      <c r="F35" s="192">
        <f>IFERROR('Tablas PERNOCTA zona'!I35/'Tablas PERNOCTA zona'!I48-1,"-")</f>
        <v>0.14242009545970924</v>
      </c>
      <c r="G35" s="192">
        <f>IFERROR('Tablas PERNOCTA zona'!K35/'Tablas PERNOCTA zona'!K48-1,"-")</f>
        <v>6.0973731050386615E-3</v>
      </c>
      <c r="H35" s="192">
        <f>IFERROR('Tablas PERNOCTA zona'!M35/'Tablas PERNOCTA zona'!M48-1,"-")</f>
        <v>7.7745311383785598E-2</v>
      </c>
      <c r="I35" s="285">
        <f>IFERROR('Tablas PERNOCTA zona'!O35/'Tablas PERNOCTA zona'!O48-1,"-")</f>
        <v>0.14376437530450148</v>
      </c>
      <c r="J35" s="285">
        <f>IFERROR('Tablas PERNOCTA zona'!Q35/'Tablas PERNOCTA zona'!Q48-1,"-")</f>
        <v>-1.0994302939622669E-2</v>
      </c>
      <c r="K35" s="285">
        <f>IFERROR('Tablas PERNOCTA zona'!S35/'Tablas PERNOCTA zona'!S48-1,"-")</f>
        <v>7.3821046229201492E-2</v>
      </c>
    </row>
    <row r="36" spans="2:11" hidden="1" outlineLevel="1" x14ac:dyDescent="0.25">
      <c r="B36" s="88" t="s">
        <v>88</v>
      </c>
      <c r="C36" s="285">
        <f>IFERROR('Tablas PERNOCTA zona'!C36/'Tablas PERNOCTA zona'!C49-1,"-")</f>
        <v>0.15144202844983257</v>
      </c>
      <c r="D36" s="285">
        <f>IFERROR('Tablas PERNOCTA zona'!E36/'Tablas PERNOCTA zona'!E49-1,"-")</f>
        <v>0.1254579327675267</v>
      </c>
      <c r="E36" s="285">
        <f>IFERROR('Tablas PERNOCTA zona'!G36/'Tablas PERNOCTA zona'!G49-1,"-")</f>
        <v>0.1422389466989713</v>
      </c>
      <c r="F36" s="192">
        <f>IFERROR('Tablas PERNOCTA zona'!I36/'Tablas PERNOCTA zona'!I49-1,"-")</f>
        <v>0.11645982054701509</v>
      </c>
      <c r="G36" s="192">
        <f>IFERROR('Tablas PERNOCTA zona'!K36/'Tablas PERNOCTA zona'!K49-1,"-")</f>
        <v>9.1343274811858333E-2</v>
      </c>
      <c r="H36" s="192">
        <f>IFERROR('Tablas PERNOCTA zona'!M36/'Tablas PERNOCTA zona'!M49-1,"-")</f>
        <v>0.10543313523941045</v>
      </c>
      <c r="I36" s="285">
        <f>IFERROR('Tablas PERNOCTA zona'!O36/'Tablas PERNOCTA zona'!O49-1,"-")</f>
        <v>0.10282936796329811</v>
      </c>
      <c r="J36" s="285">
        <f>IFERROR('Tablas PERNOCTA zona'!Q36/'Tablas PERNOCTA zona'!Q49-1,"-")</f>
        <v>8.0061389719086051E-2</v>
      </c>
      <c r="K36" s="285">
        <f>IFERROR('Tablas PERNOCTA zona'!S36/'Tablas PERNOCTA zona'!S49-1,"-")</f>
        <v>9.3253241664349895E-2</v>
      </c>
    </row>
    <row r="37" spans="2:11" hidden="1" outlineLevel="1" x14ac:dyDescent="0.25">
      <c r="B37" s="88" t="s">
        <v>89</v>
      </c>
      <c r="C37" s="285">
        <f>IFERROR('Tablas PERNOCTA zona'!C37/'Tablas PERNOCTA zona'!C50-1,"-")</f>
        <v>0.22398814078597851</v>
      </c>
      <c r="D37" s="285">
        <f>IFERROR('Tablas PERNOCTA zona'!E37/'Tablas PERNOCTA zona'!E50-1,"-")</f>
        <v>5.2707474535421017E-2</v>
      </c>
      <c r="E37" s="285">
        <f>IFERROR('Tablas PERNOCTA zona'!G37/'Tablas PERNOCTA zona'!G50-1,"-")</f>
        <v>0.16173382078406973</v>
      </c>
      <c r="F37" s="192">
        <f>IFERROR('Tablas PERNOCTA zona'!I37/'Tablas PERNOCTA zona'!I50-1,"-")</f>
        <v>0.18930130659287148</v>
      </c>
      <c r="G37" s="192">
        <f>IFERROR('Tablas PERNOCTA zona'!K37/'Tablas PERNOCTA zona'!K50-1,"-")</f>
        <v>9.5662168828362093E-2</v>
      </c>
      <c r="H37" s="192">
        <f>IFERROR('Tablas PERNOCTA zona'!M37/'Tablas PERNOCTA zona'!M50-1,"-")</f>
        <v>0.14837038116508339</v>
      </c>
      <c r="I37" s="285">
        <f>IFERROR('Tablas PERNOCTA zona'!O37/'Tablas PERNOCTA zona'!O50-1,"-")</f>
        <v>0.20637188401404183</v>
      </c>
      <c r="J37" s="285">
        <f>IFERROR('Tablas PERNOCTA zona'!Q37/'Tablas PERNOCTA zona'!Q50-1,"-")</f>
        <v>7.3564592780194227E-2</v>
      </c>
      <c r="K37" s="285">
        <f>IFERROR('Tablas PERNOCTA zona'!S37/'Tablas PERNOCTA zona'!S50-1,"-")</f>
        <v>0.15137034038610553</v>
      </c>
    </row>
    <row r="38" spans="2:11" hidden="1" outlineLevel="1" x14ac:dyDescent="0.25">
      <c r="B38" s="88" t="s">
        <v>90</v>
      </c>
      <c r="C38" s="285">
        <f>IFERROR('Tablas PERNOCTA zona'!C38/'Tablas PERNOCTA zona'!C51-1,"-")</f>
        <v>8.1078147319701532E-2</v>
      </c>
      <c r="D38" s="285">
        <f>IFERROR('Tablas PERNOCTA zona'!E38/'Tablas PERNOCTA zona'!E51-1,"-")</f>
        <v>3.7149630989254945E-3</v>
      </c>
      <c r="E38" s="285">
        <f>IFERROR('Tablas PERNOCTA zona'!G38/'Tablas PERNOCTA zona'!G51-1,"-")</f>
        <v>5.1947210449053927E-2</v>
      </c>
      <c r="F38" s="192">
        <f>IFERROR('Tablas PERNOCTA zona'!I38/'Tablas PERNOCTA zona'!I51-1,"-")</f>
        <v>9.7574336599601796E-2</v>
      </c>
      <c r="G38" s="192">
        <f>IFERROR('Tablas PERNOCTA zona'!K38/'Tablas PERNOCTA zona'!K51-1,"-")</f>
        <v>1.7965453424677813E-2</v>
      </c>
      <c r="H38" s="192">
        <f>IFERROR('Tablas PERNOCTA zona'!M38/'Tablas PERNOCTA zona'!M51-1,"-")</f>
        <v>6.0737502478363181E-2</v>
      </c>
      <c r="I38" s="285">
        <f>IFERROR('Tablas PERNOCTA zona'!O38/'Tablas PERNOCTA zona'!O51-1,"-")</f>
        <v>0.11487135958750283</v>
      </c>
      <c r="J38" s="285">
        <f>IFERROR('Tablas PERNOCTA zona'!Q38/'Tablas PERNOCTA zona'!Q51-1,"-")</f>
        <v>1.4604026947298232E-2</v>
      </c>
      <c r="K38" s="285">
        <f>IFERROR('Tablas PERNOCTA zona'!S38/'Tablas PERNOCTA zona'!S51-1,"-")</f>
        <v>7.0787629618920489E-2</v>
      </c>
    </row>
    <row r="39" spans="2:11" hidden="1" outlineLevel="1" x14ac:dyDescent="0.25">
      <c r="B39" s="88" t="s">
        <v>91</v>
      </c>
      <c r="C39" s="285">
        <f>IFERROR('Tablas PERNOCTA zona'!C39/'Tablas PERNOCTA zona'!C52-1,"-")</f>
        <v>8.3202998678821416E-2</v>
      </c>
      <c r="D39" s="285">
        <f>IFERROR('Tablas PERNOCTA zona'!E39/'Tablas PERNOCTA zona'!E52-1,"-")</f>
        <v>4.4786876678032606E-2</v>
      </c>
      <c r="E39" s="285">
        <f>IFERROR('Tablas PERNOCTA zona'!G39/'Tablas PERNOCTA zona'!G52-1,"-")</f>
        <v>6.9248828986478994E-2</v>
      </c>
      <c r="F39" s="192">
        <f>IFERROR('Tablas PERNOCTA zona'!I39/'Tablas PERNOCTA zona'!I52-1,"-")</f>
        <v>0.11384340985709906</v>
      </c>
      <c r="G39" s="192">
        <f>IFERROR('Tablas PERNOCTA zona'!K39/'Tablas PERNOCTA zona'!K52-1,"-")</f>
        <v>6.1434993479451361E-2</v>
      </c>
      <c r="H39" s="192">
        <f>IFERROR('Tablas PERNOCTA zona'!M39/'Tablas PERNOCTA zona'!M52-1,"-")</f>
        <v>9.0219728619419959E-2</v>
      </c>
      <c r="I39" s="285">
        <f>IFERROR('Tablas PERNOCTA zona'!O39/'Tablas PERNOCTA zona'!O52-1,"-")</f>
        <v>0.11904625662906598</v>
      </c>
      <c r="J39" s="285">
        <f>IFERROR('Tablas PERNOCTA zona'!Q39/'Tablas PERNOCTA zona'!Q52-1,"-")</f>
        <v>5.7632240878684238E-2</v>
      </c>
      <c r="K39" s="285">
        <f>IFERROR('Tablas PERNOCTA zona'!S39/'Tablas PERNOCTA zona'!S52-1,"-")</f>
        <v>9.2600105979740999E-2</v>
      </c>
    </row>
    <row r="40" spans="2:11" hidden="1" outlineLevel="1" x14ac:dyDescent="0.25">
      <c r="B40" s="88" t="s">
        <v>92</v>
      </c>
      <c r="C40" s="285">
        <f>IFERROR('Tablas PERNOCTA zona'!C40/'Tablas PERNOCTA zona'!C53-1,"-")</f>
        <v>0.15926009020648468</v>
      </c>
      <c r="D40" s="285">
        <f>IFERROR('Tablas PERNOCTA zona'!E40/'Tablas PERNOCTA zona'!E53-1,"-")</f>
        <v>8.3554543222985167E-2</v>
      </c>
      <c r="E40" s="285">
        <f>IFERROR('Tablas PERNOCTA zona'!G40/'Tablas PERNOCTA zona'!G53-1,"-")</f>
        <v>0.13264756316467019</v>
      </c>
      <c r="F40" s="192">
        <f>IFERROR('Tablas PERNOCTA zona'!I40/'Tablas PERNOCTA zona'!I53-1,"-")</f>
        <v>0.14870136071245788</v>
      </c>
      <c r="G40" s="192">
        <f>IFERROR('Tablas PERNOCTA zona'!K40/'Tablas PERNOCTA zona'!K53-1,"-")</f>
        <v>8.4479581712521901E-2</v>
      </c>
      <c r="H40" s="192">
        <f>IFERROR('Tablas PERNOCTA zona'!M40/'Tablas PERNOCTA zona'!M53-1,"-")</f>
        <v>0.12061184172459694</v>
      </c>
      <c r="I40" s="285">
        <f>IFERROR('Tablas PERNOCTA zona'!O40/'Tablas PERNOCTA zona'!O53-1,"-")</f>
        <v>0.11762336637765136</v>
      </c>
      <c r="J40" s="285">
        <f>IFERROR('Tablas PERNOCTA zona'!Q40/'Tablas PERNOCTA zona'!Q53-1,"-")</f>
        <v>3.6710083765529422E-2</v>
      </c>
      <c r="K40" s="285">
        <f>IFERROR('Tablas PERNOCTA zona'!S40/'Tablas PERNOCTA zona'!S53-1,"-")</f>
        <v>8.4266846831139386E-2</v>
      </c>
    </row>
    <row r="41" spans="2:11" hidden="1" outlineLevel="1" x14ac:dyDescent="0.25">
      <c r="B41" s="88" t="s">
        <v>93</v>
      </c>
      <c r="C41" s="285">
        <f>IFERROR('Tablas PERNOCTA zona'!C41/'Tablas PERNOCTA zona'!C54-1,"-")</f>
        <v>0.11850140208866144</v>
      </c>
      <c r="D41" s="285">
        <f>IFERROR('Tablas PERNOCTA zona'!E41/'Tablas PERNOCTA zona'!E54-1,"-")</f>
        <v>9.1170510710973929E-3</v>
      </c>
      <c r="E41" s="285">
        <f>IFERROR('Tablas PERNOCTA zona'!G41/'Tablas PERNOCTA zona'!G54-1,"-")</f>
        <v>8.1722744212902265E-2</v>
      </c>
      <c r="F41" s="192">
        <f>IFERROR('Tablas PERNOCTA zona'!I41/'Tablas PERNOCTA zona'!I54-1,"-")</f>
        <v>0.11881968709345658</v>
      </c>
      <c r="G41" s="192">
        <f>IFERROR('Tablas PERNOCTA zona'!K41/'Tablas PERNOCTA zona'!K54-1,"-")</f>
        <v>5.6697137890004301E-2</v>
      </c>
      <c r="H41" s="192">
        <f>IFERROR('Tablas PERNOCTA zona'!M41/'Tablas PERNOCTA zona'!M54-1,"-")</f>
        <v>9.2878656697619189E-2</v>
      </c>
      <c r="I41" s="285">
        <f>IFERROR('Tablas PERNOCTA zona'!O41/'Tablas PERNOCTA zona'!O54-1,"-")</f>
        <v>9.5121773003671528E-2</v>
      </c>
      <c r="J41" s="285">
        <f>IFERROR('Tablas PERNOCTA zona'!Q41/'Tablas PERNOCTA zona'!Q54-1,"-")</f>
        <v>2.1417984777385657E-2</v>
      </c>
      <c r="K41" s="285">
        <f>IFERROR('Tablas PERNOCTA zona'!S41/'Tablas PERNOCTA zona'!S54-1,"-")</f>
        <v>6.6137585505909424E-2</v>
      </c>
    </row>
    <row r="42" spans="2:11" hidden="1" outlineLevel="1" x14ac:dyDescent="0.25">
      <c r="B42" s="88" t="s">
        <v>94</v>
      </c>
      <c r="C42" s="285">
        <f>IFERROR('Tablas PERNOCTA zona'!C42/'Tablas PERNOCTA zona'!C55-1,"-")</f>
        <v>0.23545120029062439</v>
      </c>
      <c r="D42" s="285">
        <f>IFERROR('Tablas PERNOCTA zona'!E42/'Tablas PERNOCTA zona'!E55-1,"-")</f>
        <v>0.18163185530305426</v>
      </c>
      <c r="E42" s="285">
        <f>IFERROR('Tablas PERNOCTA zona'!G42/'Tablas PERNOCTA zona'!G55-1,"-")</f>
        <v>0.21625113071008584</v>
      </c>
      <c r="F42" s="192">
        <f>IFERROR('Tablas PERNOCTA zona'!I42/'Tablas PERNOCTA zona'!I55-1,"-")</f>
        <v>0.27581187516410433</v>
      </c>
      <c r="G42" s="192">
        <f>IFERROR('Tablas PERNOCTA zona'!K42/'Tablas PERNOCTA zona'!K55-1,"-")</f>
        <v>0.2518663121266107</v>
      </c>
      <c r="H42" s="192">
        <f>IFERROR('Tablas PERNOCTA zona'!M42/'Tablas PERNOCTA zona'!M55-1,"-")</f>
        <v>0.26531126722736076</v>
      </c>
      <c r="I42" s="285">
        <f>IFERROR('Tablas PERNOCTA zona'!O42/'Tablas PERNOCTA zona'!O55-1,"-")</f>
        <v>0.26079754235493025</v>
      </c>
      <c r="J42" s="285">
        <f>IFERROR('Tablas PERNOCTA zona'!Q42/'Tablas PERNOCTA zona'!Q55-1,"-")</f>
        <v>0.24088887549075588</v>
      </c>
      <c r="K42" s="285">
        <f>IFERROR('Tablas PERNOCTA zona'!S42/'Tablas PERNOCTA zona'!S55-1,"-")</f>
        <v>0.25249552067072734</v>
      </c>
    </row>
    <row r="43" spans="2:11" hidden="1" outlineLevel="1" x14ac:dyDescent="0.25">
      <c r="B43" s="88" t="s">
        <v>95</v>
      </c>
      <c r="C43" s="285">
        <f>IFERROR('Tablas PERNOCTA zona'!C43/'Tablas PERNOCTA zona'!C56-1,"-")</f>
        <v>0.23380408688360776</v>
      </c>
      <c r="D43" s="285">
        <f>IFERROR('Tablas PERNOCTA zona'!E43/'Tablas PERNOCTA zona'!E56-1,"-")</f>
        <v>0.10309873438352413</v>
      </c>
      <c r="E43" s="285">
        <f>IFERROR('Tablas PERNOCTA zona'!G43/'Tablas PERNOCTA zona'!G56-1,"-")</f>
        <v>0.18307587286610039</v>
      </c>
      <c r="F43" s="192">
        <f>IFERROR('Tablas PERNOCTA zona'!I43/'Tablas PERNOCTA zona'!I56-1,"-")</f>
        <v>0.19777297190335519</v>
      </c>
      <c r="G43" s="192">
        <f>IFERROR('Tablas PERNOCTA zona'!K43/'Tablas PERNOCTA zona'!K56-1,"-")</f>
        <v>0.1070937915694441</v>
      </c>
      <c r="H43" s="192">
        <f>IFERROR('Tablas PERNOCTA zona'!M43/'Tablas PERNOCTA zona'!M56-1,"-")</f>
        <v>0.15446595949855357</v>
      </c>
      <c r="I43" s="285">
        <f>IFERROR('Tablas PERNOCTA zona'!O43/'Tablas PERNOCTA zona'!O56-1,"-")</f>
        <v>0.19343134288674357</v>
      </c>
      <c r="J43" s="285">
        <f>IFERROR('Tablas PERNOCTA zona'!Q43/'Tablas PERNOCTA zona'!Q56-1,"-")</f>
        <v>9.8593721324733652E-2</v>
      </c>
      <c r="K43" s="285">
        <f>IFERROR('Tablas PERNOCTA zona'!S43/'Tablas PERNOCTA zona'!S56-1,"-")</f>
        <v>0.1506685054381256</v>
      </c>
    </row>
    <row r="44" spans="2:11" hidden="1" outlineLevel="1" x14ac:dyDescent="0.25">
      <c r="B44" s="88" t="s">
        <v>96</v>
      </c>
      <c r="C44" s="285">
        <f>IFERROR('Tablas PERNOCTA zona'!C44/'Tablas PERNOCTA zona'!C57-1,"-")</f>
        <v>0.24722755181814993</v>
      </c>
      <c r="D44" s="285">
        <f>IFERROR('Tablas PERNOCTA zona'!E44/'Tablas PERNOCTA zona'!E57-1,"-")</f>
        <v>0.17090737115536658</v>
      </c>
      <c r="E44" s="285">
        <f>IFERROR('Tablas PERNOCTA zona'!G44/'Tablas PERNOCTA zona'!G57-1,"-")</f>
        <v>0.21722683285284727</v>
      </c>
      <c r="F44" s="192">
        <f>IFERROR('Tablas PERNOCTA zona'!I44/'Tablas PERNOCTA zona'!I57-1,"-")</f>
        <v>0.25102788403750953</v>
      </c>
      <c r="G44" s="192">
        <f>IFERROR('Tablas PERNOCTA zona'!K44/'Tablas PERNOCTA zona'!K57-1,"-")</f>
        <v>0.16292981257957906</v>
      </c>
      <c r="H44" s="192">
        <f>IFERROR('Tablas PERNOCTA zona'!M44/'Tablas PERNOCTA zona'!M57-1,"-")</f>
        <v>0.20865862957986847</v>
      </c>
      <c r="I44" s="285">
        <f>IFERROR('Tablas PERNOCTA zona'!O44/'Tablas PERNOCTA zona'!O57-1,"-")</f>
        <v>0.20700116296804705</v>
      </c>
      <c r="J44" s="285">
        <f>IFERROR('Tablas PERNOCTA zona'!Q44/'Tablas PERNOCTA zona'!Q57-1,"-")</f>
        <v>0.13163076581990452</v>
      </c>
      <c r="K44" s="285">
        <f>IFERROR('Tablas PERNOCTA zona'!S44/'Tablas PERNOCTA zona'!S57-1,"-")</f>
        <v>0.17311309370786399</v>
      </c>
    </row>
    <row r="45" spans="2:11" hidden="1" outlineLevel="1" x14ac:dyDescent="0.25">
      <c r="B45" s="88" t="s">
        <v>97</v>
      </c>
      <c r="C45" s="285">
        <f>IFERROR('Tablas PERNOCTA zona'!C45/'Tablas PERNOCTA zona'!C58-1,"-")</f>
        <v>0.11597060505068812</v>
      </c>
      <c r="D45" s="285">
        <f>IFERROR('Tablas PERNOCTA zona'!E45/'Tablas PERNOCTA zona'!E58-1,"-")</f>
        <v>4.8164411252737294E-2</v>
      </c>
      <c r="E45" s="285">
        <f>IFERROR('Tablas PERNOCTA zona'!G45/'Tablas PERNOCTA zona'!G58-1,"-")</f>
        <v>8.9998322371392492E-2</v>
      </c>
      <c r="F45" s="192">
        <f>IFERROR('Tablas PERNOCTA zona'!I45/'Tablas PERNOCTA zona'!I58-1,"-")</f>
        <v>0.13397900400187712</v>
      </c>
      <c r="G45" s="192">
        <f>IFERROR('Tablas PERNOCTA zona'!K45/'Tablas PERNOCTA zona'!K58-1,"-")</f>
        <v>3.0176240725084291E-2</v>
      </c>
      <c r="H45" s="192">
        <f>IFERROR('Tablas PERNOCTA zona'!M45/'Tablas PERNOCTA zona'!M58-1,"-")</f>
        <v>8.4623805470144253E-2</v>
      </c>
      <c r="I45" s="285">
        <f>IFERROR('Tablas PERNOCTA zona'!O45/'Tablas PERNOCTA zona'!O58-1,"-")</f>
        <v>9.602237970572669E-2</v>
      </c>
      <c r="J45" s="285">
        <f>IFERROR('Tablas PERNOCTA zona'!Q45/'Tablas PERNOCTA zona'!Q58-1,"-")</f>
        <v>1.1511703124793771E-2</v>
      </c>
      <c r="K45" s="285">
        <f>IFERROR('Tablas PERNOCTA zona'!S45/'Tablas PERNOCTA zona'!S58-1,"-")</f>
        <v>5.8338344739510717E-2</v>
      </c>
    </row>
    <row r="46" spans="2:11" collapsed="1" x14ac:dyDescent="0.25">
      <c r="B46" s="177">
        <v>2011</v>
      </c>
      <c r="C46" s="287">
        <f>IFERROR('Tablas PERNOCTA zona'!C46/'Tablas PERNOCTA zona'!C59-1,"-")</f>
        <v>0.15378658329915651</v>
      </c>
      <c r="D46" s="287">
        <f>IFERROR('Tablas PERNOCTA zona'!E46/'Tablas PERNOCTA zona'!E59-1,"-")</f>
        <v>6.6503154527407515E-2</v>
      </c>
      <c r="E46" s="287">
        <f>IFERROR('Tablas PERNOCTA zona'!G46/'Tablas PERNOCTA zona'!G59-1,"-")</f>
        <v>0.12129901828523426</v>
      </c>
      <c r="F46" s="287">
        <f>IFERROR('Tablas PERNOCTA zona'!I46/'Tablas PERNOCTA zona'!I59-1,"-")</f>
        <v>0.15540971346956933</v>
      </c>
      <c r="G46" s="287">
        <f>IFERROR('Tablas PERNOCTA zona'!K46/'Tablas PERNOCTA zona'!K59-1,"-")</f>
        <v>8.1624739215731212E-2</v>
      </c>
      <c r="H46" s="287">
        <f>IFERROR('Tablas PERNOCTA zona'!M46/'Tablas PERNOCTA zona'!M59-1,"-")</f>
        <v>0.12171287148491383</v>
      </c>
      <c r="I46" s="287">
        <f>IFERROR('Tablas PERNOCTA zona'!O46/'Tablas PERNOCTA zona'!O59-1,"-")</f>
        <v>0.14605770754201064</v>
      </c>
      <c r="J46" s="287">
        <f>IFERROR('Tablas PERNOCTA zona'!Q46/'Tablas PERNOCTA zona'!Q59-1,"-")</f>
        <v>6.3782149714723069E-2</v>
      </c>
      <c r="K46" s="287">
        <f>IFERROR('Tablas PERNOCTA zona'!S46/'Tablas PERNOCTA zona'!S59-1,"-")</f>
        <v>0.11043781800147245</v>
      </c>
    </row>
    <row r="47" spans="2:11" hidden="1" outlineLevel="1" x14ac:dyDescent="0.25">
      <c r="B47" s="88" t="s">
        <v>86</v>
      </c>
      <c r="C47" s="285">
        <f>IFERROR('Tablas PERNOCTA zona'!C47/'Tablas PERNOCTA zona'!C60-1,"-")</f>
        <v>6.5983072820972044E-3</v>
      </c>
      <c r="D47" s="285">
        <f>IFERROR('Tablas PERNOCTA zona'!E47/'Tablas PERNOCTA zona'!E60-1,"-")</f>
        <v>4.1585322285095261E-2</v>
      </c>
      <c r="E47" s="285">
        <f>IFERROR('Tablas PERNOCTA zona'!G47/'Tablas PERNOCTA zona'!G60-1,"-")</f>
        <v>2.0222028557298932E-2</v>
      </c>
      <c r="F47" s="192">
        <f>IFERROR('Tablas PERNOCTA zona'!I47/'Tablas PERNOCTA zona'!I60-1,"-")</f>
        <v>4.6221470917968244E-2</v>
      </c>
      <c r="G47" s="192">
        <f>IFERROR('Tablas PERNOCTA zona'!K47/'Tablas PERNOCTA zona'!K60-1,"-")</f>
        <v>1.7007394594296565E-2</v>
      </c>
      <c r="H47" s="192">
        <f>IFERROR('Tablas PERNOCTA zona'!M47/'Tablas PERNOCTA zona'!M60-1,"-")</f>
        <v>3.2157895740839271E-2</v>
      </c>
      <c r="I47" s="285">
        <f>IFERROR('Tablas PERNOCTA zona'!O47/'Tablas PERNOCTA zona'!O60-1,"-")</f>
        <v>9.6223538223978444E-3</v>
      </c>
      <c r="J47" s="285">
        <f>IFERROR('Tablas PERNOCTA zona'!Q47/'Tablas PERNOCTA zona'!Q60-1,"-")</f>
        <v>2.6599316768372017E-3</v>
      </c>
      <c r="K47" s="285">
        <f>IFERROR('Tablas PERNOCTA zona'!S47/'Tablas PERNOCTA zona'!S60-1,"-")</f>
        <v>6.4640757384912817E-3</v>
      </c>
    </row>
    <row r="48" spans="2:11" hidden="1" outlineLevel="1" x14ac:dyDescent="0.25">
      <c r="B48" s="88" t="s">
        <v>87</v>
      </c>
      <c r="C48" s="285">
        <f>IFERROR('Tablas PERNOCTA zona'!C48/'Tablas PERNOCTA zona'!C61-1,"-")</f>
        <v>4.0812531695497922E-2</v>
      </c>
      <c r="D48" s="285">
        <f>IFERROR('Tablas PERNOCTA zona'!E48/'Tablas PERNOCTA zona'!E61-1,"-")</f>
        <v>0.1109860318727689</v>
      </c>
      <c r="E48" s="285">
        <f>IFERROR('Tablas PERNOCTA zona'!G48/'Tablas PERNOCTA zona'!G61-1,"-")</f>
        <v>6.7316374423827874E-2</v>
      </c>
      <c r="F48" s="192">
        <f>IFERROR('Tablas PERNOCTA zona'!I48/'Tablas PERNOCTA zona'!I61-1,"-")</f>
        <v>9.072446250045707E-2</v>
      </c>
      <c r="G48" s="192">
        <f>IFERROR('Tablas PERNOCTA zona'!K48/'Tablas PERNOCTA zona'!K61-1,"-")</f>
        <v>0.11633299026442767</v>
      </c>
      <c r="H48" s="192">
        <f>IFERROR('Tablas PERNOCTA zona'!M48/'Tablas PERNOCTA zona'!M61-1,"-")</f>
        <v>0.1027256736069091</v>
      </c>
      <c r="I48" s="285">
        <f>IFERROR('Tablas PERNOCTA zona'!O48/'Tablas PERNOCTA zona'!O61-1,"-")</f>
        <v>5.7560154957204679E-2</v>
      </c>
      <c r="J48" s="285">
        <f>IFERROR('Tablas PERNOCTA zona'!Q48/'Tablas PERNOCTA zona'!Q61-1,"-")</f>
        <v>9.56647994905786E-2</v>
      </c>
      <c r="K48" s="285">
        <f>IFERROR('Tablas PERNOCTA zona'!S48/'Tablas PERNOCTA zona'!S61-1,"-")</f>
        <v>7.4448105062862036E-2</v>
      </c>
    </row>
    <row r="49" spans="2:11" hidden="1" outlineLevel="1" x14ac:dyDescent="0.25">
      <c r="B49" s="88" t="s">
        <v>88</v>
      </c>
      <c r="C49" s="285">
        <f>IFERROR('Tablas PERNOCTA zona'!C49/'Tablas PERNOCTA zona'!C62-1,"-")</f>
        <v>8.4295306240168566E-2</v>
      </c>
      <c r="D49" s="285">
        <f>IFERROR('Tablas PERNOCTA zona'!E49/'Tablas PERNOCTA zona'!E62-1,"-")</f>
        <v>3.9268954061977723E-2</v>
      </c>
      <c r="E49" s="285">
        <f>IFERROR('Tablas PERNOCTA zona'!G49/'Tablas PERNOCTA zona'!G62-1,"-")</f>
        <v>6.7908343628545698E-2</v>
      </c>
      <c r="F49" s="192">
        <f>IFERROR('Tablas PERNOCTA zona'!I49/'Tablas PERNOCTA zona'!I62-1,"-")</f>
        <v>0.11993735022978647</v>
      </c>
      <c r="G49" s="192">
        <f>IFERROR('Tablas PERNOCTA zona'!K49/'Tablas PERNOCTA zona'!K62-1,"-")</f>
        <v>5.4242655304697074E-2</v>
      </c>
      <c r="H49" s="192">
        <f>IFERROR('Tablas PERNOCTA zona'!M49/'Tablas PERNOCTA zona'!M62-1,"-")</f>
        <v>9.0114650092450344E-2</v>
      </c>
      <c r="I49" s="285">
        <f>IFERROR('Tablas PERNOCTA zona'!O49/'Tablas PERNOCTA zona'!O62-1,"-")</f>
        <v>9.156710442665017E-2</v>
      </c>
      <c r="J49" s="285">
        <f>IFERROR('Tablas PERNOCTA zona'!Q49/'Tablas PERNOCTA zona'!Q62-1,"-")</f>
        <v>2.7874909388182711E-2</v>
      </c>
      <c r="K49" s="285">
        <f>IFERROR('Tablas PERNOCTA zona'!S49/'Tablas PERNOCTA zona'!S62-1,"-")</f>
        <v>6.3841048647435006E-2</v>
      </c>
    </row>
    <row r="50" spans="2:11" hidden="1" outlineLevel="1" x14ac:dyDescent="0.25">
      <c r="B50" s="88" t="s">
        <v>89</v>
      </c>
      <c r="C50" s="285">
        <f>IFERROR('Tablas PERNOCTA zona'!C50/'Tablas PERNOCTA zona'!C63-1,"-")</f>
        <v>3.8150715033293814E-2</v>
      </c>
      <c r="D50" s="285">
        <f>IFERROR('Tablas PERNOCTA zona'!E50/'Tablas PERNOCTA zona'!E63-1,"-")</f>
        <v>-7.6579822266045205E-3</v>
      </c>
      <c r="E50" s="285">
        <f>IFERROR('Tablas PERNOCTA zona'!G50/'Tablas PERNOCTA zona'!G63-1,"-")</f>
        <v>2.1019749033726942E-2</v>
      </c>
      <c r="F50" s="192">
        <f>IFERROR('Tablas PERNOCTA zona'!I50/'Tablas PERNOCTA zona'!I63-1,"-")</f>
        <v>6.8916444633226437E-2</v>
      </c>
      <c r="G50" s="192">
        <f>IFERROR('Tablas PERNOCTA zona'!K50/'Tablas PERNOCTA zona'!K63-1,"-")</f>
        <v>2.2028766161279467E-2</v>
      </c>
      <c r="H50" s="192">
        <f>IFERROR('Tablas PERNOCTA zona'!M50/'Tablas PERNOCTA zona'!M63-1,"-")</f>
        <v>4.7902354787372259E-2</v>
      </c>
      <c r="I50" s="285">
        <f>IFERROR('Tablas PERNOCTA zona'!O50/'Tablas PERNOCTA zona'!O63-1,"-")</f>
        <v>3.7925583750892056E-2</v>
      </c>
      <c r="J50" s="285">
        <f>IFERROR('Tablas PERNOCTA zona'!Q50/'Tablas PERNOCTA zona'!Q63-1,"-")</f>
        <v>-5.3321058480657602E-3</v>
      </c>
      <c r="K50" s="285">
        <f>IFERROR('Tablas PERNOCTA zona'!S50/'Tablas PERNOCTA zona'!S63-1,"-")</f>
        <v>1.9562233433795928E-2</v>
      </c>
    </row>
    <row r="51" spans="2:11" hidden="1" outlineLevel="1" x14ac:dyDescent="0.25">
      <c r="B51" s="88" t="s">
        <v>90</v>
      </c>
      <c r="C51" s="285">
        <f>IFERROR('Tablas PERNOCTA zona'!C51/'Tablas PERNOCTA zona'!C64-1,"-")</f>
        <v>3.9898311842083034E-2</v>
      </c>
      <c r="D51" s="285">
        <f>IFERROR('Tablas PERNOCTA zona'!E51/'Tablas PERNOCTA zona'!E64-1,"-")</f>
        <v>-7.2825611016466896E-2</v>
      </c>
      <c r="E51" s="285">
        <f>IFERROR('Tablas PERNOCTA zona'!G51/'Tablas PERNOCTA zona'!G64-1,"-")</f>
        <v>-5.6241109416018675E-3</v>
      </c>
      <c r="F51" s="192">
        <f>IFERROR('Tablas PERNOCTA zona'!I51/'Tablas PERNOCTA zona'!I64-1,"-")</f>
        <v>9.0594358749392256E-2</v>
      </c>
      <c r="G51" s="192">
        <f>IFERROR('Tablas PERNOCTA zona'!K51/'Tablas PERNOCTA zona'!K64-1,"-")</f>
        <v>1.5092279239555806E-2</v>
      </c>
      <c r="H51" s="192">
        <f>IFERROR('Tablas PERNOCTA zona'!M51/'Tablas PERNOCTA zona'!M64-1,"-")</f>
        <v>5.430813990883121E-2</v>
      </c>
      <c r="I51" s="285">
        <f>IFERROR('Tablas PERNOCTA zona'!O51/'Tablas PERNOCTA zona'!O64-1,"-")</f>
        <v>3.3750677670482343E-2</v>
      </c>
      <c r="J51" s="285">
        <f>IFERROR('Tablas PERNOCTA zona'!Q51/'Tablas PERNOCTA zona'!Q64-1,"-")</f>
        <v>-1.9842239503718218E-2</v>
      </c>
      <c r="K51" s="285">
        <f>IFERROR('Tablas PERNOCTA zona'!S51/'Tablas PERNOCTA zona'!S64-1,"-")</f>
        <v>9.482941182402671E-3</v>
      </c>
    </row>
    <row r="52" spans="2:11" hidden="1" outlineLevel="1" x14ac:dyDescent="0.25">
      <c r="B52" s="88" t="s">
        <v>91</v>
      </c>
      <c r="C52" s="285">
        <f>IFERROR('Tablas PERNOCTA zona'!C52/'Tablas PERNOCTA zona'!C65-1,"-")</f>
        <v>6.3926420857144395E-2</v>
      </c>
      <c r="D52" s="285">
        <f>IFERROR('Tablas PERNOCTA zona'!E52/'Tablas PERNOCTA zona'!E65-1,"-")</f>
        <v>6.053237377913856E-2</v>
      </c>
      <c r="E52" s="285">
        <f>IFERROR('Tablas PERNOCTA zona'!G52/'Tablas PERNOCTA zona'!G65-1,"-")</f>
        <v>6.2691066817865959E-2</v>
      </c>
      <c r="F52" s="192">
        <f>IFERROR('Tablas PERNOCTA zona'!I52/'Tablas PERNOCTA zona'!I65-1,"-")</f>
        <v>7.3010843792350455E-2</v>
      </c>
      <c r="G52" s="192">
        <f>IFERROR('Tablas PERNOCTA zona'!K52/'Tablas PERNOCTA zona'!K65-1,"-")</f>
        <v>5.1789483804183245E-2</v>
      </c>
      <c r="H52" s="192">
        <f>IFERROR('Tablas PERNOCTA zona'!M52/'Tablas PERNOCTA zona'!M65-1,"-")</f>
        <v>6.3340028507998358E-2</v>
      </c>
      <c r="I52" s="285">
        <f>IFERROR('Tablas PERNOCTA zona'!O52/'Tablas PERNOCTA zona'!O65-1,"-")</f>
        <v>3.2678718360957593E-2</v>
      </c>
      <c r="J52" s="285">
        <f>IFERROR('Tablas PERNOCTA zona'!Q52/'Tablas PERNOCTA zona'!Q65-1,"-")</f>
        <v>1.1332522440906434E-2</v>
      </c>
      <c r="K52" s="285">
        <f>IFERROR('Tablas PERNOCTA zona'!S52/'Tablas PERNOCTA zona'!S65-1,"-")</f>
        <v>2.3377128292525029E-2</v>
      </c>
    </row>
    <row r="53" spans="2:11" hidden="1" outlineLevel="1" x14ac:dyDescent="0.25">
      <c r="B53" s="88" t="s">
        <v>92</v>
      </c>
      <c r="C53" s="285">
        <f>IFERROR('Tablas PERNOCTA zona'!C53/'Tablas PERNOCTA zona'!C66-1,"-")</f>
        <v>4.9377804911314493E-2</v>
      </c>
      <c r="D53" s="285">
        <f>IFERROR('Tablas PERNOCTA zona'!E53/'Tablas PERNOCTA zona'!E66-1,"-")</f>
        <v>-8.3864266123987452E-3</v>
      </c>
      <c r="E53" s="285">
        <f>IFERROR('Tablas PERNOCTA zona'!G53/'Tablas PERNOCTA zona'!G66-1,"-")</f>
        <v>2.8320468678580957E-2</v>
      </c>
      <c r="F53" s="192">
        <f>IFERROR('Tablas PERNOCTA zona'!I53/'Tablas PERNOCTA zona'!I66-1,"-")</f>
        <v>4.4725197980416409E-2</v>
      </c>
      <c r="G53" s="192">
        <f>IFERROR('Tablas PERNOCTA zona'!K53/'Tablas PERNOCTA zona'!K66-1,"-")</f>
        <v>4.4234893236327233E-2</v>
      </c>
      <c r="H53" s="192">
        <f>IFERROR('Tablas PERNOCTA zona'!M53/'Tablas PERNOCTA zona'!M66-1,"-")</f>
        <v>4.4510690345712423E-2</v>
      </c>
      <c r="I53" s="285">
        <f>IFERROR('Tablas PERNOCTA zona'!O53/'Tablas PERNOCTA zona'!O66-1,"-")</f>
        <v>5.1398941719275948E-2</v>
      </c>
      <c r="J53" s="285">
        <f>IFERROR('Tablas PERNOCTA zona'!Q53/'Tablas PERNOCTA zona'!Q66-1,"-")</f>
        <v>1.498549373121949E-2</v>
      </c>
      <c r="K53" s="285">
        <f>IFERROR('Tablas PERNOCTA zona'!S53/'Tablas PERNOCTA zona'!S66-1,"-")</f>
        <v>3.607557089287261E-2</v>
      </c>
    </row>
    <row r="54" spans="2:11" hidden="1" outlineLevel="1" x14ac:dyDescent="0.25">
      <c r="B54" s="88" t="s">
        <v>93</v>
      </c>
      <c r="C54" s="285">
        <f>IFERROR('Tablas PERNOCTA zona'!C54/'Tablas PERNOCTA zona'!C67-1,"-")</f>
        <v>8.1243170310022927E-2</v>
      </c>
      <c r="D54" s="285">
        <f>IFERROR('Tablas PERNOCTA zona'!E54/'Tablas PERNOCTA zona'!E67-1,"-")</f>
        <v>9.5381288750617799E-3</v>
      </c>
      <c r="E54" s="285">
        <f>IFERROR('Tablas PERNOCTA zona'!G54/'Tablas PERNOCTA zona'!G67-1,"-")</f>
        <v>5.6023396480771925E-2</v>
      </c>
      <c r="F54" s="192">
        <f>IFERROR('Tablas PERNOCTA zona'!I54/'Tablas PERNOCTA zona'!I67-1,"-")</f>
        <v>6.3195027169706819E-2</v>
      </c>
      <c r="G54" s="192">
        <f>IFERROR('Tablas PERNOCTA zona'!K54/'Tablas PERNOCTA zona'!K67-1,"-")</f>
        <v>-3.4755627820123314E-3</v>
      </c>
      <c r="H54" s="192">
        <f>IFERROR('Tablas PERNOCTA zona'!M54/'Tablas PERNOCTA zona'!M67-1,"-")</f>
        <v>3.4299500555451168E-2</v>
      </c>
      <c r="I54" s="285">
        <f>IFERROR('Tablas PERNOCTA zona'!O54/'Tablas PERNOCTA zona'!O67-1,"-")</f>
        <v>5.0602859356292607E-2</v>
      </c>
      <c r="J54" s="285">
        <f>IFERROR('Tablas PERNOCTA zona'!Q54/'Tablas PERNOCTA zona'!Q67-1,"-")</f>
        <v>-3.6240739707019909E-2</v>
      </c>
      <c r="K54" s="285">
        <f>IFERROR('Tablas PERNOCTA zona'!S54/'Tablas PERNOCTA zona'!S67-1,"-")</f>
        <v>1.4648129592242709E-2</v>
      </c>
    </row>
    <row r="55" spans="2:11" hidden="1" outlineLevel="1" x14ac:dyDescent="0.25">
      <c r="B55" s="88" t="s">
        <v>94</v>
      </c>
      <c r="C55" s="285">
        <f>IFERROR('Tablas PERNOCTA zona'!C55/'Tablas PERNOCTA zona'!C68-1,"-")</f>
        <v>2.8719126938536732E-4</v>
      </c>
      <c r="D55" s="285">
        <f>IFERROR('Tablas PERNOCTA zona'!E55/'Tablas PERNOCTA zona'!E68-1,"-")</f>
        <v>-9.5823870352990115E-2</v>
      </c>
      <c r="E55" s="285">
        <f>IFERROR('Tablas PERNOCTA zona'!G55/'Tablas PERNOCTA zona'!G68-1,"-")</f>
        <v>-3.62592387094548E-2</v>
      </c>
      <c r="F55" s="192">
        <f>IFERROR('Tablas PERNOCTA zona'!I55/'Tablas PERNOCTA zona'!I68-1,"-")</f>
        <v>-9.833091151867368E-3</v>
      </c>
      <c r="G55" s="192">
        <f>IFERROR('Tablas PERNOCTA zona'!K55/'Tablas PERNOCTA zona'!K68-1,"-")</f>
        <v>-9.7508749351475466E-2</v>
      </c>
      <c r="H55" s="192">
        <f>IFERROR('Tablas PERNOCTA zona'!M55/'Tablas PERNOCTA zona'!M68-1,"-")</f>
        <v>-5.0292121105474874E-2</v>
      </c>
      <c r="I55" s="285">
        <f>IFERROR('Tablas PERNOCTA zona'!O55/'Tablas PERNOCTA zona'!O68-1,"-")</f>
        <v>-4.3537178933474419E-2</v>
      </c>
      <c r="J55" s="285">
        <f>IFERROR('Tablas PERNOCTA zona'!Q55/'Tablas PERNOCTA zona'!Q68-1,"-")</f>
        <v>-0.11184014174623491</v>
      </c>
      <c r="K55" s="285">
        <f>IFERROR('Tablas PERNOCTA zona'!S55/'Tablas PERNOCTA zona'!S68-1,"-")</f>
        <v>-7.3257212835748375E-2</v>
      </c>
    </row>
    <row r="56" spans="2:11" hidden="1" outlineLevel="1" x14ac:dyDescent="0.25">
      <c r="B56" s="88" t="s">
        <v>95</v>
      </c>
      <c r="C56" s="285">
        <f>IFERROR('Tablas PERNOCTA zona'!C56/'Tablas PERNOCTA zona'!C69-1,"-")</f>
        <v>6.6835489876388987E-3</v>
      </c>
      <c r="D56" s="285">
        <f>IFERROR('Tablas PERNOCTA zona'!E56/'Tablas PERNOCTA zona'!E69-1,"-")</f>
        <v>-5.2527388622461646E-2</v>
      </c>
      <c r="E56" s="285">
        <f>IFERROR('Tablas PERNOCTA zona'!G56/'Tablas PERNOCTA zona'!G69-1,"-")</f>
        <v>-1.7154822554183546E-2</v>
      </c>
      <c r="F56" s="192">
        <f>IFERROR('Tablas PERNOCTA zona'!I56/'Tablas PERNOCTA zona'!I69-1,"-")</f>
        <v>3.8635532266191097E-2</v>
      </c>
      <c r="G56" s="192">
        <f>IFERROR('Tablas PERNOCTA zona'!K56/'Tablas PERNOCTA zona'!K69-1,"-")</f>
        <v>-5.5556487857864267E-2</v>
      </c>
      <c r="H56" s="192">
        <f>IFERROR('Tablas PERNOCTA zona'!M56/'Tablas PERNOCTA zona'!M69-1,"-")</f>
        <v>-8.5863875947291834E-3</v>
      </c>
      <c r="I56" s="285">
        <f>IFERROR('Tablas PERNOCTA zona'!O56/'Tablas PERNOCTA zona'!O69-1,"-")</f>
        <v>9.9710227460159118E-3</v>
      </c>
      <c r="J56" s="285">
        <f>IFERROR('Tablas PERNOCTA zona'!Q56/'Tablas PERNOCTA zona'!Q69-1,"-")</f>
        <v>-7.9926731742644308E-2</v>
      </c>
      <c r="K56" s="285">
        <f>IFERROR('Tablas PERNOCTA zona'!S56/'Tablas PERNOCTA zona'!S69-1,"-")</f>
        <v>-3.2647373846854788E-2</v>
      </c>
    </row>
    <row r="57" spans="2:11" hidden="1" outlineLevel="1" x14ac:dyDescent="0.25">
      <c r="B57" s="88" t="s">
        <v>96</v>
      </c>
      <c r="C57" s="285">
        <f>IFERROR('Tablas PERNOCTA zona'!C57/'Tablas PERNOCTA zona'!C70-1,"-")</f>
        <v>5.2761798251996783E-3</v>
      </c>
      <c r="D57" s="285">
        <f>IFERROR('Tablas PERNOCTA zona'!E57/'Tablas PERNOCTA zona'!E70-1,"-")</f>
        <v>-6.8373520385795694E-2</v>
      </c>
      <c r="E57" s="285">
        <f>IFERROR('Tablas PERNOCTA zona'!G57/'Tablas PERNOCTA zona'!G70-1,"-")</f>
        <v>-2.5021980350693696E-2</v>
      </c>
      <c r="F57" s="192">
        <f>IFERROR('Tablas PERNOCTA zona'!I57/'Tablas PERNOCTA zona'!I70-1,"-")</f>
        <v>6.134753418105543E-3</v>
      </c>
      <c r="G57" s="192">
        <f>IFERROR('Tablas PERNOCTA zona'!K57/'Tablas PERNOCTA zona'!K70-1,"-")</f>
        <v>-6.2141264455035761E-2</v>
      </c>
      <c r="H57" s="192">
        <f>IFERROR('Tablas PERNOCTA zona'!M57/'Tablas PERNOCTA zona'!M70-1,"-")</f>
        <v>-2.790026582569427E-2</v>
      </c>
      <c r="I57" s="285">
        <f>IFERROR('Tablas PERNOCTA zona'!O57/'Tablas PERNOCTA zona'!O70-1,"-")</f>
        <v>1.4431404593052255E-2</v>
      </c>
      <c r="J57" s="285">
        <f>IFERROR('Tablas PERNOCTA zona'!Q57/'Tablas PERNOCTA zona'!Q70-1,"-")</f>
        <v>-8.1158777374745084E-2</v>
      </c>
      <c r="K57" s="285">
        <f>IFERROR('Tablas PERNOCTA zona'!S57/'Tablas PERNOCTA zona'!S70-1,"-")</f>
        <v>-3.0898829095330149E-2</v>
      </c>
    </row>
    <row r="58" spans="2:11" hidden="1" outlineLevel="1" x14ac:dyDescent="0.25">
      <c r="B58" s="88" t="s">
        <v>97</v>
      </c>
      <c r="C58" s="285">
        <f>IFERROR('Tablas PERNOCTA zona'!C58/'Tablas PERNOCTA zona'!C71-1,"-")</f>
        <v>-4.4257388003806297E-2</v>
      </c>
      <c r="D58" s="285">
        <f>IFERROR('Tablas PERNOCTA zona'!E58/'Tablas PERNOCTA zona'!E71-1,"-")</f>
        <v>-9.6136668155426541E-2</v>
      </c>
      <c r="E58" s="285">
        <f>IFERROR('Tablas PERNOCTA zona'!G58/'Tablas PERNOCTA zona'!G71-1,"-")</f>
        <v>-6.4817630768884138E-2</v>
      </c>
      <c r="F58" s="192">
        <f>IFERROR('Tablas PERNOCTA zona'!I58/'Tablas PERNOCTA zona'!I71-1,"-")</f>
        <v>-2.9148887777571297E-2</v>
      </c>
      <c r="G58" s="192">
        <f>IFERROR('Tablas PERNOCTA zona'!K58/'Tablas PERNOCTA zona'!K71-1,"-")</f>
        <v>-6.7141198061210439E-2</v>
      </c>
      <c r="H58" s="192">
        <f>IFERROR('Tablas PERNOCTA zona'!M58/'Tablas PERNOCTA zona'!M71-1,"-")</f>
        <v>-4.7591691888966281E-2</v>
      </c>
      <c r="I58" s="285">
        <f>IFERROR('Tablas PERNOCTA zona'!O58/'Tablas PERNOCTA zona'!O71-1,"-")</f>
        <v>-2.4103216399638305E-2</v>
      </c>
      <c r="J58" s="285">
        <f>IFERROR('Tablas PERNOCTA zona'!Q58/'Tablas PERNOCTA zona'!Q71-1,"-")</f>
        <v>-9.366156117085922E-2</v>
      </c>
      <c r="K58" s="285">
        <f>IFERROR('Tablas PERNOCTA zona'!S58/'Tablas PERNOCTA zona'!S71-1,"-")</f>
        <v>-5.6395205550938021E-2</v>
      </c>
    </row>
    <row r="59" spans="2:11" ht="15" customHeight="1" collapsed="1" x14ac:dyDescent="0.25">
      <c r="B59" s="177">
        <v>2010</v>
      </c>
      <c r="C59" s="287">
        <f>IFERROR('Tablas PERNOCTA zona'!C59/'Tablas PERNOCTA zona'!C72-1,"-")</f>
        <v>3.0417906433620523E-2</v>
      </c>
      <c r="D59" s="287">
        <f>IFERROR('Tablas PERNOCTA zona'!E59/'Tablas PERNOCTA zona'!E72-1,"-")</f>
        <v>-1.517993386974803E-2</v>
      </c>
      <c r="E59" s="287">
        <f>IFERROR('Tablas PERNOCTA zona'!G59/'Tablas PERNOCTA zona'!G72-1,"-")</f>
        <v>1.2961071591193862E-2</v>
      </c>
      <c r="F59" s="287">
        <f>IFERROR('Tablas PERNOCTA zona'!I59/'Tablas PERNOCTA zona'!I72-1,"-")</f>
        <v>5.0676049182359462E-2</v>
      </c>
      <c r="G59" s="287">
        <f>IFERROR('Tablas PERNOCTA zona'!K59/'Tablas PERNOCTA zona'!K72-1,"-")</f>
        <v>7.1507715193019905E-4</v>
      </c>
      <c r="H59" s="287">
        <f>IFERROR('Tablas PERNOCTA zona'!M59/'Tablas PERNOCTA zona'!M72-1,"-")</f>
        <v>2.7254281571602368E-2</v>
      </c>
      <c r="I59" s="287">
        <f>IFERROR('Tablas PERNOCTA zona'!O59/'Tablas PERNOCTA zona'!O72-1,"-")</f>
        <v>2.5869525508901203E-2</v>
      </c>
      <c r="J59" s="287">
        <f>IFERROR('Tablas PERNOCTA zona'!Q59/'Tablas PERNOCTA zona'!Q72-1,"-")</f>
        <v>-2.5678884336033936E-2</v>
      </c>
      <c r="K59" s="287">
        <f>IFERROR('Tablas PERNOCTA zona'!S59/'Tablas PERNOCTA zona'!S72-1,"-")</f>
        <v>2.8979059372828964E-3</v>
      </c>
    </row>
    <row r="60" spans="2:11" ht="15" hidden="1" customHeight="1" outlineLevel="1" x14ac:dyDescent="0.25">
      <c r="B60" s="88" t="s">
        <v>86</v>
      </c>
      <c r="C60" s="285">
        <f>IFERROR('Tablas PERNOCTA zona'!C60/'Tablas PERNOCTA zona'!C73-1,"-")</f>
        <v>-8.1892392669994596E-2</v>
      </c>
      <c r="D60" s="285">
        <f>IFERROR('Tablas PERNOCTA zona'!E60/'Tablas PERNOCTA zona'!E73-1,"-")</f>
        <v>-0.1075953793370138</v>
      </c>
      <c r="E60" s="285">
        <f>IFERROR('Tablas PERNOCTA zona'!G60/'Tablas PERNOCTA zona'!G73-1,"-")</f>
        <v>-9.2075037504899426E-2</v>
      </c>
      <c r="F60" s="192">
        <f>IFERROR('Tablas PERNOCTA zona'!I60/'Tablas PERNOCTA zona'!I73-1,"-")</f>
        <v>-7.282241538329226E-2</v>
      </c>
      <c r="G60" s="192">
        <f>IFERROR('Tablas PERNOCTA zona'!K60/'Tablas PERNOCTA zona'!K73-1,"-")</f>
        <v>-0.11068346144947694</v>
      </c>
      <c r="H60" s="192">
        <f>IFERROR('Tablas PERNOCTA zona'!M60/'Tablas PERNOCTA zona'!M73-1,"-")</f>
        <v>-9.1442944801918835E-2</v>
      </c>
      <c r="I60" s="285">
        <f>IFERROR('Tablas PERNOCTA zona'!O60/'Tablas PERNOCTA zona'!O73-1,"-")</f>
        <v>-7.711478263106708E-2</v>
      </c>
      <c r="J60" s="285">
        <f>IFERROR('Tablas PERNOCTA zona'!Q60/'Tablas PERNOCTA zona'!Q73-1,"-")</f>
        <v>-0.12739845041822406</v>
      </c>
      <c r="K60" s="285">
        <f>IFERROR('Tablas PERNOCTA zona'!S60/'Tablas PERNOCTA zona'!S73-1,"-")</f>
        <v>-0.10062421660235699</v>
      </c>
    </row>
    <row r="61" spans="2:11" ht="15" hidden="1" customHeight="1" outlineLevel="1" x14ac:dyDescent="0.25">
      <c r="B61" s="88" t="s">
        <v>87</v>
      </c>
      <c r="C61" s="285">
        <f>IFERROR('Tablas PERNOCTA zona'!C61/'Tablas PERNOCTA zona'!C74-1,"-")</f>
        <v>-8.9069423360464861E-2</v>
      </c>
      <c r="D61" s="285">
        <f>IFERROR('Tablas PERNOCTA zona'!E61/'Tablas PERNOCTA zona'!E74-1,"-")</f>
        <v>-9.6569236995455943E-2</v>
      </c>
      <c r="E61" s="285">
        <f>IFERROR('Tablas PERNOCTA zona'!G61/'Tablas PERNOCTA zona'!G74-1,"-")</f>
        <v>-9.1916617178084081E-2</v>
      </c>
      <c r="F61" s="192">
        <f>IFERROR('Tablas PERNOCTA zona'!I61/'Tablas PERNOCTA zona'!I74-1,"-")</f>
        <v>-6.8553522912515819E-2</v>
      </c>
      <c r="G61" s="192">
        <f>IFERROR('Tablas PERNOCTA zona'!K61/'Tablas PERNOCTA zona'!K74-1,"-")</f>
        <v>-0.14833495071249814</v>
      </c>
      <c r="H61" s="192">
        <f>IFERROR('Tablas PERNOCTA zona'!M61/'Tablas PERNOCTA zona'!M74-1,"-")</f>
        <v>-0.10772519178558071</v>
      </c>
      <c r="I61" s="285">
        <f>IFERROR('Tablas PERNOCTA zona'!O61/'Tablas PERNOCTA zona'!O74-1,"-")</f>
        <v>-7.8815085942363639E-2</v>
      </c>
      <c r="J61" s="285">
        <f>IFERROR('Tablas PERNOCTA zona'!Q61/'Tablas PERNOCTA zona'!Q74-1,"-")</f>
        <v>-0.16447644802213701</v>
      </c>
      <c r="K61" s="285">
        <f>IFERROR('Tablas PERNOCTA zona'!S61/'Tablas PERNOCTA zona'!S74-1,"-")</f>
        <v>-0.11885319628502189</v>
      </c>
    </row>
    <row r="62" spans="2:11" ht="15" hidden="1" customHeight="1" outlineLevel="1" x14ac:dyDescent="0.25">
      <c r="B62" s="88" t="s">
        <v>88</v>
      </c>
      <c r="C62" s="285">
        <f>IFERROR('Tablas PERNOCTA zona'!C62/'Tablas PERNOCTA zona'!C75-1,"-")</f>
        <v>-0.13877780955386376</v>
      </c>
      <c r="D62" s="285">
        <f>IFERROR('Tablas PERNOCTA zona'!E62/'Tablas PERNOCTA zona'!E75-1,"-")</f>
        <v>-0.15906523536353712</v>
      </c>
      <c r="E62" s="285">
        <f>IFERROR('Tablas PERNOCTA zona'!G62/'Tablas PERNOCTA zona'!G75-1,"-")</f>
        <v>-0.14627355913207107</v>
      </c>
      <c r="F62" s="192">
        <f>IFERROR('Tablas PERNOCTA zona'!I62/'Tablas PERNOCTA zona'!I75-1,"-")</f>
        <v>-8.4911839087709051E-2</v>
      </c>
      <c r="G62" s="192">
        <f>IFERROR('Tablas PERNOCTA zona'!K62/'Tablas PERNOCTA zona'!K75-1,"-")</f>
        <v>-0.12069930910183235</v>
      </c>
      <c r="H62" s="192">
        <f>IFERROR('Tablas PERNOCTA zona'!M62/'Tablas PERNOCTA zona'!M75-1,"-")</f>
        <v>-0.10151238384571026</v>
      </c>
      <c r="I62" s="285">
        <f>IFERROR('Tablas PERNOCTA zona'!O62/'Tablas PERNOCTA zona'!O75-1,"-")</f>
        <v>-0.1127749878644686</v>
      </c>
      <c r="J62" s="285">
        <f>IFERROR('Tablas PERNOCTA zona'!Q62/'Tablas PERNOCTA zona'!Q75-1,"-")</f>
        <v>-0.14195644966393306</v>
      </c>
      <c r="K62" s="285">
        <f>IFERROR('Tablas PERNOCTA zona'!S62/'Tablas PERNOCTA zona'!S75-1,"-")</f>
        <v>-0.12571846305344481</v>
      </c>
    </row>
    <row r="63" spans="2:11" ht="15" hidden="1" customHeight="1" outlineLevel="1" x14ac:dyDescent="0.25">
      <c r="B63" s="88" t="s">
        <v>89</v>
      </c>
      <c r="C63" s="285">
        <f>IFERROR('Tablas PERNOCTA zona'!C63/'Tablas PERNOCTA zona'!C76-1,"-")</f>
        <v>-0.13041588251748981</v>
      </c>
      <c r="D63" s="285">
        <f>IFERROR('Tablas PERNOCTA zona'!E63/'Tablas PERNOCTA zona'!E76-1,"-")</f>
        <v>-8.230880418365194E-2</v>
      </c>
      <c r="E63" s="285">
        <f>IFERROR('Tablas PERNOCTA zona'!G63/'Tablas PERNOCTA zona'!G76-1,"-")</f>
        <v>-0.1130276103356781</v>
      </c>
      <c r="F63" s="192">
        <f>IFERROR('Tablas PERNOCTA zona'!I63/'Tablas PERNOCTA zona'!I76-1,"-")</f>
        <v>-9.4144927367250442E-2</v>
      </c>
      <c r="G63" s="192">
        <f>IFERROR('Tablas PERNOCTA zona'!K63/'Tablas PERNOCTA zona'!K76-1,"-")</f>
        <v>-8.3506569666424002E-2</v>
      </c>
      <c r="H63" s="192">
        <f>IFERROR('Tablas PERNOCTA zona'!M63/'Tablas PERNOCTA zona'!M76-1,"-")</f>
        <v>-8.9407734745883261E-2</v>
      </c>
      <c r="I63" s="285">
        <f>IFERROR('Tablas PERNOCTA zona'!O63/'Tablas PERNOCTA zona'!O76-1,"-")</f>
        <v>-0.12100826071878423</v>
      </c>
      <c r="J63" s="285">
        <f>IFERROR('Tablas PERNOCTA zona'!Q63/'Tablas PERNOCTA zona'!Q76-1,"-")</f>
        <v>-0.11818502873444603</v>
      </c>
      <c r="K63" s="285">
        <f>IFERROR('Tablas PERNOCTA zona'!S63/'Tablas PERNOCTA zona'!S76-1,"-")</f>
        <v>-0.11981197986997827</v>
      </c>
    </row>
    <row r="64" spans="2:11" ht="15" hidden="1" customHeight="1" outlineLevel="1" x14ac:dyDescent="0.25">
      <c r="B64" s="88" t="s">
        <v>90</v>
      </c>
      <c r="C64" s="285">
        <f>IFERROR('Tablas PERNOCTA zona'!C64/'Tablas PERNOCTA zona'!C77-1,"-")</f>
        <v>-0.12777042257061699</v>
      </c>
      <c r="D64" s="285">
        <f>IFERROR('Tablas PERNOCTA zona'!E64/'Tablas PERNOCTA zona'!E77-1,"-")</f>
        <v>-0.12435366673341497</v>
      </c>
      <c r="E64" s="285">
        <f>IFERROR('Tablas PERNOCTA zona'!G64/'Tablas PERNOCTA zona'!G77-1,"-")</f>
        <v>-0.12639381489850454</v>
      </c>
      <c r="F64" s="192">
        <f>IFERROR('Tablas PERNOCTA zona'!I64/'Tablas PERNOCTA zona'!I77-1,"-")</f>
        <v>-0.10430891311081281</v>
      </c>
      <c r="G64" s="192">
        <f>IFERROR('Tablas PERNOCTA zona'!K64/'Tablas PERNOCTA zona'!K77-1,"-")</f>
        <v>-0.11464571534454093</v>
      </c>
      <c r="H64" s="192">
        <f>IFERROR('Tablas PERNOCTA zona'!M64/'Tablas PERNOCTA zona'!M77-1,"-")</f>
        <v>-0.10930672709991995</v>
      </c>
      <c r="I64" s="285">
        <f>IFERROR('Tablas PERNOCTA zona'!O64/'Tablas PERNOCTA zona'!O77-1,"-")</f>
        <v>-0.1277363413458984</v>
      </c>
      <c r="J64" s="285">
        <f>IFERROR('Tablas PERNOCTA zona'!Q64/'Tablas PERNOCTA zona'!Q77-1,"-")</f>
        <v>-0.15681948228278786</v>
      </c>
      <c r="K64" s="285">
        <f>IFERROR('Tablas PERNOCTA zona'!S64/'Tablas PERNOCTA zona'!S77-1,"-")</f>
        <v>-0.14115038584531348</v>
      </c>
    </row>
    <row r="65" spans="2:11" ht="15" hidden="1" customHeight="1" outlineLevel="1" x14ac:dyDescent="0.25">
      <c r="B65" s="88" t="s">
        <v>91</v>
      </c>
      <c r="C65" s="285">
        <f>IFERROR('Tablas PERNOCTA zona'!C65/'Tablas PERNOCTA zona'!C78-1,"-")</f>
        <v>-0.16547530481394157</v>
      </c>
      <c r="D65" s="285">
        <f>IFERROR('Tablas PERNOCTA zona'!E65/'Tablas PERNOCTA zona'!E78-1,"-")</f>
        <v>-0.1981368774955734</v>
      </c>
      <c r="E65" s="285">
        <f>IFERROR('Tablas PERNOCTA zona'!G65/'Tablas PERNOCTA zona'!G78-1,"-")</f>
        <v>-0.17766683546607032</v>
      </c>
      <c r="F65" s="192">
        <f>IFERROR('Tablas PERNOCTA zona'!I65/'Tablas PERNOCTA zona'!I78-1,"-")</f>
        <v>-0.12974890697842945</v>
      </c>
      <c r="G65" s="192">
        <f>IFERROR('Tablas PERNOCTA zona'!K65/'Tablas PERNOCTA zona'!K78-1,"-")</f>
        <v>-0.15736474873752448</v>
      </c>
      <c r="H65" s="192">
        <f>IFERROR('Tablas PERNOCTA zona'!M65/'Tablas PERNOCTA zona'!M78-1,"-")</f>
        <v>-0.14255494646955558</v>
      </c>
      <c r="I65" s="285">
        <f>IFERROR('Tablas PERNOCTA zona'!O65/'Tablas PERNOCTA zona'!O78-1,"-")</f>
        <v>-0.15020017689279797</v>
      </c>
      <c r="J65" s="285">
        <f>IFERROR('Tablas PERNOCTA zona'!Q65/'Tablas PERNOCTA zona'!Q78-1,"-")</f>
        <v>-0.18088954140504754</v>
      </c>
      <c r="K65" s="285">
        <f>IFERROR('Tablas PERNOCTA zona'!S65/'Tablas PERNOCTA zona'!S78-1,"-")</f>
        <v>-0.16385121540279957</v>
      </c>
    </row>
    <row r="66" spans="2:11" ht="15" hidden="1" customHeight="1" outlineLevel="1" x14ac:dyDescent="0.25">
      <c r="B66" s="88" t="s">
        <v>92</v>
      </c>
      <c r="C66" s="285">
        <f>IFERROR('Tablas PERNOCTA zona'!C66/'Tablas PERNOCTA zona'!C79-1,"-")</f>
        <v>-0.19977235992079367</v>
      </c>
      <c r="D66" s="285">
        <f>IFERROR('Tablas PERNOCTA zona'!E66/'Tablas PERNOCTA zona'!E79-1,"-")</f>
        <v>-0.20961369818884679</v>
      </c>
      <c r="E66" s="285">
        <f>IFERROR('Tablas PERNOCTA zona'!G66/'Tablas PERNOCTA zona'!G79-1,"-")</f>
        <v>-0.20338817271116283</v>
      </c>
      <c r="F66" s="192">
        <f>IFERROR('Tablas PERNOCTA zona'!I66/'Tablas PERNOCTA zona'!I79-1,"-")</f>
        <v>-0.12779249988285946</v>
      </c>
      <c r="G66" s="192">
        <f>IFERROR('Tablas PERNOCTA zona'!K66/'Tablas PERNOCTA zona'!K79-1,"-")</f>
        <v>-0.19360191815144523</v>
      </c>
      <c r="H66" s="192">
        <f>IFERROR('Tablas PERNOCTA zona'!M66/'Tablas PERNOCTA zona'!M79-1,"-")</f>
        <v>-0.15786014700108419</v>
      </c>
      <c r="I66" s="285">
        <f>IFERROR('Tablas PERNOCTA zona'!O66/'Tablas PERNOCTA zona'!O79-1,"-")</f>
        <v>-0.14723468162368059</v>
      </c>
      <c r="J66" s="285">
        <f>IFERROR('Tablas PERNOCTA zona'!Q66/'Tablas PERNOCTA zona'!Q79-1,"-")</f>
        <v>-0.19503367580078701</v>
      </c>
      <c r="K66" s="285">
        <f>IFERROR('Tablas PERNOCTA zona'!S66/'Tablas PERNOCTA zona'!S79-1,"-")</f>
        <v>-0.16802419155012427</v>
      </c>
    </row>
    <row r="67" spans="2:11" ht="15" hidden="1" customHeight="1" outlineLevel="1" x14ac:dyDescent="0.25">
      <c r="B67" s="88" t="s">
        <v>93</v>
      </c>
      <c r="C67" s="285">
        <f>IFERROR('Tablas PERNOCTA zona'!C67/'Tablas PERNOCTA zona'!C80-1,"-")</f>
        <v>-0.23667058711421551</v>
      </c>
      <c r="D67" s="285">
        <f>IFERROR('Tablas PERNOCTA zona'!E67/'Tablas PERNOCTA zona'!E80-1,"-")</f>
        <v>-0.26834482599571041</v>
      </c>
      <c r="E67" s="285">
        <f>IFERROR('Tablas PERNOCTA zona'!G67/'Tablas PERNOCTA zona'!G80-1,"-")</f>
        <v>-0.24811887179820602</v>
      </c>
      <c r="F67" s="192">
        <f>IFERROR('Tablas PERNOCTA zona'!I67/'Tablas PERNOCTA zona'!I80-1,"-")</f>
        <v>-0.15968727964784735</v>
      </c>
      <c r="G67" s="192">
        <f>IFERROR('Tablas PERNOCTA zona'!K67/'Tablas PERNOCTA zona'!K80-1,"-")</f>
        <v>-0.17323916240180881</v>
      </c>
      <c r="H67" s="192">
        <f>IFERROR('Tablas PERNOCTA zona'!M67/'Tablas PERNOCTA zona'!M80-1,"-")</f>
        <v>-0.16561493001022776</v>
      </c>
      <c r="I67" s="285">
        <f>IFERROR('Tablas PERNOCTA zona'!O67/'Tablas PERNOCTA zona'!O80-1,"-")</f>
        <v>-0.17629464275355089</v>
      </c>
      <c r="J67" s="285">
        <f>IFERROR('Tablas PERNOCTA zona'!Q67/'Tablas PERNOCTA zona'!Q80-1,"-")</f>
        <v>-0.19423050510388895</v>
      </c>
      <c r="K67" s="285">
        <f>IFERROR('Tablas PERNOCTA zona'!S67/'Tablas PERNOCTA zona'!S80-1,"-")</f>
        <v>-0.18381636922596034</v>
      </c>
    </row>
    <row r="68" spans="2:11" ht="15" hidden="1" customHeight="1" outlineLevel="1" x14ac:dyDescent="0.25">
      <c r="B68" s="88" t="s">
        <v>94</v>
      </c>
      <c r="C68" s="285">
        <f>IFERROR('Tablas PERNOCTA zona'!C68/'Tablas PERNOCTA zona'!C81-1,"-")</f>
        <v>-0.1926332002848673</v>
      </c>
      <c r="D68" s="285">
        <f>IFERROR('Tablas PERNOCTA zona'!E68/'Tablas PERNOCTA zona'!E81-1,"-")</f>
        <v>-0.11291487743545525</v>
      </c>
      <c r="E68" s="285">
        <f>IFERROR('Tablas PERNOCTA zona'!G68/'Tablas PERNOCTA zona'!G81-1,"-")</f>
        <v>-0.16406812804258264</v>
      </c>
      <c r="F68" s="192">
        <f>IFERROR('Tablas PERNOCTA zona'!I68/'Tablas PERNOCTA zona'!I81-1,"-")</f>
        <v>-0.10844898905265132</v>
      </c>
      <c r="G68" s="192">
        <f>IFERROR('Tablas PERNOCTA zona'!K68/'Tablas PERNOCTA zona'!K81-1,"-")</f>
        <v>-9.3853385285369351E-2</v>
      </c>
      <c r="H68" s="192">
        <f>IFERROR('Tablas PERNOCTA zona'!M68/'Tablas PERNOCTA zona'!M81-1,"-")</f>
        <v>-0.10177252742075449</v>
      </c>
      <c r="I68" s="285">
        <f>IFERROR('Tablas PERNOCTA zona'!O68/'Tablas PERNOCTA zona'!O81-1,"-")</f>
        <v>-0.14307976436575187</v>
      </c>
      <c r="J68" s="285">
        <f>IFERROR('Tablas PERNOCTA zona'!Q68/'Tablas PERNOCTA zona'!Q81-1,"-")</f>
        <v>-0.12624943149018031</v>
      </c>
      <c r="K68" s="285">
        <f>IFERROR('Tablas PERNOCTA zona'!S68/'Tablas PERNOCTA zona'!S81-1,"-")</f>
        <v>-0.13583689398582843</v>
      </c>
    </row>
    <row r="69" spans="2:11" ht="15" hidden="1" customHeight="1" outlineLevel="1" x14ac:dyDescent="0.25">
      <c r="B69" s="88" t="s">
        <v>95</v>
      </c>
      <c r="C69" s="285">
        <f>IFERROR('Tablas PERNOCTA zona'!C69/'Tablas PERNOCTA zona'!C82-1,"-")</f>
        <v>-0.24217997798333968</v>
      </c>
      <c r="D69" s="285">
        <f>IFERROR('Tablas PERNOCTA zona'!E69/'Tablas PERNOCTA zona'!E82-1,"-")</f>
        <v>-0.21977161369782328</v>
      </c>
      <c r="E69" s="285">
        <f>IFERROR('Tablas PERNOCTA zona'!G69/'Tablas PERNOCTA zona'!G82-1,"-")</f>
        <v>-0.23331495125217727</v>
      </c>
      <c r="F69" s="192">
        <f>IFERROR('Tablas PERNOCTA zona'!I69/'Tablas PERNOCTA zona'!I82-1,"-")</f>
        <v>-0.18176347599971887</v>
      </c>
      <c r="G69" s="192">
        <f>IFERROR('Tablas PERNOCTA zona'!K69/'Tablas PERNOCTA zona'!K82-1,"-")</f>
        <v>-0.16373211809298782</v>
      </c>
      <c r="H69" s="192">
        <f>IFERROR('Tablas PERNOCTA zona'!M69/'Tablas PERNOCTA zona'!M82-1,"-")</f>
        <v>-0.17282195202344353</v>
      </c>
      <c r="I69" s="285">
        <f>IFERROR('Tablas PERNOCTA zona'!O69/'Tablas PERNOCTA zona'!O82-1,"-")</f>
        <v>-0.17948224822567727</v>
      </c>
      <c r="J69" s="285">
        <f>IFERROR('Tablas PERNOCTA zona'!Q69/'Tablas PERNOCTA zona'!Q82-1,"-")</f>
        <v>-0.1703522994811919</v>
      </c>
      <c r="K69" s="285">
        <f>IFERROR('Tablas PERNOCTA zona'!S69/'Tablas PERNOCTA zona'!S82-1,"-")</f>
        <v>-0.17517913745897196</v>
      </c>
    </row>
    <row r="70" spans="2:11" ht="15" hidden="1" customHeight="1" outlineLevel="1" x14ac:dyDescent="0.25">
      <c r="B70" s="88" t="s">
        <v>96</v>
      </c>
      <c r="C70" s="285">
        <f>IFERROR('Tablas PERNOCTA zona'!C70/'Tablas PERNOCTA zona'!C83-1,"-")</f>
        <v>-0.21616578145657983</v>
      </c>
      <c r="D70" s="285">
        <f>IFERROR('Tablas PERNOCTA zona'!E70/'Tablas PERNOCTA zona'!E83-1,"-")</f>
        <v>-0.1910515620400679</v>
      </c>
      <c r="E70" s="285">
        <f>IFERROR('Tablas PERNOCTA zona'!G70/'Tablas PERNOCTA zona'!G83-1,"-")</f>
        <v>-0.20602548433773582</v>
      </c>
      <c r="F70" s="192">
        <f>IFERROR('Tablas PERNOCTA zona'!I70/'Tablas PERNOCTA zona'!I83-1,"-")</f>
        <v>-0.14468509256389783</v>
      </c>
      <c r="G70" s="192">
        <f>IFERROR('Tablas PERNOCTA zona'!K70/'Tablas PERNOCTA zona'!K83-1,"-")</f>
        <v>-0.17375596296727225</v>
      </c>
      <c r="H70" s="192">
        <f>IFERROR('Tablas PERNOCTA zona'!M70/'Tablas PERNOCTA zona'!M83-1,"-")</f>
        <v>-0.15942797645981455</v>
      </c>
      <c r="I70" s="285">
        <f>IFERROR('Tablas PERNOCTA zona'!O70/'Tablas PERNOCTA zona'!O83-1,"-")</f>
        <v>-0.15048496084835161</v>
      </c>
      <c r="J70" s="285">
        <f>IFERROR('Tablas PERNOCTA zona'!Q70/'Tablas PERNOCTA zona'!Q83-1,"-")</f>
        <v>-0.17127898072052172</v>
      </c>
      <c r="K70" s="285">
        <f>IFERROR('Tablas PERNOCTA zona'!S70/'Tablas PERNOCTA zona'!S83-1,"-")</f>
        <v>-0.16047434562851515</v>
      </c>
    </row>
    <row r="71" spans="2:11" ht="15" hidden="1" customHeight="1" outlineLevel="1" x14ac:dyDescent="0.25">
      <c r="B71" s="88" t="s">
        <v>97</v>
      </c>
      <c r="C71" s="285">
        <f>IFERROR('Tablas PERNOCTA zona'!C71/'Tablas PERNOCTA zona'!C84-1,"-")</f>
        <v>-0.14756307179852468</v>
      </c>
      <c r="D71" s="285">
        <f>IFERROR('Tablas PERNOCTA zona'!E71/'Tablas PERNOCTA zona'!E84-1,"-")</f>
        <v>-0.13640786486320644</v>
      </c>
      <c r="E71" s="285">
        <f>IFERROR('Tablas PERNOCTA zona'!G71/'Tablas PERNOCTA zona'!G84-1,"-")</f>
        <v>-0.14317681089085155</v>
      </c>
      <c r="F71" s="192">
        <f>IFERROR('Tablas PERNOCTA zona'!I71/'Tablas PERNOCTA zona'!I84-1,"-")</f>
        <v>-9.1744942738018143E-2</v>
      </c>
      <c r="G71" s="192">
        <f>IFERROR('Tablas PERNOCTA zona'!K71/'Tablas PERNOCTA zona'!K84-1,"-")</f>
        <v>-0.11430367093109728</v>
      </c>
      <c r="H71" s="192">
        <f>IFERROR('Tablas PERNOCTA zona'!M71/'Tablas PERNOCTA zona'!M84-1,"-")</f>
        <v>-0.10283751135289398</v>
      </c>
      <c r="I71" s="285">
        <f>IFERROR('Tablas PERNOCTA zona'!O71/'Tablas PERNOCTA zona'!O84-1,"-")</f>
        <v>-8.5032255938552681E-2</v>
      </c>
      <c r="J71" s="285">
        <f>IFERROR('Tablas PERNOCTA zona'!Q71/'Tablas PERNOCTA zona'!Q84-1,"-")</f>
        <v>-0.11628429836692333</v>
      </c>
      <c r="K71" s="285">
        <f>IFERROR('Tablas PERNOCTA zona'!S71/'Tablas PERNOCTA zona'!S84-1,"-")</f>
        <v>-9.9811253323199511E-2</v>
      </c>
    </row>
    <row r="72" spans="2:11" collapsed="1" x14ac:dyDescent="0.25">
      <c r="B72" s="177">
        <v>2009</v>
      </c>
      <c r="C72" s="287">
        <f>IFERROR('Tablas PERNOCTA zona'!C72/'Tablas PERNOCTA zona'!C85-1,"-")</f>
        <v>-0.16492856046213566</v>
      </c>
      <c r="D72" s="287">
        <f>IFERROR('Tablas PERNOCTA zona'!E72/'Tablas PERNOCTA zona'!E85-1,"-")</f>
        <v>-0.15924688631074813</v>
      </c>
      <c r="E72" s="287">
        <f>IFERROR('Tablas PERNOCTA zona'!G72/'Tablas PERNOCTA zona'!G85-1,"-")</f>
        <v>-0.16276246416833373</v>
      </c>
      <c r="F72" s="287">
        <f>IFERROR('Tablas PERNOCTA zona'!I72/'Tablas PERNOCTA zona'!I85-1,"-")</f>
        <v>-0.11465695922645203</v>
      </c>
      <c r="G72" s="287">
        <f>IFERROR('Tablas PERNOCTA zona'!K72/'Tablas PERNOCTA zona'!K85-1,"-")</f>
        <v>-0.13748799831945058</v>
      </c>
      <c r="H72" s="287">
        <f>IFERROR('Tablas PERNOCTA zona'!M72/'Tablas PERNOCTA zona'!M85-1,"-")</f>
        <v>-0.12550883331347717</v>
      </c>
      <c r="I72" s="287">
        <f>IFERROR('Tablas PERNOCTA zona'!O72/'Tablas PERNOCTA zona'!O85-1,"-")</f>
        <v>-0.12964341224210163</v>
      </c>
      <c r="J72" s="287">
        <f>IFERROR('Tablas PERNOCTA zona'!Q72/'Tablas PERNOCTA zona'!Q85-1,"-")</f>
        <v>-0.1550624012015529</v>
      </c>
      <c r="K72" s="287">
        <f>IFERROR('Tablas PERNOCTA zona'!S72/'Tablas PERNOCTA zona'!S85-1,"-")</f>
        <v>-0.1411573422777006</v>
      </c>
    </row>
    <row r="73" spans="2:11" ht="15" hidden="1" customHeight="1" outlineLevel="1" x14ac:dyDescent="0.25">
      <c r="B73" s="88" t="s">
        <v>86</v>
      </c>
      <c r="C73" s="285">
        <f>IFERROR('Tablas PERNOCTA zona'!C73/'Tablas PERNOCTA zona'!C86-1,"-")</f>
        <v>-9.2610189582164937E-2</v>
      </c>
      <c r="D73" s="285">
        <f>IFERROR('Tablas PERNOCTA zona'!E73/'Tablas PERNOCTA zona'!E86-1,"-")</f>
        <v>-0.10530141723241249</v>
      </c>
      <c r="E73" s="285">
        <f>IFERROR('Tablas PERNOCTA zona'!G73/'Tablas PERNOCTA zona'!G86-1,"-")</f>
        <v>-9.7680844634016717E-2</v>
      </c>
      <c r="F73" s="192">
        <f>IFERROR('Tablas PERNOCTA zona'!I73/'Tablas PERNOCTA zona'!I86-1,"-")</f>
        <v>-4.7054235305089454E-2</v>
      </c>
      <c r="G73" s="192">
        <f>IFERROR('Tablas PERNOCTA zona'!K73/'Tablas PERNOCTA zona'!K86-1,"-")</f>
        <v>-9.6997037091354876E-2</v>
      </c>
      <c r="H73" s="192">
        <f>IFERROR('Tablas PERNOCTA zona'!M73/'Tablas PERNOCTA zona'!M86-1,"-")</f>
        <v>-7.2288807089450402E-2</v>
      </c>
      <c r="I73" s="285">
        <f>IFERROR('Tablas PERNOCTA zona'!O73/'Tablas PERNOCTA zona'!O86-1,"-")</f>
        <v>-4.3343871906311726E-2</v>
      </c>
      <c r="J73" s="285">
        <f>IFERROR('Tablas PERNOCTA zona'!Q73/'Tablas PERNOCTA zona'!Q86-1,"-")</f>
        <v>-0.10478583187121915</v>
      </c>
      <c r="K73" s="285">
        <f>IFERROR('Tablas PERNOCTA zona'!S73/'Tablas PERNOCTA zona'!S86-1,"-")</f>
        <v>-7.3087376260990933E-2</v>
      </c>
    </row>
    <row r="74" spans="2:11" ht="15" hidden="1" customHeight="1" outlineLevel="1" x14ac:dyDescent="0.25">
      <c r="B74" s="88" t="s">
        <v>87</v>
      </c>
      <c r="C74" s="285">
        <f>IFERROR('Tablas PERNOCTA zona'!C74/'Tablas PERNOCTA zona'!C87-1,"-")</f>
        <v>-7.4374010431080828E-2</v>
      </c>
      <c r="D74" s="285">
        <f>IFERROR('Tablas PERNOCTA zona'!E74/'Tablas PERNOCTA zona'!E87-1,"-")</f>
        <v>-0.11972127365020768</v>
      </c>
      <c r="E74" s="285">
        <f>IFERROR('Tablas PERNOCTA zona'!G74/'Tablas PERNOCTA zona'!G87-1,"-")</f>
        <v>-9.2129046432750328E-2</v>
      </c>
      <c r="F74" s="192">
        <f>IFERROR('Tablas PERNOCTA zona'!I74/'Tablas PERNOCTA zona'!I87-1,"-")</f>
        <v>-6.3930765125122302E-2</v>
      </c>
      <c r="G74" s="192">
        <f>IFERROR('Tablas PERNOCTA zona'!K74/'Tablas PERNOCTA zona'!K87-1,"-")</f>
        <v>-6.9296700946032241E-2</v>
      </c>
      <c r="H74" s="192">
        <f>IFERROR('Tablas PERNOCTA zona'!M74/'Tablas PERNOCTA zona'!M87-1,"-")</f>
        <v>-6.657308147488239E-2</v>
      </c>
      <c r="I74" s="285">
        <f>IFERROR('Tablas PERNOCTA zona'!O74/'Tablas PERNOCTA zona'!O87-1,"-")</f>
        <v>-6.4776170247908271E-2</v>
      </c>
      <c r="J74" s="285">
        <f>IFERROR('Tablas PERNOCTA zona'!Q74/'Tablas PERNOCTA zona'!Q87-1,"-")</f>
        <v>-7.1143047241964852E-2</v>
      </c>
      <c r="K74" s="285">
        <f>IFERROR('Tablas PERNOCTA zona'!S74/'Tablas PERNOCTA zona'!S87-1,"-")</f>
        <v>-6.7762877199155191E-2</v>
      </c>
    </row>
    <row r="75" spans="2:11" ht="15" hidden="1" customHeight="1" outlineLevel="1" x14ac:dyDescent="0.25">
      <c r="B75" s="88" t="s">
        <v>88</v>
      </c>
      <c r="C75" s="285">
        <f>IFERROR('Tablas PERNOCTA zona'!C75/'Tablas PERNOCTA zona'!C88-1,"-")</f>
        <v>-5.0534345963116012E-2</v>
      </c>
      <c r="D75" s="285">
        <f>IFERROR('Tablas PERNOCTA zona'!E75/'Tablas PERNOCTA zona'!E88-1,"-")</f>
        <v>-8.6315227022424557E-2</v>
      </c>
      <c r="E75" s="285">
        <f>IFERROR('Tablas PERNOCTA zona'!G75/'Tablas PERNOCTA zona'!G88-1,"-")</f>
        <v>-6.4076357689890395E-2</v>
      </c>
      <c r="F75" s="192">
        <f>IFERROR('Tablas PERNOCTA zona'!I75/'Tablas PERNOCTA zona'!I88-1,"-")</f>
        <v>-2.0133512617825255E-2</v>
      </c>
      <c r="G75" s="192">
        <f>IFERROR('Tablas PERNOCTA zona'!K75/'Tablas PERNOCTA zona'!K88-1,"-")</f>
        <v>-6.1763700110104458E-2</v>
      </c>
      <c r="H75" s="192">
        <f>IFERROR('Tablas PERNOCTA zona'!M75/'Tablas PERNOCTA zona'!M88-1,"-")</f>
        <v>-3.9894401683865044E-2</v>
      </c>
      <c r="I75" s="285">
        <f>IFERROR('Tablas PERNOCTA zona'!O75/'Tablas PERNOCTA zona'!O88-1,"-")</f>
        <v>-2.433412392465728E-2</v>
      </c>
      <c r="J75" s="285">
        <f>IFERROR('Tablas PERNOCTA zona'!Q75/'Tablas PERNOCTA zona'!Q88-1,"-")</f>
        <v>-6.9402096896855281E-2</v>
      </c>
      <c r="K75" s="285">
        <f>IFERROR('Tablas PERNOCTA zona'!S75/'Tablas PERNOCTA zona'!S88-1,"-")</f>
        <v>-4.4851448513034131E-2</v>
      </c>
    </row>
    <row r="76" spans="2:11" ht="15" hidden="1" customHeight="1" outlineLevel="1" x14ac:dyDescent="0.25">
      <c r="B76" s="88" t="s">
        <v>89</v>
      </c>
      <c r="C76" s="285">
        <f>IFERROR('Tablas PERNOCTA zona'!C76/'Tablas PERNOCTA zona'!C89-1,"-")</f>
        <v>-4.7069527389957067E-2</v>
      </c>
      <c r="D76" s="285">
        <f>IFERROR('Tablas PERNOCTA zona'!E76/'Tablas PERNOCTA zona'!E89-1,"-")</f>
        <v>-3.0091160102884262E-2</v>
      </c>
      <c r="E76" s="285">
        <f>IFERROR('Tablas PERNOCTA zona'!G76/'Tablas PERNOCTA zona'!G89-1,"-")</f>
        <v>-4.1001741144490844E-2</v>
      </c>
      <c r="F76" s="192">
        <f>IFERROR('Tablas PERNOCTA zona'!I76/'Tablas PERNOCTA zona'!I89-1,"-")</f>
        <v>-1.774822643000451E-2</v>
      </c>
      <c r="G76" s="192">
        <f>IFERROR('Tablas PERNOCTA zona'!K76/'Tablas PERNOCTA zona'!K89-1,"-")</f>
        <v>-4.2480768394975832E-2</v>
      </c>
      <c r="H76" s="192">
        <f>IFERROR('Tablas PERNOCTA zona'!M76/'Tablas PERNOCTA zona'!M89-1,"-")</f>
        <v>-2.8917472132384381E-2</v>
      </c>
      <c r="I76" s="285">
        <f>IFERROR('Tablas PERNOCTA zona'!O76/'Tablas PERNOCTA zona'!O89-1,"-")</f>
        <v>-3.2166060209772973E-2</v>
      </c>
      <c r="J76" s="285">
        <f>IFERROR('Tablas PERNOCTA zona'!Q76/'Tablas PERNOCTA zona'!Q89-1,"-")</f>
        <v>-5.2931296604647793E-2</v>
      </c>
      <c r="K76" s="285">
        <f>IFERROR('Tablas PERNOCTA zona'!S76/'Tablas PERNOCTA zona'!S89-1,"-")</f>
        <v>-4.1075012121172594E-2</v>
      </c>
    </row>
    <row r="77" spans="2:11" ht="15" hidden="1" customHeight="1" outlineLevel="1" x14ac:dyDescent="0.25">
      <c r="B77" s="88" t="s">
        <v>90</v>
      </c>
      <c r="C77" s="285">
        <f>IFERROR('Tablas PERNOCTA zona'!C77/'Tablas PERNOCTA zona'!C90-1,"-")</f>
        <v>-3.0221030391678894E-2</v>
      </c>
      <c r="D77" s="285">
        <f>IFERROR('Tablas PERNOCTA zona'!E77/'Tablas PERNOCTA zona'!E90-1,"-")</f>
        <v>-1.2807841009916165E-2</v>
      </c>
      <c r="E77" s="285">
        <f>IFERROR('Tablas PERNOCTA zona'!G77/'Tablas PERNOCTA zona'!G90-1,"-")</f>
        <v>-2.3279694132551931E-2</v>
      </c>
      <c r="F77" s="192">
        <f>IFERROR('Tablas PERNOCTA zona'!I77/'Tablas PERNOCTA zona'!I90-1,"-")</f>
        <v>-1.2587797968405812E-2</v>
      </c>
      <c r="G77" s="192">
        <f>IFERROR('Tablas PERNOCTA zona'!K77/'Tablas PERNOCTA zona'!K90-1,"-")</f>
        <v>-1.7112818228728899E-2</v>
      </c>
      <c r="H77" s="192">
        <f>IFERROR('Tablas PERNOCTA zona'!M77/'Tablas PERNOCTA zona'!M90-1,"-")</f>
        <v>-1.4780823028217815E-2</v>
      </c>
      <c r="I77" s="285">
        <f>IFERROR('Tablas PERNOCTA zona'!O77/'Tablas PERNOCTA zona'!O90-1,"-")</f>
        <v>-1.7945388519283956E-2</v>
      </c>
      <c r="J77" s="285">
        <f>IFERROR('Tablas PERNOCTA zona'!Q77/'Tablas PERNOCTA zona'!Q90-1,"-")</f>
        <v>-1.6848196488104317E-2</v>
      </c>
      <c r="K77" s="285">
        <f>IFERROR('Tablas PERNOCTA zona'!S77/'Tablas PERNOCTA zona'!S90-1,"-")</f>
        <v>-1.7439634036220064E-2</v>
      </c>
    </row>
    <row r="78" spans="2:11" ht="15" hidden="1" customHeight="1" outlineLevel="1" x14ac:dyDescent="0.25">
      <c r="B78" s="88" t="s">
        <v>91</v>
      </c>
      <c r="C78" s="285">
        <f>IFERROR('Tablas PERNOCTA zona'!C78/'Tablas PERNOCTA zona'!C91-1,"-")</f>
        <v>5.2105371910107223E-2</v>
      </c>
      <c r="D78" s="285">
        <f>IFERROR('Tablas PERNOCTA zona'!E78/'Tablas PERNOCTA zona'!E91-1,"-")</f>
        <v>6.9354291595039363E-2</v>
      </c>
      <c r="E78" s="285">
        <f>IFERROR('Tablas PERNOCTA zona'!G78/'Tablas PERNOCTA zona'!G91-1,"-")</f>
        <v>5.8478364463779631E-2</v>
      </c>
      <c r="F78" s="192">
        <f>IFERROR('Tablas PERNOCTA zona'!I78/'Tablas PERNOCTA zona'!I91-1,"-")</f>
        <v>8.2272330085348733E-2</v>
      </c>
      <c r="G78" s="192">
        <f>IFERROR('Tablas PERNOCTA zona'!K78/'Tablas PERNOCTA zona'!K91-1,"-")</f>
        <v>3.8409073603370647E-2</v>
      </c>
      <c r="H78" s="192">
        <f>IFERROR('Tablas PERNOCTA zona'!M78/'Tablas PERNOCTA zona'!M91-1,"-")</f>
        <v>6.1480112560166278E-2</v>
      </c>
      <c r="I78" s="285">
        <f>IFERROR('Tablas PERNOCTA zona'!O78/'Tablas PERNOCTA zona'!O91-1,"-")</f>
        <v>4.5682148507975029E-2</v>
      </c>
      <c r="J78" s="285">
        <f>IFERROR('Tablas PERNOCTA zona'!Q78/'Tablas PERNOCTA zona'!Q91-1,"-")</f>
        <v>1.6319586749147019E-2</v>
      </c>
      <c r="K78" s="285">
        <f>IFERROR('Tablas PERNOCTA zona'!S78/'Tablas PERNOCTA zona'!S91-1,"-")</f>
        <v>3.2414452282811146E-2</v>
      </c>
    </row>
    <row r="79" spans="2:11" ht="15" hidden="1" customHeight="1" outlineLevel="1" x14ac:dyDescent="0.25">
      <c r="B79" s="88" t="s">
        <v>92</v>
      </c>
      <c r="C79" s="285">
        <f>IFERROR('Tablas PERNOCTA zona'!C79/'Tablas PERNOCTA zona'!C92-1,"-")</f>
        <v>0.10014322920389152</v>
      </c>
      <c r="D79" s="285">
        <f>IFERROR('Tablas PERNOCTA zona'!E79/'Tablas PERNOCTA zona'!E92-1,"-")</f>
        <v>0.121912286602047</v>
      </c>
      <c r="E79" s="285">
        <f>IFERROR('Tablas PERNOCTA zona'!G79/'Tablas PERNOCTA zona'!G92-1,"-")</f>
        <v>0.10804253505426176</v>
      </c>
      <c r="F79" s="192">
        <f>IFERROR('Tablas PERNOCTA zona'!I79/'Tablas PERNOCTA zona'!I92-1,"-")</f>
        <v>7.605215160170653E-2</v>
      </c>
      <c r="G79" s="192">
        <f>IFERROR('Tablas PERNOCTA zona'!K79/'Tablas PERNOCTA zona'!K92-1,"-")</f>
        <v>7.5657159594610945E-2</v>
      </c>
      <c r="H79" s="192">
        <f>IFERROR('Tablas PERNOCTA zona'!M79/'Tablas PERNOCTA zona'!M92-1,"-")</f>
        <v>7.5871647825943356E-2</v>
      </c>
      <c r="I79" s="285">
        <f>IFERROR('Tablas PERNOCTA zona'!O79/'Tablas PERNOCTA zona'!O92-1,"-")</f>
        <v>5.1291399508267776E-2</v>
      </c>
      <c r="J79" s="285">
        <f>IFERROR('Tablas PERNOCTA zona'!Q79/'Tablas PERNOCTA zona'!Q92-1,"-")</f>
        <v>5.5669331513616749E-2</v>
      </c>
      <c r="K79" s="285">
        <f>IFERROR('Tablas PERNOCTA zona'!S79/'Tablas PERNOCTA zona'!S92-1,"-")</f>
        <v>5.3191050247438643E-2</v>
      </c>
    </row>
    <row r="80" spans="2:11" ht="15" hidden="1" customHeight="1" outlineLevel="1" x14ac:dyDescent="0.25">
      <c r="B80" s="88" t="s">
        <v>93</v>
      </c>
      <c r="C80" s="285">
        <f>IFERROR('Tablas PERNOCTA zona'!C80/'Tablas PERNOCTA zona'!C93-1,"-")</f>
        <v>0.21126629172444433</v>
      </c>
      <c r="D80" s="285">
        <f>IFERROR('Tablas PERNOCTA zona'!E80/'Tablas PERNOCTA zona'!E93-1,"-")</f>
        <v>0.1633759662156542</v>
      </c>
      <c r="E80" s="285">
        <f>IFERROR('Tablas PERNOCTA zona'!G80/'Tablas PERNOCTA zona'!G93-1,"-")</f>
        <v>0.19350856074096923</v>
      </c>
      <c r="F80" s="192">
        <f>IFERROR('Tablas PERNOCTA zona'!I80/'Tablas PERNOCTA zona'!I93-1,"-")</f>
        <v>0.13061833868402961</v>
      </c>
      <c r="G80" s="192">
        <f>IFERROR('Tablas PERNOCTA zona'!K80/'Tablas PERNOCTA zona'!K93-1,"-")</f>
        <v>2.0388543361718803E-2</v>
      </c>
      <c r="H80" s="192">
        <f>IFERROR('Tablas PERNOCTA zona'!M80/'Tablas PERNOCTA zona'!M93-1,"-")</f>
        <v>7.9605279267366935E-2</v>
      </c>
      <c r="I80" s="285">
        <f>IFERROR('Tablas PERNOCTA zona'!O80/'Tablas PERNOCTA zona'!O93-1,"-")</f>
        <v>0.13424943807212686</v>
      </c>
      <c r="J80" s="285">
        <f>IFERROR('Tablas PERNOCTA zona'!Q80/'Tablas PERNOCTA zona'!Q93-1,"-")</f>
        <v>4.6445033166018446E-2</v>
      </c>
      <c r="K80" s="285">
        <f>IFERROR('Tablas PERNOCTA zona'!S80/'Tablas PERNOCTA zona'!S93-1,"-")</f>
        <v>9.5694103058083568E-2</v>
      </c>
    </row>
    <row r="81" spans="2:11" ht="15" hidden="1" customHeight="1" outlineLevel="1" x14ac:dyDescent="0.25">
      <c r="B81" s="88" t="s">
        <v>94</v>
      </c>
      <c r="C81" s="285">
        <f>IFERROR('Tablas PERNOCTA zona'!C81/'Tablas PERNOCTA zona'!C94-1,"-")</f>
        <v>6.5505497026488113E-2</v>
      </c>
      <c r="D81" s="285">
        <f>IFERROR('Tablas PERNOCTA zona'!E81/'Tablas PERNOCTA zona'!E94-1,"-")</f>
        <v>-6.2834781987190391E-2</v>
      </c>
      <c r="E81" s="285">
        <f>IFERROR('Tablas PERNOCTA zona'!G81/'Tablas PERNOCTA zona'!G94-1,"-")</f>
        <v>1.5665862775091188E-2</v>
      </c>
      <c r="F81" s="192">
        <f>IFERROR('Tablas PERNOCTA zona'!I81/'Tablas PERNOCTA zona'!I94-1,"-")</f>
        <v>4.6855000579135497E-2</v>
      </c>
      <c r="G81" s="192">
        <f>IFERROR('Tablas PERNOCTA zona'!K81/'Tablas PERNOCTA zona'!K94-1,"-")</f>
        <v>-3.1507572210718759E-2</v>
      </c>
      <c r="H81" s="192">
        <f>IFERROR('Tablas PERNOCTA zona'!M81/'Tablas PERNOCTA zona'!M94-1,"-")</f>
        <v>9.4921755139614206E-3</v>
      </c>
      <c r="I81" s="285">
        <f>IFERROR('Tablas PERNOCTA zona'!O81/'Tablas PERNOCTA zona'!O94-1,"-")</f>
        <v>5.4774182052441889E-2</v>
      </c>
      <c r="J81" s="285">
        <f>IFERROR('Tablas PERNOCTA zona'!Q81/'Tablas PERNOCTA zona'!Q94-1,"-")</f>
        <v>-1.6239190118536362E-2</v>
      </c>
      <c r="K81" s="285">
        <f>IFERROR('Tablas PERNOCTA zona'!S81/'Tablas PERNOCTA zona'!S94-1,"-")</f>
        <v>2.2995041009888029E-2</v>
      </c>
    </row>
    <row r="82" spans="2:11" ht="15" hidden="1" customHeight="1" outlineLevel="1" x14ac:dyDescent="0.25">
      <c r="B82" s="88" t="s">
        <v>95</v>
      </c>
      <c r="C82" s="285">
        <f>IFERROR('Tablas PERNOCTA zona'!C82/'Tablas PERNOCTA zona'!C95-1,"-")</f>
        <v>0.11554463974779594</v>
      </c>
      <c r="D82" s="285">
        <f>IFERROR('Tablas PERNOCTA zona'!E82/'Tablas PERNOCTA zona'!E95-1,"-")</f>
        <v>-3.3555927657956675E-3</v>
      </c>
      <c r="E82" s="285">
        <f>IFERROR('Tablas PERNOCTA zona'!G82/'Tablas PERNOCTA zona'!G95-1,"-")</f>
        <v>6.5267447166076353E-2</v>
      </c>
      <c r="F82" s="192">
        <f>IFERROR('Tablas PERNOCTA zona'!I82/'Tablas PERNOCTA zona'!I95-1,"-")</f>
        <v>5.6954859915915756E-2</v>
      </c>
      <c r="G82" s="192">
        <f>IFERROR('Tablas PERNOCTA zona'!K82/'Tablas PERNOCTA zona'!K95-1,"-")</f>
        <v>3.2438943592263181E-2</v>
      </c>
      <c r="H82" s="192">
        <f>IFERROR('Tablas PERNOCTA zona'!M82/'Tablas PERNOCTA zona'!M95-1,"-")</f>
        <v>4.4653891857810768E-2</v>
      </c>
      <c r="I82" s="285">
        <f>IFERROR('Tablas PERNOCTA zona'!O82/'Tablas PERNOCTA zona'!O95-1,"-")</f>
        <v>3.8621677420118461E-2</v>
      </c>
      <c r="J82" s="285">
        <f>IFERROR('Tablas PERNOCTA zona'!Q82/'Tablas PERNOCTA zona'!Q95-1,"-")</f>
        <v>2.2325420310153277E-2</v>
      </c>
      <c r="K82" s="285">
        <f>IFERROR('Tablas PERNOCTA zona'!S82/'Tablas PERNOCTA zona'!S95-1,"-")</f>
        <v>3.0876709520935686E-2</v>
      </c>
    </row>
    <row r="83" spans="2:11" ht="15" hidden="1" customHeight="1" outlineLevel="1" x14ac:dyDescent="0.25">
      <c r="B83" s="88" t="s">
        <v>96</v>
      </c>
      <c r="C83" s="285">
        <f>IFERROR('Tablas PERNOCTA zona'!C83/'Tablas PERNOCTA zona'!C96-1,"-")</f>
        <v>0.11707459066751436</v>
      </c>
      <c r="D83" s="285">
        <f>IFERROR('Tablas PERNOCTA zona'!E83/'Tablas PERNOCTA zona'!E96-1,"-")</f>
        <v>3.7331209406103572E-2</v>
      </c>
      <c r="E83" s="285">
        <f>IFERROR('Tablas PERNOCTA zona'!G83/'Tablas PERNOCTA zona'!G96-1,"-")</f>
        <v>8.3445489163613606E-2</v>
      </c>
      <c r="F83" s="192">
        <f>IFERROR('Tablas PERNOCTA zona'!I83/'Tablas PERNOCTA zona'!I96-1,"-")</f>
        <v>7.5527298252223263E-2</v>
      </c>
      <c r="G83" s="192">
        <f>IFERROR('Tablas PERNOCTA zona'!K83/'Tablas PERNOCTA zona'!K96-1,"-")</f>
        <v>5.9773456535249014E-2</v>
      </c>
      <c r="H83" s="192">
        <f>IFERROR('Tablas PERNOCTA zona'!M83/'Tablas PERNOCTA zona'!M96-1,"-")</f>
        <v>6.7479862075915831E-2</v>
      </c>
      <c r="I83" s="285">
        <f>IFERROR('Tablas PERNOCTA zona'!O83/'Tablas PERNOCTA zona'!O96-1,"-")</f>
        <v>6.5803269287174615E-2</v>
      </c>
      <c r="J83" s="285">
        <f>IFERROR('Tablas PERNOCTA zona'!Q83/'Tablas PERNOCTA zona'!Q96-1,"-")</f>
        <v>5.2222453358514276E-2</v>
      </c>
      <c r="K83" s="285">
        <f>IFERROR('Tablas PERNOCTA zona'!S83/'Tablas PERNOCTA zona'!S96-1,"-")</f>
        <v>5.9235601833850238E-2</v>
      </c>
    </row>
    <row r="84" spans="2:11" ht="15" hidden="1" customHeight="1" outlineLevel="1" x14ac:dyDescent="0.25">
      <c r="B84" s="88" t="s">
        <v>97</v>
      </c>
      <c r="C84" s="285">
        <f>IFERROR('Tablas PERNOCTA zona'!C84/'Tablas PERNOCTA zona'!C97-1,"-")</f>
        <v>6.0736829166596396E-2</v>
      </c>
      <c r="D84" s="285">
        <f>IFERROR('Tablas PERNOCTA zona'!E84/'Tablas PERNOCTA zona'!E97-1,"-")</f>
        <v>-7.5099921524409696E-3</v>
      </c>
      <c r="E84" s="285">
        <f>IFERROR('Tablas PERNOCTA zona'!G84/'Tablas PERNOCTA zona'!G97-1,"-")</f>
        <v>3.2811757979732681E-2</v>
      </c>
      <c r="F84" s="192">
        <f>IFERROR('Tablas PERNOCTA zona'!I84/'Tablas PERNOCTA zona'!I97-1,"-")</f>
        <v>2.1336213925212455E-2</v>
      </c>
      <c r="G84" s="192">
        <f>IFERROR('Tablas PERNOCTA zona'!K84/'Tablas PERNOCTA zona'!K97-1,"-")</f>
        <v>1.7697804638612702E-2</v>
      </c>
      <c r="H84" s="192">
        <f>IFERROR('Tablas PERNOCTA zona'!M84/'Tablas PERNOCTA zona'!M97-1,"-")</f>
        <v>1.9543891440610972E-2</v>
      </c>
      <c r="I84" s="285">
        <f>IFERROR('Tablas PERNOCTA zona'!O84/'Tablas PERNOCTA zona'!O97-1,"-")</f>
        <v>1.4990579261402015E-2</v>
      </c>
      <c r="J84" s="285">
        <f>IFERROR('Tablas PERNOCTA zona'!Q84/'Tablas PERNOCTA zona'!Q97-1,"-")</f>
        <v>1.5024427828462361E-2</v>
      </c>
      <c r="K84" s="285">
        <f>IFERROR('Tablas PERNOCTA zona'!S84/'Tablas PERNOCTA zona'!S97-1,"-")</f>
        <v>1.5006585866151667E-2</v>
      </c>
    </row>
    <row r="85" spans="2:11" collapsed="1" x14ac:dyDescent="0.25">
      <c r="B85" s="177">
        <v>2008</v>
      </c>
      <c r="C85" s="287">
        <f>IFERROR('Tablas PERNOCTA zona'!C85/'Tablas PERNOCTA zona'!C98-1,"-")</f>
        <v>2.9414079821702632E-2</v>
      </c>
      <c r="D85" s="287">
        <f>IFERROR('Tablas PERNOCTA zona'!E85/'Tablas PERNOCTA zona'!E98-1,"-")</f>
        <v>-9.7703952295532526E-3</v>
      </c>
      <c r="E85" s="287">
        <f>IFERROR('Tablas PERNOCTA zona'!G85/'Tablas PERNOCTA zona'!G98-1,"-")</f>
        <v>1.411494936624913E-2</v>
      </c>
      <c r="F85" s="287">
        <f>IFERROR('Tablas PERNOCTA zona'!I85/'Tablas PERNOCTA zona'!I98-1,"-")</f>
        <v>2.4508717890355358E-2</v>
      </c>
      <c r="G85" s="287">
        <f>IFERROR('Tablas PERNOCTA zona'!K85/'Tablas PERNOCTA zona'!K98-1,"-")</f>
        <v>-7.7503859485132942E-3</v>
      </c>
      <c r="H85" s="287">
        <f>IFERROR('Tablas PERNOCTA zona'!M85/'Tablas PERNOCTA zona'!M98-1,"-")</f>
        <v>8.9179934483110124E-3</v>
      </c>
      <c r="I85" s="287">
        <f>IFERROR('Tablas PERNOCTA zona'!O85/'Tablas PERNOCTA zona'!O98-1,"-")</f>
        <v>1.5767408703919239E-2</v>
      </c>
      <c r="J85" s="287">
        <f>IFERROR('Tablas PERNOCTA zona'!Q85/'Tablas PERNOCTA zona'!Q98-1,"-")</f>
        <v>-1.214256123466384E-2</v>
      </c>
      <c r="K85" s="287">
        <f>IFERROR('Tablas PERNOCTA zona'!S85/'Tablas PERNOCTA zona'!S98-1,"-")</f>
        <v>2.9322277811290043E-3</v>
      </c>
    </row>
    <row r="86" spans="2:11" ht="15" hidden="1" customHeight="1" outlineLevel="1" x14ac:dyDescent="0.25">
      <c r="B86" s="88" t="s">
        <v>86</v>
      </c>
      <c r="C86" s="285">
        <f>IFERROR('Tablas PERNOCTA zona'!C86/'Tablas PERNOCTA zona'!C99-1,"-")</f>
        <v>4.4419661698465118E-2</v>
      </c>
      <c r="D86" s="285">
        <f>IFERROR('Tablas PERNOCTA zona'!E86/'Tablas PERNOCTA zona'!E99-1,"-")</f>
        <v>2.6476905436115139E-2</v>
      </c>
      <c r="E86" s="285">
        <f>IFERROR('Tablas PERNOCTA zona'!G86/'Tablas PERNOCTA zona'!G99-1,"-")</f>
        <v>3.7176087664429813E-2</v>
      </c>
      <c r="F86" s="192">
        <f>IFERROR('Tablas PERNOCTA zona'!I86/'Tablas PERNOCTA zona'!I99-1,"-")</f>
        <v>3.6823249111050949E-4</v>
      </c>
      <c r="G86" s="192">
        <f>IFERROR('Tablas PERNOCTA zona'!K86/'Tablas PERNOCTA zona'!K99-1,"-")</f>
        <v>1.807626456732403E-2</v>
      </c>
      <c r="H86" s="192">
        <f>IFERROR('Tablas PERNOCTA zona'!M86/'Tablas PERNOCTA zona'!M99-1,"-")</f>
        <v>9.2378842504075021E-3</v>
      </c>
      <c r="I86" s="285">
        <f>IFERROR('Tablas PERNOCTA zona'!O86/'Tablas PERNOCTA zona'!O99-1,"-")</f>
        <v>2.0115212129172555E-3</v>
      </c>
      <c r="J86" s="285">
        <f>IFERROR('Tablas PERNOCTA zona'!Q86/'Tablas PERNOCTA zona'!Q99-1,"-")</f>
        <v>1.9982772870003718E-2</v>
      </c>
      <c r="K86" s="285">
        <f>IFERROR('Tablas PERNOCTA zona'!S86/'Tablas PERNOCTA zona'!S99-1,"-")</f>
        <v>1.0631483921937912E-2</v>
      </c>
    </row>
    <row r="87" spans="2:11" ht="15" hidden="1" customHeight="1" outlineLevel="1" x14ac:dyDescent="0.25">
      <c r="B87" s="88" t="s">
        <v>87</v>
      </c>
      <c r="C87" s="285">
        <f>IFERROR('Tablas PERNOCTA zona'!C87/'Tablas PERNOCTA zona'!C100-1,"-")</f>
        <v>4.9253041238205508E-2</v>
      </c>
      <c r="D87" s="285">
        <f>IFERROR('Tablas PERNOCTA zona'!E87/'Tablas PERNOCTA zona'!E100-1,"-")</f>
        <v>3.7348370975308631E-2</v>
      </c>
      <c r="E87" s="285">
        <f>IFERROR('Tablas PERNOCTA zona'!G87/'Tablas PERNOCTA zona'!G100-1,"-")</f>
        <v>4.4559545594549999E-2</v>
      </c>
      <c r="F87" s="192">
        <f>IFERROR('Tablas PERNOCTA zona'!I87/'Tablas PERNOCTA zona'!I100-1,"-")</f>
        <v>4.4854161440684548E-2</v>
      </c>
      <c r="G87" s="192">
        <f>IFERROR('Tablas PERNOCTA zona'!K87/'Tablas PERNOCTA zona'!K100-1,"-")</f>
        <v>6.3808936205838052E-3</v>
      </c>
      <c r="H87" s="192">
        <f>IFERROR('Tablas PERNOCTA zona'!M87/'Tablas PERNOCTA zona'!M100-1,"-")</f>
        <v>2.5548170634625E-2</v>
      </c>
      <c r="I87" s="285">
        <f>IFERROR('Tablas PERNOCTA zona'!O87/'Tablas PERNOCTA zona'!O100-1,"-")</f>
        <v>3.0077534547082507E-2</v>
      </c>
      <c r="J87" s="285">
        <f>IFERROR('Tablas PERNOCTA zona'!Q87/'Tablas PERNOCTA zona'!Q100-1,"-")</f>
        <v>3.9804070372329026E-3</v>
      </c>
      <c r="K87" s="285">
        <f>IFERROR('Tablas PERNOCTA zona'!S87/'Tablas PERNOCTA zona'!S100-1,"-")</f>
        <v>1.7668444628620383E-2</v>
      </c>
    </row>
    <row r="88" spans="2:11" ht="15" hidden="1" customHeight="1" outlineLevel="1" x14ac:dyDescent="0.25">
      <c r="B88" s="88" t="s">
        <v>88</v>
      </c>
      <c r="C88" s="285">
        <f>IFERROR('Tablas PERNOCTA zona'!C88/'Tablas PERNOCTA zona'!C101-1,"-")</f>
        <v>-2.0018076255187145E-2</v>
      </c>
      <c r="D88" s="285">
        <f>IFERROR('Tablas PERNOCTA zona'!E88/'Tablas PERNOCTA zona'!E101-1,"-")</f>
        <v>-2.7730332375289213E-2</v>
      </c>
      <c r="E88" s="285">
        <f>IFERROR('Tablas PERNOCTA zona'!G88/'Tablas PERNOCTA zona'!G101-1,"-")</f>
        <v>-2.2951285732561888E-2</v>
      </c>
      <c r="F88" s="192">
        <f>IFERROR('Tablas PERNOCTA zona'!I88/'Tablas PERNOCTA zona'!I101-1,"-")</f>
        <v>-3.651572175606288E-2</v>
      </c>
      <c r="G88" s="192">
        <f>IFERROR('Tablas PERNOCTA zona'!K88/'Tablas PERNOCTA zona'!K101-1,"-")</f>
        <v>-9.6108160912590668E-2</v>
      </c>
      <c r="H88" s="192">
        <f>IFERROR('Tablas PERNOCTA zona'!M88/'Tablas PERNOCTA zona'!M101-1,"-")</f>
        <v>-6.5752842078459328E-2</v>
      </c>
      <c r="I88" s="285">
        <f>IFERROR('Tablas PERNOCTA zona'!O88/'Tablas PERNOCTA zona'!O101-1,"-")</f>
        <v>-5.1335480587531568E-2</v>
      </c>
      <c r="J88" s="285">
        <f>IFERROR('Tablas PERNOCTA zona'!Q88/'Tablas PERNOCTA zona'!Q101-1,"-")</f>
        <v>-8.2617142268996191E-2</v>
      </c>
      <c r="K88" s="285">
        <f>IFERROR('Tablas PERNOCTA zona'!S88/'Tablas PERNOCTA zona'!S101-1,"-")</f>
        <v>-6.5837034579028564E-2</v>
      </c>
    </row>
    <row r="89" spans="2:11" ht="15" hidden="1" customHeight="1" outlineLevel="1" x14ac:dyDescent="0.25">
      <c r="B89" s="88" t="s">
        <v>89</v>
      </c>
      <c r="C89" s="285">
        <f>IFERROR('Tablas PERNOCTA zona'!C89/'Tablas PERNOCTA zona'!C102-1,"-")</f>
        <v>-2.4842325190869485E-2</v>
      </c>
      <c r="D89" s="285">
        <f>IFERROR('Tablas PERNOCTA zona'!E89/'Tablas PERNOCTA zona'!E102-1,"-")</f>
        <v>-0.10689709228011224</v>
      </c>
      <c r="E89" s="285">
        <f>IFERROR('Tablas PERNOCTA zona'!G89/'Tablas PERNOCTA zona'!G102-1,"-")</f>
        <v>-5.5843672644990794E-2</v>
      </c>
      <c r="F89" s="192">
        <f>IFERROR('Tablas PERNOCTA zona'!I89/'Tablas PERNOCTA zona'!I102-1,"-")</f>
        <v>-2.6150948446766797E-2</v>
      </c>
      <c r="G89" s="192">
        <f>IFERROR('Tablas PERNOCTA zona'!K89/'Tablas PERNOCTA zona'!K102-1,"-")</f>
        <v>-0.12038987421907799</v>
      </c>
      <c r="H89" s="192">
        <f>IFERROR('Tablas PERNOCTA zona'!M89/'Tablas PERNOCTA zona'!M102-1,"-")</f>
        <v>-7.1094435115853782E-2</v>
      </c>
      <c r="I89" s="285">
        <f>IFERROR('Tablas PERNOCTA zona'!O89/'Tablas PERNOCTA zona'!O102-1,"-")</f>
        <v>-4.7924052403013229E-2</v>
      </c>
      <c r="J89" s="285">
        <f>IFERROR('Tablas PERNOCTA zona'!Q89/'Tablas PERNOCTA zona'!Q102-1,"-")</f>
        <v>-0.11251119560733835</v>
      </c>
      <c r="K89" s="285">
        <f>IFERROR('Tablas PERNOCTA zona'!S89/'Tablas PERNOCTA zona'!S102-1,"-")</f>
        <v>-7.6750556819058402E-2</v>
      </c>
    </row>
    <row r="90" spans="2:11" ht="15" hidden="1" customHeight="1" outlineLevel="1" x14ac:dyDescent="0.25">
      <c r="B90" s="88" t="s">
        <v>90</v>
      </c>
      <c r="C90" s="285">
        <f>IFERROR('Tablas PERNOCTA zona'!C90/'Tablas PERNOCTA zona'!C103-1,"-")</f>
        <v>-3.4663586417749581E-2</v>
      </c>
      <c r="D90" s="285">
        <f>IFERROR('Tablas PERNOCTA zona'!E90/'Tablas PERNOCTA zona'!E103-1,"-")</f>
        <v>-8.7642746093706259E-2</v>
      </c>
      <c r="E90" s="285">
        <f>IFERROR('Tablas PERNOCTA zona'!G90/'Tablas PERNOCTA zona'!G103-1,"-")</f>
        <v>-5.6503218570596148E-2</v>
      </c>
      <c r="F90" s="192">
        <f>IFERROR('Tablas PERNOCTA zona'!I90/'Tablas PERNOCTA zona'!I103-1,"-")</f>
        <v>-3.492920720161552E-2</v>
      </c>
      <c r="G90" s="192">
        <f>IFERROR('Tablas PERNOCTA zona'!K90/'Tablas PERNOCTA zona'!K103-1,"-")</f>
        <v>-0.12563392457198075</v>
      </c>
      <c r="H90" s="192">
        <f>IFERROR('Tablas PERNOCTA zona'!M90/'Tablas PERNOCTA zona'!M103-1,"-")</f>
        <v>-8.1126382743591741E-2</v>
      </c>
      <c r="I90" s="285">
        <f>IFERROR('Tablas PERNOCTA zona'!O90/'Tablas PERNOCTA zona'!O103-1,"-")</f>
        <v>-3.4954478685411017E-2</v>
      </c>
      <c r="J90" s="285">
        <f>IFERROR('Tablas PERNOCTA zona'!Q90/'Tablas PERNOCTA zona'!Q103-1,"-")</f>
        <v>-0.10745544374088578</v>
      </c>
      <c r="K90" s="285">
        <f>IFERROR('Tablas PERNOCTA zona'!S90/'Tablas PERNOCTA zona'!S103-1,"-")</f>
        <v>-6.9784562610975764E-2</v>
      </c>
    </row>
    <row r="91" spans="2:11" ht="15" hidden="1" customHeight="1" outlineLevel="1" x14ac:dyDescent="0.25">
      <c r="B91" s="88" t="s">
        <v>91</v>
      </c>
      <c r="C91" s="285">
        <f>IFERROR('Tablas PERNOCTA zona'!C91/'Tablas PERNOCTA zona'!C104-1,"-")</f>
        <v>-3.2927745752624915E-2</v>
      </c>
      <c r="D91" s="285">
        <f>IFERROR('Tablas PERNOCTA zona'!E91/'Tablas PERNOCTA zona'!E104-1,"-")</f>
        <v>-0.13950500829493695</v>
      </c>
      <c r="E91" s="285">
        <f>IFERROR('Tablas PERNOCTA zona'!G91/'Tablas PERNOCTA zona'!G104-1,"-")</f>
        <v>-7.5245645947676687E-2</v>
      </c>
      <c r="F91" s="192">
        <f>IFERROR('Tablas PERNOCTA zona'!I91/'Tablas PERNOCTA zona'!I104-1,"-")</f>
        <v>-5.3027189748947268E-2</v>
      </c>
      <c r="G91" s="192">
        <f>IFERROR('Tablas PERNOCTA zona'!K91/'Tablas PERNOCTA zona'!K104-1,"-")</f>
        <v>-0.12484165285227955</v>
      </c>
      <c r="H91" s="192">
        <f>IFERROR('Tablas PERNOCTA zona'!M91/'Tablas PERNOCTA zona'!M104-1,"-")</f>
        <v>-8.8483202398439764E-2</v>
      </c>
      <c r="I91" s="285">
        <f>IFERROR('Tablas PERNOCTA zona'!O91/'Tablas PERNOCTA zona'!O104-1,"-")</f>
        <v>-6.3728045683160262E-2</v>
      </c>
      <c r="J91" s="285">
        <f>IFERROR('Tablas PERNOCTA zona'!Q91/'Tablas PERNOCTA zona'!Q104-1,"-")</f>
        <v>-0.11107205605125214</v>
      </c>
      <c r="K91" s="285">
        <f>IFERROR('Tablas PERNOCTA zona'!S91/'Tablas PERNOCTA zona'!S104-1,"-")</f>
        <v>-8.5730656550322304E-2</v>
      </c>
    </row>
    <row r="92" spans="2:11" ht="15" hidden="1" customHeight="1" outlineLevel="1" x14ac:dyDescent="0.25">
      <c r="B92" s="88" t="s">
        <v>92</v>
      </c>
      <c r="C92" s="285">
        <f>IFERROR('Tablas PERNOCTA zona'!C92/'Tablas PERNOCTA zona'!C105-1,"-")</f>
        <v>-7.0413477036657124E-2</v>
      </c>
      <c r="D92" s="285">
        <f>IFERROR('Tablas PERNOCTA zona'!E92/'Tablas PERNOCTA zona'!E105-1,"-")</f>
        <v>-0.11151497852565107</v>
      </c>
      <c r="E92" s="285">
        <f>IFERROR('Tablas PERNOCTA zona'!G92/'Tablas PERNOCTA zona'!G105-1,"-")</f>
        <v>-8.5760246991909317E-2</v>
      </c>
      <c r="F92" s="192">
        <f>IFERROR('Tablas PERNOCTA zona'!I92/'Tablas PERNOCTA zona'!I105-1,"-")</f>
        <v>-7.4073470270943242E-2</v>
      </c>
      <c r="G92" s="192">
        <f>IFERROR('Tablas PERNOCTA zona'!K92/'Tablas PERNOCTA zona'!K105-1,"-")</f>
        <v>-0.1081856069151399</v>
      </c>
      <c r="H92" s="192">
        <f>IFERROR('Tablas PERNOCTA zona'!M92/'Tablas PERNOCTA zona'!M105-1,"-")</f>
        <v>-8.9980285260612192E-2</v>
      </c>
      <c r="I92" s="285">
        <f>IFERROR('Tablas PERNOCTA zona'!O92/'Tablas PERNOCTA zona'!O105-1,"-")</f>
        <v>-7.3677018376969827E-2</v>
      </c>
      <c r="J92" s="285">
        <f>IFERROR('Tablas PERNOCTA zona'!Q92/'Tablas PERNOCTA zona'!Q105-1,"-")</f>
        <v>-8.7916185346202935E-2</v>
      </c>
      <c r="K92" s="285">
        <f>IFERROR('Tablas PERNOCTA zona'!S92/'Tablas PERNOCTA zona'!S105-1,"-")</f>
        <v>-7.9909843855735074E-2</v>
      </c>
    </row>
    <row r="93" spans="2:11" ht="15" hidden="1" customHeight="1" outlineLevel="1" x14ac:dyDescent="0.25">
      <c r="B93" s="88" t="s">
        <v>93</v>
      </c>
      <c r="C93" s="285">
        <f>IFERROR('Tablas PERNOCTA zona'!C93/'Tablas PERNOCTA zona'!C106-1,"-")</f>
        <v>-0.11238653141192256</v>
      </c>
      <c r="D93" s="285">
        <f>IFERROR('Tablas PERNOCTA zona'!E93/'Tablas PERNOCTA zona'!E106-1,"-")</f>
        <v>-0.10705079060852896</v>
      </c>
      <c r="E93" s="285">
        <f>IFERROR('Tablas PERNOCTA zona'!G93/'Tablas PERNOCTA zona'!G106-1,"-")</f>
        <v>-0.11041549402972928</v>
      </c>
      <c r="F93" s="192">
        <f>IFERROR('Tablas PERNOCTA zona'!I93/'Tablas PERNOCTA zona'!I106-1,"-")</f>
        <v>-8.8617050127053787E-2</v>
      </c>
      <c r="G93" s="192">
        <f>IFERROR('Tablas PERNOCTA zona'!K93/'Tablas PERNOCTA zona'!K106-1,"-")</f>
        <v>-8.6943166042733666E-2</v>
      </c>
      <c r="H93" s="192">
        <f>IFERROR('Tablas PERNOCTA zona'!M93/'Tablas PERNOCTA zona'!M106-1,"-")</f>
        <v>-8.7843159730811693E-2</v>
      </c>
      <c r="I93" s="285">
        <f>IFERROR('Tablas PERNOCTA zona'!O93/'Tablas PERNOCTA zona'!O106-1,"-")</f>
        <v>-0.1096378836611186</v>
      </c>
      <c r="J93" s="285">
        <f>IFERROR('Tablas PERNOCTA zona'!Q93/'Tablas PERNOCTA zona'!Q106-1,"-")</f>
        <v>-7.2388604877987928E-2</v>
      </c>
      <c r="K93" s="285">
        <f>IFERROR('Tablas PERNOCTA zona'!S93/'Tablas PERNOCTA zona'!S106-1,"-")</f>
        <v>-9.3656559277397911E-2</v>
      </c>
    </row>
    <row r="94" spans="2:11" ht="15" hidden="1" customHeight="1" outlineLevel="1" x14ac:dyDescent="0.25">
      <c r="B94" s="88" t="s">
        <v>94</v>
      </c>
      <c r="C94" s="285">
        <f>IFERROR('Tablas PERNOCTA zona'!C94/'Tablas PERNOCTA zona'!C107-1,"-")</f>
        <v>-6.8861948641387616E-2</v>
      </c>
      <c r="D94" s="285">
        <f>IFERROR('Tablas PERNOCTA zona'!E94/'Tablas PERNOCTA zona'!E107-1,"-")</f>
        <v>-8.9991616922254214E-2</v>
      </c>
      <c r="E94" s="285">
        <f>IFERROR('Tablas PERNOCTA zona'!G94/'Tablas PERNOCTA zona'!G107-1,"-")</f>
        <v>-7.7182934247832624E-2</v>
      </c>
      <c r="F94" s="192">
        <f>IFERROR('Tablas PERNOCTA zona'!I94/'Tablas PERNOCTA zona'!I107-1,"-")</f>
        <v>-8.1977208625269471E-2</v>
      </c>
      <c r="G94" s="192">
        <f>IFERROR('Tablas PERNOCTA zona'!K94/'Tablas PERNOCTA zona'!K107-1,"-")</f>
        <v>-0.10008600269880519</v>
      </c>
      <c r="H94" s="192">
        <f>IFERROR('Tablas PERNOCTA zona'!M94/'Tablas PERNOCTA zona'!M107-1,"-")</f>
        <v>-9.0701417552964236E-2</v>
      </c>
      <c r="I94" s="285">
        <f>IFERROR('Tablas PERNOCTA zona'!O94/'Tablas PERNOCTA zona'!O107-1,"-")</f>
        <v>-5.9357304205217121E-2</v>
      </c>
      <c r="J94" s="285">
        <f>IFERROR('Tablas PERNOCTA zona'!Q94/'Tablas PERNOCTA zona'!Q107-1,"-")</f>
        <v>-0.10179409903202918</v>
      </c>
      <c r="K94" s="285">
        <f>IFERROR('Tablas PERNOCTA zona'!S94/'Tablas PERNOCTA zona'!S107-1,"-")</f>
        <v>-7.8833618272889594E-2</v>
      </c>
    </row>
    <row r="95" spans="2:11" ht="15" hidden="1" customHeight="1" outlineLevel="1" x14ac:dyDescent="0.25">
      <c r="B95" s="88" t="s">
        <v>95</v>
      </c>
      <c r="C95" s="285">
        <f>IFERROR('Tablas PERNOCTA zona'!C95/'Tablas PERNOCTA zona'!C108-1,"-")</f>
        <v>-2.660819548120974E-2</v>
      </c>
      <c r="D95" s="285">
        <f>IFERROR('Tablas PERNOCTA zona'!E95/'Tablas PERNOCTA zona'!E108-1,"-")</f>
        <v>2.856722329265704E-3</v>
      </c>
      <c r="E95" s="285">
        <f>IFERROR('Tablas PERNOCTA zona'!G95/'Tablas PERNOCTA zona'!G108-1,"-")</f>
        <v>-1.4362830554327521E-2</v>
      </c>
      <c r="F95" s="192">
        <f>IFERROR('Tablas PERNOCTA zona'!I95/'Tablas PERNOCTA zona'!I108-1,"-")</f>
        <v>8.6028528812587268E-4</v>
      </c>
      <c r="G95" s="192">
        <f>IFERROR('Tablas PERNOCTA zona'!K95/'Tablas PERNOCTA zona'!K108-1,"-")</f>
        <v>-6.726095116483366E-3</v>
      </c>
      <c r="H95" s="192">
        <f>IFERROR('Tablas PERNOCTA zona'!M95/'Tablas PERNOCTA zona'!M108-1,"-")</f>
        <v>-2.96064444920352E-3</v>
      </c>
      <c r="I95" s="285">
        <f>IFERROR('Tablas PERNOCTA zona'!O95/'Tablas PERNOCTA zona'!O108-1,"-")</f>
        <v>2.4161026045161904E-3</v>
      </c>
      <c r="J95" s="285">
        <f>IFERROR('Tablas PERNOCTA zona'!Q95/'Tablas PERNOCTA zona'!Q108-1,"-")</f>
        <v>-5.8806492912417685E-3</v>
      </c>
      <c r="K95" s="285">
        <f>IFERROR('Tablas PERNOCTA zona'!S95/'Tablas PERNOCTA zona'!S108-1,"-")</f>
        <v>-1.5442163722078073E-3</v>
      </c>
    </row>
    <row r="96" spans="2:11" ht="15" hidden="1" customHeight="1" outlineLevel="1" x14ac:dyDescent="0.25">
      <c r="B96" s="88" t="s">
        <v>96</v>
      </c>
      <c r="C96" s="285">
        <f>IFERROR('Tablas PERNOCTA zona'!C96/'Tablas PERNOCTA zona'!C109-1,"-")</f>
        <v>-2.3701511302024691E-2</v>
      </c>
      <c r="D96" s="285">
        <f>IFERROR('Tablas PERNOCTA zona'!E96/'Tablas PERNOCTA zona'!E109-1,"-")</f>
        <v>-2.9690405902741857E-2</v>
      </c>
      <c r="E96" s="285">
        <f>IFERROR('Tablas PERNOCTA zona'!G96/'Tablas PERNOCTA zona'!G109-1,"-")</f>
        <v>-2.6236118266103281E-2</v>
      </c>
      <c r="F96" s="192">
        <f>IFERROR('Tablas PERNOCTA zona'!I96/'Tablas PERNOCTA zona'!I109-1,"-")</f>
        <v>6.7735641362594023E-3</v>
      </c>
      <c r="G96" s="192">
        <f>IFERROR('Tablas PERNOCTA zona'!K96/'Tablas PERNOCTA zona'!K109-1,"-")</f>
        <v>-2.6767891148252398E-2</v>
      </c>
      <c r="H96" s="192">
        <f>IFERROR('Tablas PERNOCTA zona'!M96/'Tablas PERNOCTA zona'!M109-1,"-")</f>
        <v>-1.0644067386194389E-2</v>
      </c>
      <c r="I96" s="285">
        <f>IFERROR('Tablas PERNOCTA zona'!O96/'Tablas PERNOCTA zona'!O109-1,"-")</f>
        <v>7.1897560994429455E-3</v>
      </c>
      <c r="J96" s="285">
        <f>IFERROR('Tablas PERNOCTA zona'!Q96/'Tablas PERNOCTA zona'!Q109-1,"-")</f>
        <v>-2.7795577976231001E-2</v>
      </c>
      <c r="K96" s="285">
        <f>IFERROR('Tablas PERNOCTA zona'!S96/'Tablas PERNOCTA zona'!S109-1,"-")</f>
        <v>-1.0038137818151993E-2</v>
      </c>
    </row>
    <row r="97" spans="2:11" ht="15" hidden="1" customHeight="1" outlineLevel="1" x14ac:dyDescent="0.25">
      <c r="B97" s="88" t="s">
        <v>97</v>
      </c>
      <c r="C97" s="285">
        <f>IFERROR('Tablas PERNOCTA zona'!C97/'Tablas PERNOCTA zona'!C110-1,"-")</f>
        <v>-4.2290029995302736E-2</v>
      </c>
      <c r="D97" s="285">
        <f>IFERROR('Tablas PERNOCTA zona'!E97/'Tablas PERNOCTA zona'!E110-1,"-")</f>
        <v>-3.8662527140548741E-2</v>
      </c>
      <c r="E97" s="285">
        <f>IFERROR('Tablas PERNOCTA zona'!G97/'Tablas PERNOCTA zona'!G110-1,"-")</f>
        <v>-4.0809051255802364E-2</v>
      </c>
      <c r="F97" s="192">
        <f>IFERROR('Tablas PERNOCTA zona'!I97/'Tablas PERNOCTA zona'!I110-1,"-")</f>
        <v>-2.1054183638973267E-3</v>
      </c>
      <c r="G97" s="192">
        <f>IFERROR('Tablas PERNOCTA zona'!K97/'Tablas PERNOCTA zona'!K110-1,"-")</f>
        <v>-3.0836641474960569E-2</v>
      </c>
      <c r="H97" s="192">
        <f>IFERROR('Tablas PERNOCTA zona'!M97/'Tablas PERNOCTA zona'!M110-1,"-")</f>
        <v>-1.6468577410916341E-2</v>
      </c>
      <c r="I97" s="285">
        <f>IFERROR('Tablas PERNOCTA zona'!O97/'Tablas PERNOCTA zona'!O110-1,"-")</f>
        <v>1.4404573108824703E-2</v>
      </c>
      <c r="J97" s="285">
        <f>IFERROR('Tablas PERNOCTA zona'!Q97/'Tablas PERNOCTA zona'!Q110-1,"-")</f>
        <v>-2.575561961303563E-2</v>
      </c>
      <c r="K97" s="285">
        <f>IFERROR('Tablas PERNOCTA zona'!S97/'Tablas PERNOCTA zona'!S110-1,"-")</f>
        <v>-4.9914908105271882E-3</v>
      </c>
    </row>
    <row r="98" spans="2:11" collapsed="1" x14ac:dyDescent="0.25">
      <c r="B98" s="177">
        <v>2007</v>
      </c>
      <c r="C98" s="287">
        <f>IFERROR('Tablas PERNOCTA zona'!C98/'Tablas PERNOCTA zona'!C111-1,"-")</f>
        <v>-2.9795844968964258E-2</v>
      </c>
      <c r="D98" s="287">
        <f>IFERROR('Tablas PERNOCTA zona'!E98/'Tablas PERNOCTA zona'!E111-1,"-")</f>
        <v>-5.535858254799908E-2</v>
      </c>
      <c r="E98" s="287">
        <f>IFERROR('Tablas PERNOCTA zona'!G98/'Tablas PERNOCTA zona'!G111-1,"-")</f>
        <v>-3.9939435841925164E-2</v>
      </c>
      <c r="F98" s="287">
        <f>IFERROR('Tablas PERNOCTA zona'!I98/'Tablas PERNOCTA zona'!I111-1,"-")</f>
        <v>-2.8593801264095942E-2</v>
      </c>
      <c r="G98" s="287">
        <f>IFERROR('Tablas PERNOCTA zona'!K98/'Tablas PERNOCTA zona'!K111-1,"-")</f>
        <v>-6.6876076945335927E-2</v>
      </c>
      <c r="H98" s="287">
        <f>IFERROR('Tablas PERNOCTA zona'!M98/'Tablas PERNOCTA zona'!M111-1,"-")</f>
        <v>-4.7480083906049186E-2</v>
      </c>
      <c r="I98" s="287">
        <f>IFERROR('Tablas PERNOCTA zona'!O98/'Tablas PERNOCTA zona'!O111-1,"-")</f>
        <v>-3.1719413523430995E-2</v>
      </c>
      <c r="J98" s="287">
        <f>IFERROR('Tablas PERNOCTA zona'!Q98/'Tablas PERNOCTA zona'!Q111-1,"-")</f>
        <v>-5.8914487359399748E-2</v>
      </c>
      <c r="K98" s="287">
        <f>IFERROR('Tablas PERNOCTA zona'!S98/'Tablas PERNOCTA zona'!S111-1,"-")</f>
        <v>-4.4418472100876349E-2</v>
      </c>
    </row>
    <row r="99" spans="2:11" ht="15" customHeight="1" x14ac:dyDescent="0.25">
      <c r="B99" s="288" t="s">
        <v>99</v>
      </c>
      <c r="C99" s="288"/>
      <c r="D99" s="288"/>
      <c r="E99" s="288"/>
      <c r="F99" s="288"/>
      <c r="G99" s="288"/>
      <c r="H99" s="288"/>
      <c r="I99" s="288"/>
      <c r="J99" s="288"/>
      <c r="K99" s="288"/>
    </row>
    <row r="101" spans="2:11" x14ac:dyDescent="0.25">
      <c r="C101" s="289"/>
      <c r="D101" s="289"/>
      <c r="E101" s="289"/>
      <c r="F101" s="289"/>
      <c r="G101" s="289"/>
      <c r="H101" s="289"/>
      <c r="I101" s="289"/>
      <c r="J101" s="289"/>
      <c r="K101" s="289"/>
    </row>
  </sheetData>
  <mergeCells count="5">
    <mergeCell ref="B5:K5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59" t="s">
        <v>80</v>
      </c>
      <c r="C5" s="59"/>
      <c r="D5" s="59"/>
      <c r="E5" s="59"/>
      <c r="F5" s="59"/>
      <c r="G5" s="59"/>
      <c r="H5" s="59"/>
    </row>
    <row r="6" spans="2:12" ht="15" customHeight="1" x14ac:dyDescent="0.25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 x14ac:dyDescent="0.25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 x14ac:dyDescent="0.25">
      <c r="B8" s="66" t="s">
        <v>86</v>
      </c>
      <c r="C8" s="67">
        <v>103108</v>
      </c>
      <c r="D8" s="68">
        <f t="shared" ref="D8:D19" si="0">C8/C21-1</f>
        <v>9.5320550273543247E-2</v>
      </c>
      <c r="E8" s="69">
        <v>43301</v>
      </c>
      <c r="F8" s="70">
        <f t="shared" ref="F8:F19" si="1">E8/E21-1</f>
        <v>-1.2136974425661085E-2</v>
      </c>
      <c r="G8" s="67">
        <v>146409</v>
      </c>
      <c r="H8" s="68">
        <f t="shared" ref="H8:H19" si="2">G8/G21-1</f>
        <v>6.1180853531253687E-2</v>
      </c>
    </row>
    <row r="9" spans="2:12" x14ac:dyDescent="0.25">
      <c r="B9" s="66" t="s">
        <v>87</v>
      </c>
      <c r="C9" s="67">
        <v>107590</v>
      </c>
      <c r="D9" s="68">
        <f t="shared" si="0"/>
        <v>0.11585890747674221</v>
      </c>
      <c r="E9" s="69">
        <v>46262</v>
      </c>
      <c r="F9" s="70">
        <f t="shared" si="1"/>
        <v>-1.1347851174320911E-2</v>
      </c>
      <c r="G9" s="67">
        <v>153852</v>
      </c>
      <c r="H9" s="68">
        <f t="shared" si="2"/>
        <v>7.4295450101946825E-2</v>
      </c>
    </row>
    <row r="10" spans="2:12" x14ac:dyDescent="0.25">
      <c r="B10" s="66" t="s">
        <v>88</v>
      </c>
      <c r="C10" s="67">
        <v>112596</v>
      </c>
      <c r="D10" s="68">
        <f t="shared" si="0"/>
        <v>3.3815981563266151E-2</v>
      </c>
      <c r="E10" s="69">
        <v>44376</v>
      </c>
      <c r="F10" s="70">
        <f t="shared" si="1"/>
        <v>-3.6979166666666674E-2</v>
      </c>
      <c r="G10" s="67">
        <v>156972</v>
      </c>
      <c r="H10" s="68">
        <f t="shared" si="2"/>
        <v>1.2768318569225778E-2</v>
      </c>
    </row>
    <row r="11" spans="2:12" x14ac:dyDescent="0.25">
      <c r="B11" s="66" t="s">
        <v>89</v>
      </c>
      <c r="C11" s="67">
        <v>97141</v>
      </c>
      <c r="D11" s="68">
        <f t="shared" si="0"/>
        <v>1.1695723718469386E-2</v>
      </c>
      <c r="E11" s="69">
        <v>37661</v>
      </c>
      <c r="F11" s="70">
        <f t="shared" si="1"/>
        <v>-7.0488930572352393E-2</v>
      </c>
      <c r="G11" s="67">
        <v>134802</v>
      </c>
      <c r="H11" s="68">
        <f t="shared" si="2"/>
        <v>-1.2692716153367312E-2</v>
      </c>
    </row>
    <row r="12" spans="2:12" x14ac:dyDescent="0.25">
      <c r="B12" s="66" t="s">
        <v>90</v>
      </c>
      <c r="C12" s="67">
        <v>114614</v>
      </c>
      <c r="D12" s="68">
        <f t="shared" si="0"/>
        <v>-7.9115019735475078E-3</v>
      </c>
      <c r="E12" s="69">
        <v>50941</v>
      </c>
      <c r="F12" s="70">
        <f t="shared" si="1"/>
        <v>3.5112673480584444E-2</v>
      </c>
      <c r="G12" s="67">
        <v>165555</v>
      </c>
      <c r="H12" s="68">
        <f t="shared" si="2"/>
        <v>4.9410893463073258E-3</v>
      </c>
    </row>
    <row r="13" spans="2:12" x14ac:dyDescent="0.25">
      <c r="B13" s="66" t="s">
        <v>91</v>
      </c>
      <c r="C13" s="67">
        <v>100873</v>
      </c>
      <c r="D13" s="68">
        <f t="shared" si="0"/>
        <v>-4.1103833759517872E-2</v>
      </c>
      <c r="E13" s="69">
        <v>45295</v>
      </c>
      <c r="F13" s="70">
        <f t="shared" si="1"/>
        <v>-8.0565930496914628E-2</v>
      </c>
      <c r="G13" s="67">
        <v>146168</v>
      </c>
      <c r="H13" s="68">
        <f t="shared" si="2"/>
        <v>-5.3689928201940962E-2</v>
      </c>
    </row>
    <row r="14" spans="2:12" x14ac:dyDescent="0.25">
      <c r="B14" s="66" t="s">
        <v>92</v>
      </c>
      <c r="C14" s="67">
        <v>98338</v>
      </c>
      <c r="D14" s="68">
        <f t="shared" si="0"/>
        <v>-3.3243467861269194E-3</v>
      </c>
      <c r="E14" s="69">
        <v>42264</v>
      </c>
      <c r="F14" s="70">
        <f t="shared" si="1"/>
        <v>1.9982623805386623E-2</v>
      </c>
      <c r="G14" s="67">
        <v>140602</v>
      </c>
      <c r="H14" s="68">
        <f t="shared" si="2"/>
        <v>3.5688284250046109E-3</v>
      </c>
      <c r="J14" s="71"/>
      <c r="K14" s="71"/>
      <c r="L14" s="71"/>
    </row>
    <row r="15" spans="2:12" x14ac:dyDescent="0.25">
      <c r="B15" s="66" t="s">
        <v>93</v>
      </c>
      <c r="C15" s="67">
        <v>95982</v>
      </c>
      <c r="D15" s="68">
        <f t="shared" si="0"/>
        <v>2.9584656311679502E-2</v>
      </c>
      <c r="E15" s="69">
        <v>40205</v>
      </c>
      <c r="F15" s="70">
        <f t="shared" si="1"/>
        <v>7.60933568866764E-2</v>
      </c>
      <c r="G15" s="67">
        <v>136187</v>
      </c>
      <c r="H15" s="68">
        <f t="shared" si="2"/>
        <v>4.2891274715513239E-2</v>
      </c>
    </row>
    <row r="16" spans="2:12" x14ac:dyDescent="0.25">
      <c r="B16" s="66" t="s">
        <v>94</v>
      </c>
      <c r="C16" s="67">
        <v>99737</v>
      </c>
      <c r="D16" s="68">
        <f t="shared" si="0"/>
        <v>-8.4284363322529976E-2</v>
      </c>
      <c r="E16" s="69">
        <v>39691</v>
      </c>
      <c r="F16" s="70">
        <f t="shared" si="1"/>
        <v>-0.11756597523288648</v>
      </c>
      <c r="G16" s="67">
        <v>139428</v>
      </c>
      <c r="H16" s="68">
        <f t="shared" si="2"/>
        <v>-9.4011540260955484E-2</v>
      </c>
    </row>
    <row r="17" spans="2:14" x14ac:dyDescent="0.25">
      <c r="B17" s="66" t="s">
        <v>95</v>
      </c>
      <c r="C17" s="67">
        <v>114816</v>
      </c>
      <c r="D17" s="68">
        <f t="shared" si="0"/>
        <v>7.8246497126328807E-2</v>
      </c>
      <c r="E17" s="69">
        <v>53717</v>
      </c>
      <c r="F17" s="70">
        <f t="shared" si="1"/>
        <v>7.9087987143431127E-2</v>
      </c>
      <c r="G17" s="67">
        <v>168533</v>
      </c>
      <c r="H17" s="68">
        <f t="shared" si="2"/>
        <v>7.8514565094967459E-2</v>
      </c>
    </row>
    <row r="18" spans="2:14" x14ac:dyDescent="0.25">
      <c r="B18" s="66" t="s">
        <v>96</v>
      </c>
      <c r="C18" s="67">
        <v>91744</v>
      </c>
      <c r="D18" s="68">
        <f t="shared" si="0"/>
        <v>-5.2759824065087613E-2</v>
      </c>
      <c r="E18" s="69">
        <v>40888</v>
      </c>
      <c r="F18" s="70">
        <f t="shared" si="1"/>
        <v>-5.7663056003687485E-2</v>
      </c>
      <c r="G18" s="67">
        <v>132632</v>
      </c>
      <c r="H18" s="68">
        <f t="shared" si="2"/>
        <v>-5.4276831807421377E-2</v>
      </c>
    </row>
    <row r="19" spans="2:14" x14ac:dyDescent="0.25">
      <c r="B19" s="66" t="s">
        <v>97</v>
      </c>
      <c r="C19" s="67">
        <v>92453</v>
      </c>
      <c r="D19" s="68">
        <f t="shared" si="0"/>
        <v>-0.10572337811825927</v>
      </c>
      <c r="E19" s="69">
        <v>42467</v>
      </c>
      <c r="F19" s="70">
        <f t="shared" si="1"/>
        <v>4.9695908370210873E-3</v>
      </c>
      <c r="G19" s="67">
        <v>134920</v>
      </c>
      <c r="H19" s="68">
        <f t="shared" si="2"/>
        <v>-7.3606152156001081E-2</v>
      </c>
    </row>
    <row r="20" spans="2:14" x14ac:dyDescent="0.25">
      <c r="B20" s="72" t="str">
        <f>actualizaciones!$A$2</f>
        <v>2013</v>
      </c>
      <c r="C20" s="73">
        <v>1228992</v>
      </c>
      <c r="D20" s="74">
        <v>4.293402672794322E-3</v>
      </c>
      <c r="E20" s="75">
        <v>527068</v>
      </c>
      <c r="F20" s="76">
        <v>-1.464935764174502E-2</v>
      </c>
      <c r="G20" s="73">
        <v>1756060</v>
      </c>
      <c r="H20" s="74">
        <v>-1.4681782875650695E-3</v>
      </c>
      <c r="K20" s="63"/>
      <c r="L20" s="63"/>
      <c r="M20" s="63"/>
      <c r="N20" s="63"/>
    </row>
    <row r="21" spans="2:14" outlineLevel="1" x14ac:dyDescent="0.25">
      <c r="B21" s="66" t="s">
        <v>86</v>
      </c>
      <c r="C21" s="67">
        <v>94135</v>
      </c>
      <c r="D21" s="68">
        <f t="shared" ref="D21:D45" si="3">C21/C34-1</f>
        <v>-3.5729285106993247E-2</v>
      </c>
      <c r="E21" s="69">
        <v>43833</v>
      </c>
      <c r="F21" s="70">
        <f t="shared" ref="F21:F32" si="4">E21/E34-1</f>
        <v>-0.19308935606200062</v>
      </c>
      <c r="G21" s="67">
        <v>137968</v>
      </c>
      <c r="H21" s="68">
        <f t="shared" ref="H21:H84" si="5">G21/G34-1</f>
        <v>-9.1987232222185633E-2</v>
      </c>
    </row>
    <row r="22" spans="2:14" outlineLevel="1" x14ac:dyDescent="0.25">
      <c r="B22" s="66" t="s">
        <v>87</v>
      </c>
      <c r="C22" s="67">
        <v>96419</v>
      </c>
      <c r="D22" s="68">
        <f t="shared" si="3"/>
        <v>-4.398781558159981E-3</v>
      </c>
      <c r="E22" s="69">
        <v>46793</v>
      </c>
      <c r="F22" s="70">
        <f t="shared" si="4"/>
        <v>-1.5588841671224762E-2</v>
      </c>
      <c r="G22" s="67">
        <v>143212</v>
      </c>
      <c r="H22" s="68">
        <f t="shared" si="5"/>
        <v>-8.0828929414942241E-3</v>
      </c>
    </row>
    <row r="23" spans="2:14" outlineLevel="1" x14ac:dyDescent="0.25">
      <c r="B23" s="66" t="s">
        <v>88</v>
      </c>
      <c r="C23" s="67">
        <v>108913</v>
      </c>
      <c r="D23" s="68">
        <f t="shared" si="3"/>
        <v>-5.2543213313267167E-2</v>
      </c>
      <c r="E23" s="69">
        <v>46080</v>
      </c>
      <c r="F23" s="70">
        <f t="shared" si="4"/>
        <v>-0.1616483216592377</v>
      </c>
      <c r="G23" s="67">
        <v>154993</v>
      </c>
      <c r="H23" s="68">
        <f t="shared" si="5"/>
        <v>-8.7836485834343669E-2</v>
      </c>
    </row>
    <row r="24" spans="2:14" outlineLevel="1" x14ac:dyDescent="0.25">
      <c r="B24" s="66" t="s">
        <v>89</v>
      </c>
      <c r="C24" s="67">
        <v>96018</v>
      </c>
      <c r="D24" s="68">
        <f t="shared" si="3"/>
        <v>-6.9574991763406313E-2</v>
      </c>
      <c r="E24" s="69">
        <v>40517</v>
      </c>
      <c r="F24" s="70">
        <f t="shared" si="4"/>
        <v>-0.15183169353150516</v>
      </c>
      <c r="G24" s="67">
        <v>136535</v>
      </c>
      <c r="H24" s="68">
        <f t="shared" si="5"/>
        <v>-9.5603041704202196E-2</v>
      </c>
    </row>
    <row r="25" spans="2:14" outlineLevel="1" x14ac:dyDescent="0.25">
      <c r="B25" s="66" t="s">
        <v>90</v>
      </c>
      <c r="C25" s="67">
        <v>115528</v>
      </c>
      <c r="D25" s="68">
        <f t="shared" si="3"/>
        <v>1.8585787339093551E-2</v>
      </c>
      <c r="E25" s="69">
        <v>49213</v>
      </c>
      <c r="F25" s="70">
        <f t="shared" si="4"/>
        <v>-0.11396575626091499</v>
      </c>
      <c r="G25" s="67">
        <v>164741</v>
      </c>
      <c r="H25" s="68">
        <f t="shared" si="5"/>
        <v>-2.4987719204796366E-2</v>
      </c>
    </row>
    <row r="26" spans="2:14" outlineLevel="1" x14ac:dyDescent="0.25">
      <c r="B26" s="66" t="s">
        <v>91</v>
      </c>
      <c r="C26" s="67">
        <v>105197</v>
      </c>
      <c r="D26" s="68">
        <f t="shared" si="3"/>
        <v>-0.10054977470352355</v>
      </c>
      <c r="E26" s="69">
        <v>49264</v>
      </c>
      <c r="F26" s="70">
        <f t="shared" si="4"/>
        <v>-0.19906353645054298</v>
      </c>
      <c r="G26" s="67">
        <v>154461</v>
      </c>
      <c r="H26" s="68">
        <f t="shared" si="5"/>
        <v>-0.13450256352786261</v>
      </c>
    </row>
    <row r="27" spans="2:14" outlineLevel="1" x14ac:dyDescent="0.25">
      <c r="B27" s="66" t="s">
        <v>92</v>
      </c>
      <c r="C27" s="67">
        <v>98666</v>
      </c>
      <c r="D27" s="68">
        <f t="shared" si="3"/>
        <v>5.4721156210247202E-2</v>
      </c>
      <c r="E27" s="69">
        <v>41436</v>
      </c>
      <c r="F27" s="70">
        <f t="shared" si="4"/>
        <v>-0.11003243196804058</v>
      </c>
      <c r="G27" s="67">
        <v>140102</v>
      </c>
      <c r="H27" s="68">
        <f t="shared" si="5"/>
        <v>-2.8549812284950349E-5</v>
      </c>
      <c r="J27" s="71"/>
      <c r="K27" s="71"/>
      <c r="L27" s="71"/>
    </row>
    <row r="28" spans="2:14" outlineLevel="1" x14ac:dyDescent="0.25">
      <c r="B28" s="66" t="s">
        <v>93</v>
      </c>
      <c r="C28" s="67">
        <v>93224</v>
      </c>
      <c r="D28" s="68">
        <f t="shared" si="3"/>
        <v>3.1227530668908487E-2</v>
      </c>
      <c r="E28" s="69">
        <v>37362</v>
      </c>
      <c r="F28" s="70">
        <f t="shared" si="4"/>
        <v>-4.3814301069765027E-2</v>
      </c>
      <c r="G28" s="67">
        <v>130586</v>
      </c>
      <c r="H28" s="68">
        <f t="shared" si="5"/>
        <v>8.5808071056188151E-3</v>
      </c>
    </row>
    <row r="29" spans="2:14" outlineLevel="1" x14ac:dyDescent="0.25">
      <c r="B29" s="66" t="s">
        <v>94</v>
      </c>
      <c r="C29" s="67">
        <v>108917</v>
      </c>
      <c r="D29" s="68">
        <f t="shared" si="3"/>
        <v>-6.2571544148656955E-2</v>
      </c>
      <c r="E29" s="69">
        <v>44979</v>
      </c>
      <c r="F29" s="70">
        <f t="shared" si="4"/>
        <v>-0.20289572552633439</v>
      </c>
      <c r="G29" s="67">
        <v>153896</v>
      </c>
      <c r="H29" s="68">
        <f t="shared" si="5"/>
        <v>-0.10844364626480896</v>
      </c>
    </row>
    <row r="30" spans="2:14" outlineLevel="1" x14ac:dyDescent="0.25">
      <c r="B30" s="66" t="s">
        <v>95</v>
      </c>
      <c r="C30" s="67">
        <v>106484</v>
      </c>
      <c r="D30" s="68">
        <f t="shared" si="3"/>
        <v>3.1748424354904881E-3</v>
      </c>
      <c r="E30" s="69">
        <v>49780</v>
      </c>
      <c r="F30" s="70">
        <f t="shared" si="4"/>
        <v>-7.9954164048349541E-2</v>
      </c>
      <c r="G30" s="67">
        <v>156264</v>
      </c>
      <c r="H30" s="68">
        <f t="shared" si="5"/>
        <v>-2.4891889699412806E-2</v>
      </c>
    </row>
    <row r="31" spans="2:14" outlineLevel="1" x14ac:dyDescent="0.25">
      <c r="B31" s="66" t="s">
        <v>96</v>
      </c>
      <c r="C31" s="67">
        <v>96854</v>
      </c>
      <c r="D31" s="68">
        <f t="shared" si="3"/>
        <v>5.356141917000512E-3</v>
      </c>
      <c r="E31" s="69">
        <v>43390</v>
      </c>
      <c r="F31" s="70">
        <f t="shared" si="4"/>
        <v>-0.11819696784944922</v>
      </c>
      <c r="G31" s="67">
        <v>140244</v>
      </c>
      <c r="H31" s="68">
        <f t="shared" si="5"/>
        <v>-3.6415104710602941E-2</v>
      </c>
    </row>
    <row r="32" spans="2:14" outlineLevel="1" x14ac:dyDescent="0.25">
      <c r="B32" s="66" t="s">
        <v>97</v>
      </c>
      <c r="C32" s="67">
        <v>103383</v>
      </c>
      <c r="D32" s="68">
        <f t="shared" si="3"/>
        <v>0.13167458458305048</v>
      </c>
      <c r="E32" s="69">
        <v>42257</v>
      </c>
      <c r="F32" s="70">
        <f t="shared" si="4"/>
        <v>-3.0224445770413499E-2</v>
      </c>
      <c r="G32" s="67">
        <v>145640</v>
      </c>
      <c r="H32" s="68">
        <f t="shared" si="5"/>
        <v>7.9390489742677595E-2</v>
      </c>
    </row>
    <row r="33" spans="2:14" x14ac:dyDescent="0.25">
      <c r="B33" s="77">
        <v>2012</v>
      </c>
      <c r="C33" s="78">
        <v>1223738</v>
      </c>
      <c r="D33" s="79">
        <f t="shared" si="3"/>
        <v>-1.069710663961132E-2</v>
      </c>
      <c r="E33" s="78">
        <v>534904</v>
      </c>
      <c r="F33" s="79">
        <v>0.02</v>
      </c>
      <c r="G33" s="78">
        <v>1758642</v>
      </c>
      <c r="H33" s="79">
        <f t="shared" si="5"/>
        <v>-4.8126744531568399E-2</v>
      </c>
      <c r="K33" s="63"/>
      <c r="L33" s="63"/>
      <c r="M33" s="63"/>
      <c r="N33" s="63"/>
    </row>
    <row r="34" spans="2:14" hidden="1" outlineLevel="1" x14ac:dyDescent="0.25">
      <c r="B34" s="66" t="s">
        <v>86</v>
      </c>
      <c r="C34" s="67">
        <v>97623</v>
      </c>
      <c r="D34" s="68">
        <f t="shared" si="3"/>
        <v>8.5242621310655409E-2</v>
      </c>
      <c r="E34" s="69">
        <v>54322</v>
      </c>
      <c r="F34" s="70">
        <f t="shared" ref="F34:F45" si="6">E34/E47-1</f>
        <v>4.6082150628742991E-2</v>
      </c>
      <c r="G34" s="67">
        <v>151945</v>
      </c>
      <c r="H34" s="68">
        <f t="shared" si="5"/>
        <v>7.0910039186941498E-2</v>
      </c>
    </row>
    <row r="35" spans="2:14" hidden="1" outlineLevel="1" x14ac:dyDescent="0.25">
      <c r="B35" s="66" t="s">
        <v>87</v>
      </c>
      <c r="C35" s="67">
        <v>96845</v>
      </c>
      <c r="D35" s="68">
        <f t="shared" si="3"/>
        <v>0.11048044948973734</v>
      </c>
      <c r="E35" s="69">
        <v>47534</v>
      </c>
      <c r="F35" s="70">
        <f t="shared" si="6"/>
        <v>-6.3000197122018542E-2</v>
      </c>
      <c r="G35" s="67">
        <v>144379</v>
      </c>
      <c r="H35" s="68">
        <f t="shared" si="5"/>
        <v>4.6679715818471745E-2</v>
      </c>
    </row>
    <row r="36" spans="2:14" hidden="1" outlineLevel="1" x14ac:dyDescent="0.25">
      <c r="B36" s="66" t="s">
        <v>88</v>
      </c>
      <c r="C36" s="67">
        <v>114953</v>
      </c>
      <c r="D36" s="68">
        <f t="shared" si="3"/>
        <v>9.0304651339251807E-2</v>
      </c>
      <c r="E36" s="69">
        <v>54965</v>
      </c>
      <c r="F36" s="70">
        <f t="shared" si="6"/>
        <v>0.10183421870301701</v>
      </c>
      <c r="G36" s="67">
        <v>169918</v>
      </c>
      <c r="H36" s="68">
        <f t="shared" si="5"/>
        <v>9.4007739011183533E-2</v>
      </c>
    </row>
    <row r="37" spans="2:14" hidden="1" outlineLevel="1" x14ac:dyDescent="0.25">
      <c r="B37" s="66" t="s">
        <v>89</v>
      </c>
      <c r="C37" s="67">
        <v>103198</v>
      </c>
      <c r="D37" s="68">
        <f t="shared" si="3"/>
        <v>0.17672949520519055</v>
      </c>
      <c r="E37" s="69">
        <v>47770</v>
      </c>
      <c r="F37" s="70">
        <f t="shared" si="6"/>
        <v>6.9254185692541936E-2</v>
      </c>
      <c r="G37" s="67">
        <v>150968</v>
      </c>
      <c r="H37" s="68">
        <f t="shared" si="5"/>
        <v>0.14045703493862138</v>
      </c>
    </row>
    <row r="38" spans="2:14" hidden="1" outlineLevel="1" x14ac:dyDescent="0.25">
      <c r="B38" s="66" t="s">
        <v>90</v>
      </c>
      <c r="C38" s="67">
        <v>113420</v>
      </c>
      <c r="D38" s="68">
        <f t="shared" si="3"/>
        <v>4.456580801429344E-2</v>
      </c>
      <c r="E38" s="69">
        <v>55543</v>
      </c>
      <c r="F38" s="70">
        <f t="shared" si="6"/>
        <v>-1.9765984857843755E-2</v>
      </c>
      <c r="G38" s="67">
        <v>168963</v>
      </c>
      <c r="H38" s="68">
        <f t="shared" si="5"/>
        <v>2.250611217351306E-2</v>
      </c>
    </row>
    <row r="39" spans="2:14" hidden="1" outlineLevel="1" x14ac:dyDescent="0.25">
      <c r="B39" s="66" t="s">
        <v>91</v>
      </c>
      <c r="C39" s="67">
        <v>116957</v>
      </c>
      <c r="D39" s="68">
        <f t="shared" si="3"/>
        <v>0.11829612277095181</v>
      </c>
      <c r="E39" s="69">
        <v>61508</v>
      </c>
      <c r="F39" s="70">
        <f t="shared" si="6"/>
        <v>4.6303541659578729E-2</v>
      </c>
      <c r="G39" s="67">
        <v>178465</v>
      </c>
      <c r="H39" s="68">
        <f t="shared" si="5"/>
        <v>9.2390938416242685E-2</v>
      </c>
    </row>
    <row r="40" spans="2:14" hidden="1" outlineLevel="1" x14ac:dyDescent="0.25">
      <c r="B40" s="66" t="s">
        <v>92</v>
      </c>
      <c r="C40" s="67">
        <v>93547</v>
      </c>
      <c r="D40" s="68">
        <f t="shared" si="3"/>
        <v>8.5106136179097458E-2</v>
      </c>
      <c r="E40" s="69">
        <v>46559</v>
      </c>
      <c r="F40" s="70">
        <f t="shared" si="6"/>
        <v>9.0706772553704962E-2</v>
      </c>
      <c r="G40" s="67">
        <v>140106</v>
      </c>
      <c r="H40" s="68">
        <f t="shared" si="5"/>
        <v>8.6960906770522151E-2</v>
      </c>
      <c r="J40" s="71"/>
      <c r="K40" s="71"/>
      <c r="L40" s="71"/>
    </row>
    <row r="41" spans="2:14" hidden="1" outlineLevel="1" x14ac:dyDescent="0.25">
      <c r="B41" s="66" t="s">
        <v>93</v>
      </c>
      <c r="C41" s="67">
        <v>90401</v>
      </c>
      <c r="D41" s="68">
        <f t="shared" si="3"/>
        <v>-2.4168825561312612E-2</v>
      </c>
      <c r="E41" s="69">
        <v>39074</v>
      </c>
      <c r="F41" s="70">
        <f t="shared" si="6"/>
        <v>-2.0186062840091279E-2</v>
      </c>
      <c r="G41" s="67">
        <v>129475</v>
      </c>
      <c r="H41" s="68">
        <f t="shared" si="5"/>
        <v>-2.2970291052603731E-2</v>
      </c>
    </row>
    <row r="42" spans="2:14" hidden="1" outlineLevel="1" x14ac:dyDescent="0.25">
      <c r="B42" s="66" t="s">
        <v>94</v>
      </c>
      <c r="C42" s="67">
        <v>116187</v>
      </c>
      <c r="D42" s="68">
        <f t="shared" si="3"/>
        <v>0.12937780067459204</v>
      </c>
      <c r="E42" s="69">
        <v>56428</v>
      </c>
      <c r="F42" s="70">
        <f t="shared" si="6"/>
        <v>5.0135854393866142E-2</v>
      </c>
      <c r="G42" s="67">
        <v>172615</v>
      </c>
      <c r="H42" s="68">
        <f t="shared" si="5"/>
        <v>0.10218950137602079</v>
      </c>
    </row>
    <row r="43" spans="2:14" hidden="1" outlineLevel="1" x14ac:dyDescent="0.25">
      <c r="B43" s="66" t="s">
        <v>95</v>
      </c>
      <c r="C43" s="67">
        <v>106147</v>
      </c>
      <c r="D43" s="68">
        <f t="shared" si="3"/>
        <v>0.1718591300507839</v>
      </c>
      <c r="E43" s="69">
        <v>54106</v>
      </c>
      <c r="F43" s="70">
        <f t="shared" si="6"/>
        <v>8.7579649842207896E-2</v>
      </c>
      <c r="G43" s="67">
        <v>160253</v>
      </c>
      <c r="H43" s="68">
        <f t="shared" si="5"/>
        <v>0.14198063123089311</v>
      </c>
    </row>
    <row r="44" spans="2:14" hidden="1" outlineLevel="1" x14ac:dyDescent="0.25">
      <c r="B44" s="66" t="s">
        <v>96</v>
      </c>
      <c r="C44" s="67">
        <v>96338</v>
      </c>
      <c r="D44" s="68">
        <f t="shared" si="3"/>
        <v>0.17462446351931327</v>
      </c>
      <c r="E44" s="69">
        <v>49206</v>
      </c>
      <c r="F44" s="70">
        <f t="shared" si="6"/>
        <v>0.13370043545377053</v>
      </c>
      <c r="G44" s="67">
        <v>145544</v>
      </c>
      <c r="H44" s="68">
        <f t="shared" si="5"/>
        <v>0.16046213093709882</v>
      </c>
    </row>
    <row r="45" spans="2:14" hidden="1" outlineLevel="1" x14ac:dyDescent="0.25">
      <c r="B45" s="66" t="s">
        <v>97</v>
      </c>
      <c r="C45" s="67">
        <v>91354</v>
      </c>
      <c r="D45" s="68">
        <f t="shared" si="3"/>
        <v>7.2041307281581979E-2</v>
      </c>
      <c r="E45" s="69">
        <v>43574</v>
      </c>
      <c r="F45" s="70">
        <f t="shared" si="6"/>
        <v>-5.9323863391045339E-2</v>
      </c>
      <c r="G45" s="67">
        <v>134928</v>
      </c>
      <c r="H45" s="68">
        <f t="shared" si="5"/>
        <v>2.5779818606171734E-2</v>
      </c>
    </row>
    <row r="46" spans="2:14" collapsed="1" x14ac:dyDescent="0.25">
      <c r="B46" s="80">
        <v>2011</v>
      </c>
      <c r="C46" s="81">
        <v>1236970</v>
      </c>
      <c r="D46" s="82">
        <f>C46/C59-1</f>
        <v>0.10148708815672314</v>
      </c>
      <c r="E46" s="81">
        <v>610589</v>
      </c>
      <c r="F46" s="82">
        <f>E46/E59-1</f>
        <v>3.7634911112885971E-2</v>
      </c>
      <c r="G46" s="81">
        <v>1847559</v>
      </c>
      <c r="H46" s="82">
        <f t="shared" si="5"/>
        <v>7.9532885407226583E-2</v>
      </c>
      <c r="K46" s="63"/>
      <c r="L46" s="63"/>
      <c r="M46" s="63"/>
      <c r="N46" s="63"/>
    </row>
    <row r="47" spans="2:14" hidden="1" outlineLevel="1" x14ac:dyDescent="0.25">
      <c r="B47" s="66" t="s">
        <v>86</v>
      </c>
      <c r="C47" s="67">
        <v>89955</v>
      </c>
      <c r="D47" s="68">
        <f>C47/C60-1</f>
        <v>5.7423298460091754E-2</v>
      </c>
      <c r="E47" s="69">
        <v>51929</v>
      </c>
      <c r="F47" s="70">
        <f>E47/E60-1</f>
        <v>0.10480182116035142</v>
      </c>
      <c r="G47" s="67">
        <v>141884</v>
      </c>
      <c r="H47" s="68">
        <f t="shared" si="5"/>
        <v>7.4284675898934616E-2</v>
      </c>
    </row>
    <row r="48" spans="2:14" hidden="1" outlineLevel="1" x14ac:dyDescent="0.25">
      <c r="B48" s="66" t="s">
        <v>87</v>
      </c>
      <c r="C48" s="67">
        <v>87210</v>
      </c>
      <c r="D48" s="68">
        <f t="shared" ref="D48:F98" si="7">C48/C61-1</f>
        <v>1.9988070314967077E-2</v>
      </c>
      <c r="E48" s="69">
        <v>50730</v>
      </c>
      <c r="F48" s="70">
        <f t="shared" si="7"/>
        <v>0.11725322644584413</v>
      </c>
      <c r="G48" s="67">
        <v>137940</v>
      </c>
      <c r="H48" s="68">
        <f t="shared" si="5"/>
        <v>5.3725163665808484E-2</v>
      </c>
    </row>
    <row r="49" spans="2:14" hidden="1" outlineLevel="1" x14ac:dyDescent="0.25">
      <c r="B49" s="66" t="s">
        <v>88</v>
      </c>
      <c r="C49" s="67">
        <v>105432</v>
      </c>
      <c r="D49" s="68">
        <f t="shared" si="7"/>
        <v>0.12144999680898594</v>
      </c>
      <c r="E49" s="69">
        <v>49885</v>
      </c>
      <c r="F49" s="70">
        <f t="shared" si="7"/>
        <v>-2.841617326269863E-2</v>
      </c>
      <c r="G49" s="67">
        <v>155317</v>
      </c>
      <c r="H49" s="68">
        <f t="shared" si="5"/>
        <v>6.8513600902599059E-2</v>
      </c>
    </row>
    <row r="50" spans="2:14" hidden="1" outlineLevel="1" x14ac:dyDescent="0.25">
      <c r="B50" s="66" t="s">
        <v>89</v>
      </c>
      <c r="C50" s="67">
        <v>87699</v>
      </c>
      <c r="D50" s="68">
        <f t="shared" si="7"/>
        <v>0.10365961088318953</v>
      </c>
      <c r="E50" s="69">
        <v>44676</v>
      </c>
      <c r="F50" s="70">
        <f t="shared" si="7"/>
        <v>-1.0125628697405409E-2</v>
      </c>
      <c r="G50" s="67">
        <v>132375</v>
      </c>
      <c r="H50" s="68">
        <f t="shared" si="5"/>
        <v>6.244231309442605E-2</v>
      </c>
    </row>
    <row r="51" spans="2:14" hidden="1" outlineLevel="1" x14ac:dyDescent="0.25">
      <c r="B51" s="66" t="s">
        <v>90</v>
      </c>
      <c r="C51" s="67">
        <v>108581</v>
      </c>
      <c r="D51" s="68">
        <f t="shared" si="7"/>
        <v>5.4235642506917703E-2</v>
      </c>
      <c r="E51" s="69">
        <v>56663</v>
      </c>
      <c r="F51" s="70">
        <f t="shared" si="7"/>
        <v>-0.15761540176912214</v>
      </c>
      <c r="G51" s="67">
        <v>165244</v>
      </c>
      <c r="H51" s="68">
        <f t="shared" si="5"/>
        <v>-2.9460824621167614E-2</v>
      </c>
    </row>
    <row r="52" spans="2:14" hidden="1" outlineLevel="1" x14ac:dyDescent="0.25">
      <c r="B52" s="66" t="s">
        <v>91</v>
      </c>
      <c r="C52" s="67">
        <v>104585</v>
      </c>
      <c r="D52" s="68">
        <f t="shared" si="7"/>
        <v>6.8033046373170647E-2</v>
      </c>
      <c r="E52" s="69">
        <v>58786</v>
      </c>
      <c r="F52" s="70">
        <f t="shared" si="7"/>
        <v>8.044624970133607E-2</v>
      </c>
      <c r="G52" s="67">
        <v>163371</v>
      </c>
      <c r="H52" s="68">
        <f t="shared" si="5"/>
        <v>7.2466717432975392E-2</v>
      </c>
    </row>
    <row r="53" spans="2:14" hidden="1" outlineLevel="1" x14ac:dyDescent="0.25">
      <c r="B53" s="66" t="s">
        <v>92</v>
      </c>
      <c r="C53" s="67">
        <v>86210</v>
      </c>
      <c r="D53" s="68">
        <f t="shared" si="7"/>
        <v>7.9757521104180773E-2</v>
      </c>
      <c r="E53" s="69">
        <v>42687</v>
      </c>
      <c r="F53" s="70">
        <f t="shared" si="7"/>
        <v>2.748826573594898E-2</v>
      </c>
      <c r="G53" s="67">
        <v>128897</v>
      </c>
      <c r="H53" s="68">
        <f t="shared" si="5"/>
        <v>6.1868239597320906E-2</v>
      </c>
      <c r="J53" s="71"/>
      <c r="K53" s="71"/>
      <c r="L53" s="71"/>
    </row>
    <row r="54" spans="2:14" hidden="1" outlineLevel="1" x14ac:dyDescent="0.25">
      <c r="B54" s="66" t="s">
        <v>93</v>
      </c>
      <c r="C54" s="67">
        <v>92640</v>
      </c>
      <c r="D54" s="68">
        <f t="shared" si="7"/>
        <v>9.8476314697337974E-2</v>
      </c>
      <c r="E54" s="69">
        <v>39879</v>
      </c>
      <c r="F54" s="70">
        <f t="shared" si="7"/>
        <v>8.318584070796442E-3</v>
      </c>
      <c r="G54" s="67">
        <v>132519</v>
      </c>
      <c r="H54" s="68">
        <f t="shared" si="5"/>
        <v>6.9693667514227009E-2</v>
      </c>
    </row>
    <row r="55" spans="2:14" hidden="1" outlineLevel="1" x14ac:dyDescent="0.25">
      <c r="B55" s="66" t="s">
        <v>94</v>
      </c>
      <c r="C55" s="67">
        <v>102877</v>
      </c>
      <c r="D55" s="68">
        <f t="shared" si="7"/>
        <v>0.12873036074782762</v>
      </c>
      <c r="E55" s="69">
        <v>53734</v>
      </c>
      <c r="F55" s="70">
        <f t="shared" si="7"/>
        <v>3.5676425804213263E-2</v>
      </c>
      <c r="G55" s="67">
        <v>156611</v>
      </c>
      <c r="H55" s="68">
        <f t="shared" si="5"/>
        <v>9.4975074636257428E-2</v>
      </c>
    </row>
    <row r="56" spans="2:14" hidden="1" outlineLevel="1" x14ac:dyDescent="0.25">
      <c r="B56" s="66" t="s">
        <v>95</v>
      </c>
      <c r="C56" s="67">
        <v>90580</v>
      </c>
      <c r="D56" s="68">
        <f t="shared" si="7"/>
        <v>6.4007235907013849E-2</v>
      </c>
      <c r="E56" s="69">
        <v>49749</v>
      </c>
      <c r="F56" s="70">
        <f t="shared" si="7"/>
        <v>-3.8245895074089375E-3</v>
      </c>
      <c r="G56" s="67">
        <v>140329</v>
      </c>
      <c r="H56" s="68">
        <f t="shared" si="5"/>
        <v>3.8927675074590384E-2</v>
      </c>
    </row>
    <row r="57" spans="2:14" hidden="1" outlineLevel="1" x14ac:dyDescent="0.25">
      <c r="B57" s="66" t="s">
        <v>96</v>
      </c>
      <c r="C57" s="67">
        <v>82016</v>
      </c>
      <c r="D57" s="68">
        <f t="shared" si="7"/>
        <v>-2.1066828994640741E-2</v>
      </c>
      <c r="E57" s="69">
        <v>43403</v>
      </c>
      <c r="F57" s="70">
        <f t="shared" si="7"/>
        <v>-0.13213093119513708</v>
      </c>
      <c r="G57" s="67">
        <v>125419</v>
      </c>
      <c r="H57" s="68">
        <f t="shared" si="5"/>
        <v>-6.2582217172925114E-2</v>
      </c>
    </row>
    <row r="58" spans="2:14" hidden="1" outlineLevel="1" x14ac:dyDescent="0.25">
      <c r="B58" s="66" t="s">
        <v>97</v>
      </c>
      <c r="C58" s="67">
        <v>85215</v>
      </c>
      <c r="D58" s="68">
        <f t="shared" si="7"/>
        <v>2.3701977367194482E-2</v>
      </c>
      <c r="E58" s="69">
        <v>46322</v>
      </c>
      <c r="F58" s="70">
        <f t="shared" si="7"/>
        <v>-0.12767880682460175</v>
      </c>
      <c r="G58" s="67">
        <v>131537</v>
      </c>
      <c r="H58" s="68">
        <f t="shared" si="5"/>
        <v>-3.5256410256410242E-2</v>
      </c>
    </row>
    <row r="59" spans="2:14" ht="15" customHeight="1" collapsed="1" x14ac:dyDescent="0.25">
      <c r="B59" s="80">
        <v>2010</v>
      </c>
      <c r="C59" s="81">
        <v>1123000</v>
      </c>
      <c r="D59" s="82">
        <f>C59/C72-1</f>
        <v>6.7044202044772128E-2</v>
      </c>
      <c r="E59" s="81">
        <v>588443</v>
      </c>
      <c r="F59" s="82">
        <f>E59/E72-1</f>
        <v>-1.3657597918842246E-2</v>
      </c>
      <c r="G59" s="81">
        <v>1711443</v>
      </c>
      <c r="H59" s="82">
        <f t="shared" si="5"/>
        <v>3.7847681456564475E-2</v>
      </c>
      <c r="K59" s="63"/>
      <c r="L59" s="63"/>
      <c r="M59" s="63"/>
      <c r="N59" s="63"/>
    </row>
    <row r="60" spans="2:14" ht="15" hidden="1" customHeight="1" outlineLevel="1" x14ac:dyDescent="0.25">
      <c r="B60" s="66" t="s">
        <v>86</v>
      </c>
      <c r="C60" s="67">
        <v>85070</v>
      </c>
      <c r="D60" s="68">
        <f t="shared" si="7"/>
        <v>-2.4616760493940348E-2</v>
      </c>
      <c r="E60" s="69">
        <v>47003</v>
      </c>
      <c r="F60" s="70">
        <f t="shared" si="7"/>
        <v>-0.13937562940584092</v>
      </c>
      <c r="G60" s="67">
        <v>132073</v>
      </c>
      <c r="H60" s="68">
        <f t="shared" si="5"/>
        <v>-6.8806757290315268E-2</v>
      </c>
      <c r="J60" s="71"/>
      <c r="K60" s="71"/>
      <c r="L60" s="71"/>
    </row>
    <row r="61" spans="2:14" ht="15" hidden="1" customHeight="1" outlineLevel="1" x14ac:dyDescent="0.25">
      <c r="B61" s="66" t="s">
        <v>87</v>
      </c>
      <c r="C61" s="67">
        <v>85501</v>
      </c>
      <c r="D61" s="68">
        <f t="shared" si="7"/>
        <v>-8.5345371687758798E-2</v>
      </c>
      <c r="E61" s="69">
        <v>45406</v>
      </c>
      <c r="F61" s="70">
        <f t="shared" si="7"/>
        <v>-0.18353622354485466</v>
      </c>
      <c r="G61" s="67">
        <v>130907</v>
      </c>
      <c r="H61" s="68">
        <f t="shared" si="5"/>
        <v>-0.12197166849998664</v>
      </c>
      <c r="K61" s="71"/>
      <c r="L61" s="71"/>
      <c r="M61" s="71"/>
    </row>
    <row r="62" spans="2:14" ht="15" hidden="1" customHeight="1" outlineLevel="1" x14ac:dyDescent="0.25">
      <c r="B62" s="66" t="s">
        <v>88</v>
      </c>
      <c r="C62" s="67">
        <v>94014</v>
      </c>
      <c r="D62" s="68">
        <f t="shared" si="7"/>
        <v>-7.3735443062917461E-2</v>
      </c>
      <c r="E62" s="69">
        <v>51344</v>
      </c>
      <c r="F62" s="70">
        <f t="shared" si="7"/>
        <v>-0.12895071676987024</v>
      </c>
      <c r="G62" s="67">
        <v>145358</v>
      </c>
      <c r="H62" s="68">
        <f t="shared" si="5"/>
        <v>-9.402092955130481E-2</v>
      </c>
    </row>
    <row r="63" spans="2:14" ht="15" hidden="1" customHeight="1" outlineLevel="1" x14ac:dyDescent="0.25">
      <c r="B63" s="66" t="s">
        <v>89</v>
      </c>
      <c r="C63" s="67">
        <v>79462</v>
      </c>
      <c r="D63" s="68">
        <f t="shared" si="7"/>
        <v>-9.8988570391872255E-2</v>
      </c>
      <c r="E63" s="69">
        <v>45133</v>
      </c>
      <c r="F63" s="70">
        <f t="shared" si="7"/>
        <v>-8.355669265756982E-2</v>
      </c>
      <c r="G63" s="67">
        <v>124595</v>
      </c>
      <c r="H63" s="68">
        <f t="shared" si="5"/>
        <v>-9.3458963911525084E-2</v>
      </c>
    </row>
    <row r="64" spans="2:14" ht="15" hidden="1" customHeight="1" outlineLevel="1" x14ac:dyDescent="0.25">
      <c r="B64" s="66" t="s">
        <v>90</v>
      </c>
      <c r="C64" s="67">
        <v>102995</v>
      </c>
      <c r="D64" s="68">
        <f t="shared" si="7"/>
        <v>-0.10547251582869399</v>
      </c>
      <c r="E64" s="69">
        <v>67265</v>
      </c>
      <c r="F64" s="70">
        <f t="shared" si="7"/>
        <v>-7.677843505949844E-2</v>
      </c>
      <c r="G64" s="67">
        <v>170260</v>
      </c>
      <c r="H64" s="68">
        <f t="shared" si="5"/>
        <v>-9.4352067575186993E-2</v>
      </c>
    </row>
    <row r="65" spans="2:13" ht="15" hidden="1" customHeight="1" outlineLevel="1" x14ac:dyDescent="0.25">
      <c r="B65" s="66" t="s">
        <v>91</v>
      </c>
      <c r="C65" s="67">
        <v>97923</v>
      </c>
      <c r="D65" s="68">
        <f t="shared" si="7"/>
        <v>-4.6662642626270512E-2</v>
      </c>
      <c r="E65" s="69">
        <v>54409</v>
      </c>
      <c r="F65" s="70">
        <f t="shared" si="7"/>
        <v>-7.0836962276072835E-2</v>
      </c>
      <c r="G65" s="67">
        <v>152332</v>
      </c>
      <c r="H65" s="68">
        <f t="shared" si="5"/>
        <v>-5.5440154272568876E-2</v>
      </c>
      <c r="K65" s="63"/>
      <c r="L65" s="63"/>
      <c r="M65" s="63"/>
    </row>
    <row r="66" spans="2:13" ht="15" hidden="1" customHeight="1" outlineLevel="1" x14ac:dyDescent="0.25">
      <c r="B66" s="66" t="s">
        <v>92</v>
      </c>
      <c r="C66" s="67">
        <v>79842</v>
      </c>
      <c r="D66" s="68">
        <f t="shared" si="7"/>
        <v>-0.19139972250635506</v>
      </c>
      <c r="E66" s="69">
        <v>41545</v>
      </c>
      <c r="F66" s="70">
        <f t="shared" si="7"/>
        <v>-0.12760908823652939</v>
      </c>
      <c r="G66" s="67">
        <v>121387</v>
      </c>
      <c r="H66" s="68">
        <f t="shared" si="5"/>
        <v>-0.17064422019226166</v>
      </c>
    </row>
    <row r="67" spans="2:13" ht="15" hidden="1" customHeight="1" outlineLevel="1" x14ac:dyDescent="0.25">
      <c r="B67" s="66" t="s">
        <v>93</v>
      </c>
      <c r="C67" s="67">
        <v>84335</v>
      </c>
      <c r="D67" s="68">
        <f t="shared" si="7"/>
        <v>-0.18716386838097809</v>
      </c>
      <c r="E67" s="69">
        <v>39550</v>
      </c>
      <c r="F67" s="70">
        <f t="shared" si="7"/>
        <v>-0.20504110470141301</v>
      </c>
      <c r="G67" s="67">
        <v>123885</v>
      </c>
      <c r="H67" s="68">
        <f t="shared" si="5"/>
        <v>-0.19295788410800951</v>
      </c>
    </row>
    <row r="68" spans="2:13" ht="15" hidden="1" customHeight="1" outlineLevel="1" x14ac:dyDescent="0.25">
      <c r="B68" s="66" t="s">
        <v>94</v>
      </c>
      <c r="C68" s="67">
        <v>91144</v>
      </c>
      <c r="D68" s="68">
        <f t="shared" si="7"/>
        <v>-0.11129312194075547</v>
      </c>
      <c r="E68" s="69">
        <v>51883</v>
      </c>
      <c r="F68" s="70">
        <f t="shared" si="7"/>
        <v>8.1416135551064528E-3</v>
      </c>
      <c r="G68" s="67">
        <v>143027</v>
      </c>
      <c r="H68" s="68">
        <f t="shared" si="5"/>
        <v>-7.1385905909545411E-2</v>
      </c>
    </row>
    <row r="69" spans="2:13" ht="15" hidden="1" customHeight="1" outlineLevel="1" x14ac:dyDescent="0.25">
      <c r="B69" s="66" t="s">
        <v>95</v>
      </c>
      <c r="C69" s="67">
        <v>85131</v>
      </c>
      <c r="D69" s="68">
        <f t="shared" si="7"/>
        <v>-0.2765521695531723</v>
      </c>
      <c r="E69" s="69">
        <v>49940</v>
      </c>
      <c r="F69" s="70">
        <f t="shared" si="7"/>
        <v>-0.24072187675794021</v>
      </c>
      <c r="G69" s="67">
        <v>135071</v>
      </c>
      <c r="H69" s="68">
        <f t="shared" si="5"/>
        <v>-0.2637055934411574</v>
      </c>
    </row>
    <row r="70" spans="2:13" ht="15" hidden="1" customHeight="1" outlineLevel="1" x14ac:dyDescent="0.25">
      <c r="B70" s="66" t="s">
        <v>96</v>
      </c>
      <c r="C70" s="67">
        <v>83781</v>
      </c>
      <c r="D70" s="68">
        <f t="shared" si="7"/>
        <v>-0.19842902383253125</v>
      </c>
      <c r="E70" s="69">
        <v>50011</v>
      </c>
      <c r="F70" s="70">
        <f t="shared" si="7"/>
        <v>-0.215304473349756</v>
      </c>
      <c r="G70" s="67">
        <v>133792</v>
      </c>
      <c r="H70" s="68">
        <f t="shared" si="5"/>
        <v>-0.20482128210919204</v>
      </c>
    </row>
    <row r="71" spans="2:13" ht="15" hidden="1" customHeight="1" outlineLevel="1" x14ac:dyDescent="0.25">
      <c r="B71" s="66" t="s">
        <v>97</v>
      </c>
      <c r="C71" s="67">
        <v>83242</v>
      </c>
      <c r="D71" s="68">
        <f t="shared" si="7"/>
        <v>-0.10150465211665916</v>
      </c>
      <c r="E71" s="69">
        <v>53102</v>
      </c>
      <c r="F71" s="70">
        <f t="shared" si="7"/>
        <v>-2.5383132972377709E-2</v>
      </c>
      <c r="G71" s="67">
        <v>136344</v>
      </c>
      <c r="H71" s="68">
        <f t="shared" si="5"/>
        <v>-7.3315616695325936E-2</v>
      </c>
    </row>
    <row r="72" spans="2:13" collapsed="1" x14ac:dyDescent="0.25">
      <c r="B72" s="80">
        <v>2009</v>
      </c>
      <c r="C72" s="81">
        <v>1052440</v>
      </c>
      <c r="D72" s="82">
        <f t="shared" si="7"/>
        <v>-0.12887218729694938</v>
      </c>
      <c r="E72" s="81">
        <v>596591</v>
      </c>
      <c r="F72" s="82">
        <f t="shared" si="7"/>
        <v>-0.12608526876286319</v>
      </c>
      <c r="G72" s="81">
        <v>1649031</v>
      </c>
      <c r="H72" s="82">
        <f t="shared" si="5"/>
        <v>-0.12786598265284532</v>
      </c>
    </row>
    <row r="73" spans="2:13" ht="15" hidden="1" customHeight="1" outlineLevel="1" x14ac:dyDescent="0.25">
      <c r="B73" s="66" t="s">
        <v>86</v>
      </c>
      <c r="C73" s="67">
        <v>87217</v>
      </c>
      <c r="D73" s="68">
        <f t="shared" si="7"/>
        <v>-7.730311878464724E-2</v>
      </c>
      <c r="E73" s="69">
        <v>54615</v>
      </c>
      <c r="F73" s="70">
        <f t="shared" si="7"/>
        <v>-8.2622117305247711E-3</v>
      </c>
      <c r="G73" s="67">
        <v>141832</v>
      </c>
      <c r="H73" s="68">
        <f t="shared" si="5"/>
        <v>-5.1887107771702023E-2</v>
      </c>
    </row>
    <row r="74" spans="2:13" ht="15" hidden="1" customHeight="1" outlineLevel="1" x14ac:dyDescent="0.25">
      <c r="B74" s="66" t="s">
        <v>87</v>
      </c>
      <c r="C74" s="67">
        <v>93479</v>
      </c>
      <c r="D74" s="68">
        <f t="shared" si="7"/>
        <v>-9.2110758233540202E-2</v>
      </c>
      <c r="E74" s="69">
        <v>55613</v>
      </c>
      <c r="F74" s="70">
        <f t="shared" si="7"/>
        <v>-0.11462595322624303</v>
      </c>
      <c r="G74" s="67">
        <v>149092</v>
      </c>
      <c r="H74" s="68">
        <f t="shared" si="5"/>
        <v>-0.10064182993919502</v>
      </c>
    </row>
    <row r="75" spans="2:13" ht="15" hidden="1" customHeight="1" outlineLevel="1" x14ac:dyDescent="0.25">
      <c r="B75" s="66" t="s">
        <v>88</v>
      </c>
      <c r="C75" s="67">
        <v>101498</v>
      </c>
      <c r="D75" s="68">
        <f t="shared" si="7"/>
        <v>-8.5183282409034833E-2</v>
      </c>
      <c r="E75" s="69">
        <v>58945</v>
      </c>
      <c r="F75" s="70">
        <f t="shared" si="7"/>
        <v>-1.591038098100106E-2</v>
      </c>
      <c r="G75" s="67">
        <v>160443</v>
      </c>
      <c r="H75" s="68">
        <f t="shared" si="5"/>
        <v>-6.0896591687299217E-2</v>
      </c>
    </row>
    <row r="76" spans="2:13" ht="15" hidden="1" customHeight="1" outlineLevel="1" x14ac:dyDescent="0.25">
      <c r="B76" s="66" t="s">
        <v>89</v>
      </c>
      <c r="C76" s="67">
        <v>88192</v>
      </c>
      <c r="D76" s="68">
        <f t="shared" si="7"/>
        <v>-6.8633766672651086E-2</v>
      </c>
      <c r="E76" s="69">
        <v>49248</v>
      </c>
      <c r="F76" s="70">
        <f t="shared" si="7"/>
        <v>3.2842582106455298E-2</v>
      </c>
      <c r="G76" s="67">
        <v>137440</v>
      </c>
      <c r="H76" s="68">
        <f t="shared" si="5"/>
        <v>-3.4648423507266157E-2</v>
      </c>
    </row>
    <row r="77" spans="2:13" ht="13.5" hidden="1" customHeight="1" outlineLevel="1" x14ac:dyDescent="0.25">
      <c r="B77" s="66" t="s">
        <v>90</v>
      </c>
      <c r="C77" s="67">
        <v>115139</v>
      </c>
      <c r="D77" s="68">
        <f t="shared" si="7"/>
        <v>1.2531438521202309E-2</v>
      </c>
      <c r="E77" s="69">
        <v>72859</v>
      </c>
      <c r="F77" s="70">
        <f t="shared" si="7"/>
        <v>1.294349905461023E-2</v>
      </c>
      <c r="G77" s="67">
        <v>187998</v>
      </c>
      <c r="H77" s="68">
        <f t="shared" si="5"/>
        <v>1.26910936102822E-2</v>
      </c>
    </row>
    <row r="78" spans="2:13" ht="13.5" hidden="1" customHeight="1" outlineLevel="1" x14ac:dyDescent="0.25">
      <c r="B78" s="66" t="s">
        <v>91</v>
      </c>
      <c r="C78" s="67">
        <v>102716</v>
      </c>
      <c r="D78" s="68">
        <f t="shared" si="7"/>
        <v>-2.3890525515537386E-2</v>
      </c>
      <c r="E78" s="69">
        <v>58557</v>
      </c>
      <c r="F78" s="70">
        <f t="shared" si="7"/>
        <v>6.2952676577901157E-2</v>
      </c>
      <c r="G78" s="67">
        <v>161273</v>
      </c>
      <c r="H78" s="68">
        <f t="shared" si="5"/>
        <v>5.9506359196352943E-3</v>
      </c>
    </row>
    <row r="79" spans="2:13" ht="15" hidden="1" customHeight="1" outlineLevel="1" x14ac:dyDescent="0.25">
      <c r="B79" s="66" t="s">
        <v>92</v>
      </c>
      <c r="C79" s="67">
        <v>98741</v>
      </c>
      <c r="D79" s="68">
        <f t="shared" si="7"/>
        <v>2.8005955169649432E-2</v>
      </c>
      <c r="E79" s="69">
        <v>47622</v>
      </c>
      <c r="F79" s="70">
        <f t="shared" si="7"/>
        <v>-1.7191208337632879E-2</v>
      </c>
      <c r="G79" s="67">
        <v>146363</v>
      </c>
      <c r="H79" s="68">
        <f t="shared" si="5"/>
        <v>1.2850677480519934E-2</v>
      </c>
    </row>
    <row r="80" spans="2:13" ht="15" hidden="1" customHeight="1" outlineLevel="1" x14ac:dyDescent="0.25">
      <c r="B80" s="66" t="s">
        <v>93</v>
      </c>
      <c r="C80" s="67">
        <v>103754</v>
      </c>
      <c r="D80" s="68">
        <f t="shared" si="7"/>
        <v>0.29880827199439186</v>
      </c>
      <c r="E80" s="69">
        <v>49751</v>
      </c>
      <c r="F80" s="70">
        <f t="shared" si="7"/>
        <v>0.37266857962697264</v>
      </c>
      <c r="G80" s="67">
        <v>153505</v>
      </c>
      <c r="H80" s="68">
        <f t="shared" si="5"/>
        <v>0.32186036098098647</v>
      </c>
    </row>
    <row r="81" spans="2:10" ht="15" hidden="1" customHeight="1" outlineLevel="1" x14ac:dyDescent="0.25">
      <c r="B81" s="66" t="s">
        <v>94</v>
      </c>
      <c r="C81" s="67">
        <v>102558</v>
      </c>
      <c r="D81" s="68">
        <f t="shared" si="7"/>
        <v>-3.3702360201629977E-2</v>
      </c>
      <c r="E81" s="69">
        <v>51464</v>
      </c>
      <c r="F81" s="70">
        <f t="shared" si="7"/>
        <v>-6.1834621554615721E-2</v>
      </c>
      <c r="G81" s="67">
        <v>154022</v>
      </c>
      <c r="H81" s="68">
        <f t="shared" si="5"/>
        <v>-4.3288134119298549E-2</v>
      </c>
    </row>
    <row r="82" spans="2:10" ht="15" hidden="1" customHeight="1" outlineLevel="1" x14ac:dyDescent="0.25">
      <c r="B82" s="66" t="s">
        <v>95</v>
      </c>
      <c r="C82" s="67">
        <v>117674</v>
      </c>
      <c r="D82" s="68">
        <f t="shared" si="7"/>
        <v>0.10823970390182791</v>
      </c>
      <c r="E82" s="69">
        <v>65773</v>
      </c>
      <c r="F82" s="70">
        <f t="shared" si="7"/>
        <v>-3.5162094763092289E-2</v>
      </c>
      <c r="G82" s="67">
        <v>183447</v>
      </c>
      <c r="H82" s="68">
        <f t="shared" si="5"/>
        <v>5.2170621332828571E-2</v>
      </c>
    </row>
    <row r="83" spans="2:10" ht="15" hidden="1" customHeight="1" outlineLevel="1" x14ac:dyDescent="0.25">
      <c r="B83" s="66" t="s">
        <v>96</v>
      </c>
      <c r="C83" s="67">
        <v>104521</v>
      </c>
      <c r="D83" s="68">
        <f t="shared" si="7"/>
        <v>0.11172447536083907</v>
      </c>
      <c r="E83" s="69">
        <v>63733</v>
      </c>
      <c r="F83" s="70">
        <f t="shared" si="7"/>
        <v>0.1104470850611563</v>
      </c>
      <c r="G83" s="67">
        <v>168254</v>
      </c>
      <c r="H83" s="68">
        <f t="shared" si="5"/>
        <v>0.11124026655923291</v>
      </c>
    </row>
    <row r="84" spans="2:10" ht="15" hidden="1" customHeight="1" outlineLevel="1" x14ac:dyDescent="0.25">
      <c r="B84" s="66" t="s">
        <v>97</v>
      </c>
      <c r="C84" s="67">
        <v>92646</v>
      </c>
      <c r="D84" s="68">
        <f t="shared" si="7"/>
        <v>1.5510078810930583E-2</v>
      </c>
      <c r="E84" s="69">
        <v>54485</v>
      </c>
      <c r="F84" s="70">
        <f t="shared" si="7"/>
        <v>-9.5977314452947438E-3</v>
      </c>
      <c r="G84" s="67">
        <v>147131</v>
      </c>
      <c r="H84" s="68">
        <f t="shared" si="5"/>
        <v>6.0652060939252461E-3</v>
      </c>
    </row>
    <row r="85" spans="2:10" collapsed="1" x14ac:dyDescent="0.25">
      <c r="B85" s="80">
        <v>2008</v>
      </c>
      <c r="C85" s="81">
        <v>1208135</v>
      </c>
      <c r="D85" s="82">
        <f t="shared" si="7"/>
        <v>1.0509631389211904E-2</v>
      </c>
      <c r="E85" s="81">
        <v>682665</v>
      </c>
      <c r="F85" s="82">
        <f t="shared" si="7"/>
        <v>1.4946209701878654E-2</v>
      </c>
      <c r="G85" s="81">
        <v>1890800</v>
      </c>
      <c r="H85" s="82">
        <f t="shared" ref="H85:H123" si="8">G85/G98-1</f>
        <v>1.2106957459176781E-2</v>
      </c>
    </row>
    <row r="86" spans="2:10" ht="15" hidden="1" customHeight="1" outlineLevel="1" x14ac:dyDescent="0.25">
      <c r="B86" s="66" t="s">
        <v>86</v>
      </c>
      <c r="C86" s="67">
        <v>94524</v>
      </c>
      <c r="D86" s="68">
        <f t="shared" si="7"/>
        <v>-4.8365012886597891E-2</v>
      </c>
      <c r="E86" s="69">
        <v>55070</v>
      </c>
      <c r="F86" s="70">
        <f t="shared" si="7"/>
        <v>-9.0067910312123023E-2</v>
      </c>
      <c r="G86" s="67">
        <v>149594</v>
      </c>
      <c r="H86" s="68">
        <f t="shared" si="8"/>
        <v>-6.4154295616488111E-2</v>
      </c>
    </row>
    <row r="87" spans="2:10" ht="15" hidden="1" customHeight="1" outlineLevel="1" x14ac:dyDescent="0.25">
      <c r="B87" s="66" t="s">
        <v>87</v>
      </c>
      <c r="C87" s="67">
        <v>102963</v>
      </c>
      <c r="D87" s="68">
        <f t="shared" si="7"/>
        <v>2.2746913273668179E-2</v>
      </c>
      <c r="E87" s="69">
        <v>62813</v>
      </c>
      <c r="F87" s="70">
        <f t="shared" si="7"/>
        <v>0.21723543204852436</v>
      </c>
      <c r="G87" s="67">
        <v>165776</v>
      </c>
      <c r="H87" s="68">
        <f t="shared" si="8"/>
        <v>8.8654811001076972E-2</v>
      </c>
    </row>
    <row r="88" spans="2:10" ht="15" hidden="1" customHeight="1" outlineLevel="1" x14ac:dyDescent="0.25">
      <c r="B88" s="66" t="s">
        <v>88</v>
      </c>
      <c r="C88" s="67">
        <v>110949</v>
      </c>
      <c r="D88" s="68">
        <f t="shared" si="7"/>
        <v>-1.8106995884773713E-2</v>
      </c>
      <c r="E88" s="69">
        <v>59898</v>
      </c>
      <c r="F88" s="70">
        <f t="shared" si="7"/>
        <v>-6.2130084865186452E-2</v>
      </c>
      <c r="G88" s="67">
        <v>170847</v>
      </c>
      <c r="H88" s="68">
        <f t="shared" si="8"/>
        <v>-3.4004104918551881E-2</v>
      </c>
    </row>
    <row r="89" spans="2:10" ht="15" hidden="1" customHeight="1" outlineLevel="1" x14ac:dyDescent="0.25">
      <c r="B89" s="66" t="s">
        <v>89</v>
      </c>
      <c r="C89" s="67">
        <v>94691</v>
      </c>
      <c r="D89" s="68">
        <f t="shared" si="7"/>
        <v>-8.3667998877459238E-2</v>
      </c>
      <c r="E89" s="69">
        <v>47682</v>
      </c>
      <c r="F89" s="70">
        <f t="shared" si="7"/>
        <v>-0.20929306999651753</v>
      </c>
      <c r="G89" s="67">
        <v>142373</v>
      </c>
      <c r="H89" s="68">
        <f t="shared" si="8"/>
        <v>-0.12996211195306773</v>
      </c>
    </row>
    <row r="90" spans="2:10" ht="15" hidden="1" customHeight="1" outlineLevel="1" x14ac:dyDescent="0.25">
      <c r="B90" s="66" t="s">
        <v>90</v>
      </c>
      <c r="C90" s="67">
        <v>113714</v>
      </c>
      <c r="D90" s="68">
        <f t="shared" si="7"/>
        <v>6.5679991502318735E-3</v>
      </c>
      <c r="E90" s="69">
        <v>71928</v>
      </c>
      <c r="F90" s="70">
        <f t="shared" si="7"/>
        <v>3.8476531481454801E-2</v>
      </c>
      <c r="G90" s="67">
        <v>185642</v>
      </c>
      <c r="H90" s="68">
        <f t="shared" si="8"/>
        <v>1.8695640244738909E-2</v>
      </c>
    </row>
    <row r="91" spans="2:10" ht="15" hidden="1" customHeight="1" outlineLevel="1" x14ac:dyDescent="0.25">
      <c r="B91" s="66" t="s">
        <v>91</v>
      </c>
      <c r="C91" s="67">
        <v>105230</v>
      </c>
      <c r="D91" s="68">
        <f t="shared" si="7"/>
        <v>9.816998858042103E-3</v>
      </c>
      <c r="E91" s="69">
        <v>55089</v>
      </c>
      <c r="F91" s="70">
        <f t="shared" si="7"/>
        <v>-0.13636007336918177</v>
      </c>
      <c r="G91" s="67">
        <v>160319</v>
      </c>
      <c r="H91" s="68">
        <f t="shared" si="8"/>
        <v>-4.5686155457932975E-2</v>
      </c>
    </row>
    <row r="92" spans="2:10" ht="15" hidden="1" customHeight="1" outlineLevel="1" thickBot="1" x14ac:dyDescent="0.3">
      <c r="B92" s="66" t="s">
        <v>92</v>
      </c>
      <c r="C92" s="67">
        <v>96051</v>
      </c>
      <c r="D92" s="68">
        <f t="shared" si="7"/>
        <v>6.159454448320334E-3</v>
      </c>
      <c r="E92" s="69">
        <v>48455</v>
      </c>
      <c r="F92" s="70">
        <f t="shared" si="7"/>
        <v>-0.12817790892243475</v>
      </c>
      <c r="G92" s="67">
        <v>144506</v>
      </c>
      <c r="H92" s="68">
        <f t="shared" si="8"/>
        <v>-4.3272732087763721E-2</v>
      </c>
    </row>
    <row r="93" spans="2:10" ht="16.5" hidden="1" customHeight="1" outlineLevel="1" thickBot="1" x14ac:dyDescent="0.3">
      <c r="B93" s="66" t="s">
        <v>93</v>
      </c>
      <c r="C93" s="67">
        <v>79884</v>
      </c>
      <c r="D93" s="68">
        <f t="shared" si="7"/>
        <v>-0.10437921833307173</v>
      </c>
      <c r="E93" s="69">
        <v>36244</v>
      </c>
      <c r="F93" s="70">
        <f t="shared" si="7"/>
        <v>-0.15953993136072719</v>
      </c>
      <c r="G93" s="67">
        <v>116128</v>
      </c>
      <c r="H93" s="68">
        <f t="shared" si="8"/>
        <v>-0.12235674662555363</v>
      </c>
      <c r="J93" s="83" t="s">
        <v>98</v>
      </c>
    </row>
    <row r="94" spans="2:10" ht="15" hidden="1" customHeight="1" outlineLevel="1" x14ac:dyDescent="0.25">
      <c r="B94" s="66" t="s">
        <v>94</v>
      </c>
      <c r="C94" s="67">
        <v>106135</v>
      </c>
      <c r="D94" s="68">
        <f t="shared" si="7"/>
        <v>-6.2386812371352574E-2</v>
      </c>
      <c r="E94" s="69">
        <v>54856</v>
      </c>
      <c r="F94" s="70">
        <f t="shared" si="7"/>
        <v>-9.8430437998192177E-2</v>
      </c>
      <c r="G94" s="67">
        <v>160991</v>
      </c>
      <c r="H94" s="68">
        <f t="shared" si="8"/>
        <v>-7.4987646660001572E-2</v>
      </c>
    </row>
    <row r="95" spans="2:10" ht="15" hidden="1" customHeight="1" outlineLevel="1" x14ac:dyDescent="0.25">
      <c r="B95" s="66" t="s">
        <v>95</v>
      </c>
      <c r="C95" s="67">
        <v>106181</v>
      </c>
      <c r="D95" s="68">
        <f t="shared" si="7"/>
        <v>2.9424311170573647E-2</v>
      </c>
      <c r="E95" s="69">
        <v>68170</v>
      </c>
      <c r="F95" s="70">
        <f t="shared" si="7"/>
        <v>5.521415414144859E-2</v>
      </c>
      <c r="G95" s="67">
        <v>174351</v>
      </c>
      <c r="H95" s="68">
        <f t="shared" si="8"/>
        <v>3.9356419412336363E-2</v>
      </c>
    </row>
    <row r="96" spans="2:10" ht="15" hidden="1" customHeight="1" outlineLevel="1" x14ac:dyDescent="0.25">
      <c r="B96" s="66" t="s">
        <v>96</v>
      </c>
      <c r="C96" s="67">
        <v>94017</v>
      </c>
      <c r="D96" s="68">
        <f t="shared" si="7"/>
        <v>1.8547207626889106E-2</v>
      </c>
      <c r="E96" s="69">
        <v>57394</v>
      </c>
      <c r="F96" s="70">
        <f t="shared" si="7"/>
        <v>-1.7898699520876082E-2</v>
      </c>
      <c r="G96" s="67">
        <v>151411</v>
      </c>
      <c r="H96" s="68">
        <f t="shared" si="8"/>
        <v>4.4180569836478334E-3</v>
      </c>
    </row>
    <row r="97" spans="2:8" ht="15" hidden="1" customHeight="1" outlineLevel="1" x14ac:dyDescent="0.25">
      <c r="B97" s="66" t="s">
        <v>97</v>
      </c>
      <c r="C97" s="67">
        <v>91231</v>
      </c>
      <c r="D97" s="68">
        <f t="shared" si="7"/>
        <v>-4.6438948930743962E-2</v>
      </c>
      <c r="E97" s="69">
        <v>55013</v>
      </c>
      <c r="F97" s="70">
        <f t="shared" si="7"/>
        <v>-3.4758044706460378E-2</v>
      </c>
      <c r="G97" s="67">
        <v>146244</v>
      </c>
      <c r="H97" s="68">
        <f t="shared" si="8"/>
        <v>-4.2078235124584085E-2</v>
      </c>
    </row>
    <row r="98" spans="2:8" collapsed="1" x14ac:dyDescent="0.25">
      <c r="B98" s="80">
        <v>2007</v>
      </c>
      <c r="C98" s="81">
        <v>1195570</v>
      </c>
      <c r="D98" s="82">
        <f t="shared" si="7"/>
        <v>-2.2021430014617649E-2</v>
      </c>
      <c r="E98" s="81">
        <v>672612</v>
      </c>
      <c r="F98" s="82">
        <f t="shared" si="7"/>
        <v>-5.1226640787216726E-2</v>
      </c>
      <c r="G98" s="81">
        <v>1868182</v>
      </c>
      <c r="H98" s="82">
        <f t="shared" si="8"/>
        <v>-3.2741212548908383E-2</v>
      </c>
    </row>
    <row r="99" spans="2:8" ht="15" hidden="1" customHeight="1" outlineLevel="1" x14ac:dyDescent="0.25">
      <c r="B99" s="66" t="s">
        <v>86</v>
      </c>
      <c r="C99" s="67">
        <v>99328</v>
      </c>
      <c r="D99" s="67"/>
      <c r="E99" s="69">
        <v>60521</v>
      </c>
      <c r="F99" s="70"/>
      <c r="G99" s="67">
        <v>159849</v>
      </c>
      <c r="H99" s="67"/>
    </row>
    <row r="100" spans="2:8" ht="15" hidden="1" customHeight="1" outlineLevel="1" x14ac:dyDescent="0.25">
      <c r="B100" s="66" t="s">
        <v>87</v>
      </c>
      <c r="C100" s="67">
        <v>100673</v>
      </c>
      <c r="D100" s="67"/>
      <c r="E100" s="69">
        <v>51603</v>
      </c>
      <c r="F100" s="70"/>
      <c r="G100" s="67">
        <v>152276</v>
      </c>
      <c r="H100" s="67"/>
    </row>
    <row r="101" spans="2:8" ht="15" hidden="1" customHeight="1" outlineLevel="1" x14ac:dyDescent="0.25">
      <c r="B101" s="66" t="s">
        <v>88</v>
      </c>
      <c r="C101" s="67">
        <v>112995</v>
      </c>
      <c r="D101" s="67"/>
      <c r="E101" s="69">
        <v>63866</v>
      </c>
      <c r="F101" s="70"/>
      <c r="G101" s="67">
        <v>176861</v>
      </c>
      <c r="H101" s="67"/>
    </row>
    <row r="102" spans="2:8" ht="15" hidden="1" customHeight="1" outlineLevel="1" x14ac:dyDescent="0.25">
      <c r="B102" s="66" t="s">
        <v>89</v>
      </c>
      <c r="C102" s="67">
        <v>103337</v>
      </c>
      <c r="D102" s="67"/>
      <c r="E102" s="69">
        <v>60303</v>
      </c>
      <c r="F102" s="70"/>
      <c r="G102" s="67">
        <v>163640</v>
      </c>
      <c r="H102" s="67"/>
    </row>
    <row r="103" spans="2:8" ht="15" hidden="1" customHeight="1" outlineLevel="1" x14ac:dyDescent="0.25">
      <c r="B103" s="66" t="s">
        <v>90</v>
      </c>
      <c r="C103" s="67">
        <v>112972</v>
      </c>
      <c r="D103" s="67"/>
      <c r="E103" s="69">
        <v>69263</v>
      </c>
      <c r="F103" s="70"/>
      <c r="G103" s="67">
        <v>182235</v>
      </c>
      <c r="H103" s="67"/>
    </row>
    <row r="104" spans="2:8" ht="15" hidden="1" customHeight="1" outlineLevel="1" x14ac:dyDescent="0.25">
      <c r="B104" s="66" t="s">
        <v>91</v>
      </c>
      <c r="C104" s="67">
        <v>104207</v>
      </c>
      <c r="D104" s="67"/>
      <c r="E104" s="69">
        <v>63787</v>
      </c>
      <c r="F104" s="70"/>
      <c r="G104" s="67">
        <v>167994</v>
      </c>
      <c r="H104" s="67"/>
    </row>
    <row r="105" spans="2:8" ht="15" hidden="1" customHeight="1" outlineLevel="1" x14ac:dyDescent="0.25">
      <c r="B105" s="66" t="s">
        <v>92</v>
      </c>
      <c r="C105" s="67">
        <v>95463</v>
      </c>
      <c r="D105" s="67"/>
      <c r="E105" s="69">
        <v>55579</v>
      </c>
      <c r="F105" s="70"/>
      <c r="G105" s="67">
        <v>151042</v>
      </c>
      <c r="H105" s="67"/>
    </row>
    <row r="106" spans="2:8" ht="15" hidden="1" customHeight="1" outlineLevel="1" x14ac:dyDescent="0.25">
      <c r="B106" s="66" t="s">
        <v>93</v>
      </c>
      <c r="C106" s="67">
        <v>89194</v>
      </c>
      <c r="D106" s="67"/>
      <c r="E106" s="69">
        <v>43124</v>
      </c>
      <c r="F106" s="70"/>
      <c r="G106" s="67">
        <v>132318</v>
      </c>
      <c r="H106" s="67"/>
    </row>
    <row r="107" spans="2:8" ht="15" hidden="1" customHeight="1" outlineLevel="1" x14ac:dyDescent="0.25">
      <c r="B107" s="66" t="s">
        <v>94</v>
      </c>
      <c r="C107" s="67">
        <v>113197</v>
      </c>
      <c r="D107" s="67"/>
      <c r="E107" s="69">
        <v>60845</v>
      </c>
      <c r="F107" s="70"/>
      <c r="G107" s="67">
        <v>174042</v>
      </c>
      <c r="H107" s="67"/>
    </row>
    <row r="108" spans="2:8" ht="15" hidden="1" customHeight="1" outlineLevel="1" x14ac:dyDescent="0.25">
      <c r="B108" s="66" t="s">
        <v>95</v>
      </c>
      <c r="C108" s="67">
        <v>103146</v>
      </c>
      <c r="D108" s="67"/>
      <c r="E108" s="69">
        <v>64603</v>
      </c>
      <c r="F108" s="70"/>
      <c r="G108" s="67">
        <v>167749</v>
      </c>
      <c r="H108" s="67"/>
    </row>
    <row r="109" spans="2:8" ht="15" hidden="1" customHeight="1" outlineLevel="1" x14ac:dyDescent="0.25">
      <c r="B109" s="66" t="s">
        <v>96</v>
      </c>
      <c r="C109" s="67">
        <v>92305</v>
      </c>
      <c r="D109" s="67"/>
      <c r="E109" s="69">
        <v>58440</v>
      </c>
      <c r="F109" s="70"/>
      <c r="G109" s="67">
        <v>150745</v>
      </c>
      <c r="H109" s="67"/>
    </row>
    <row r="110" spans="2:8" ht="15" hidden="1" customHeight="1" outlineLevel="1" x14ac:dyDescent="0.25">
      <c r="B110" s="66" t="s">
        <v>97</v>
      </c>
      <c r="C110" s="67">
        <v>95674</v>
      </c>
      <c r="D110" s="67"/>
      <c r="E110" s="69">
        <v>56994</v>
      </c>
      <c r="F110" s="70"/>
      <c r="G110" s="67">
        <v>152668</v>
      </c>
      <c r="H110" s="67"/>
    </row>
    <row r="111" spans="2:8" collapsed="1" x14ac:dyDescent="0.25">
      <c r="B111" s="80">
        <v>2006</v>
      </c>
      <c r="C111" s="81">
        <v>1222491</v>
      </c>
      <c r="D111" s="81"/>
      <c r="E111" s="81">
        <v>708928</v>
      </c>
      <c r="F111" s="82"/>
      <c r="G111" s="81">
        <v>1931419</v>
      </c>
      <c r="H111" s="81"/>
    </row>
    <row r="112" spans="2:8" ht="15" customHeight="1" x14ac:dyDescent="0.25">
      <c r="B112" s="84" t="s">
        <v>99</v>
      </c>
      <c r="C112" s="84"/>
      <c r="D112" s="84"/>
      <c r="E112" s="84"/>
      <c r="F112" s="84"/>
      <c r="G112" s="84"/>
      <c r="H112" s="84"/>
    </row>
  </sheetData>
  <mergeCells count="5">
    <mergeCell ref="B5:H5"/>
    <mergeCell ref="C6:D6"/>
    <mergeCell ref="E6:F6"/>
    <mergeCell ref="G6:H6"/>
    <mergeCell ref="B112:H112"/>
  </mergeCells>
  <hyperlinks>
    <hyperlink ref="J93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264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30" customHeight="1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86</v>
      </c>
      <c r="C7" s="167">
        <v>14272</v>
      </c>
      <c r="D7" s="274">
        <f>C7/C20-1</f>
        <v>0.84345130457246187</v>
      </c>
      <c r="E7" s="155">
        <v>139736</v>
      </c>
      <c r="F7" s="291">
        <f>E7/E20-1</f>
        <v>0.12397545104284813</v>
      </c>
      <c r="G7" s="167">
        <v>539734</v>
      </c>
      <c r="H7" s="274">
        <f t="shared" ref="H7:H18" si="0">G7/G20-1</f>
        <v>5.032770806737874E-2</v>
      </c>
      <c r="I7" s="155">
        <v>136251</v>
      </c>
      <c r="J7" s="291">
        <f t="shared" ref="J7:J18" si="1">I7/I20-1</f>
        <v>1.0651633720283327E-2</v>
      </c>
      <c r="K7" s="167">
        <v>829993</v>
      </c>
      <c r="L7" s="274">
        <f t="shared" ref="L7:L18" si="2">K7/K20-1</f>
        <v>6.3068682500973416E-2</v>
      </c>
      <c r="M7" s="155">
        <v>419841</v>
      </c>
      <c r="N7" s="291">
        <f t="shared" ref="N7:N18" si="3">M7/M20-1</f>
        <v>4.8711095568766627E-2</v>
      </c>
      <c r="O7" s="167">
        <v>1249834</v>
      </c>
      <c r="P7" s="70">
        <f t="shared" ref="P7:P18" si="4">O7/O20-1</f>
        <v>5.8202070626166336E-2</v>
      </c>
    </row>
    <row r="8" spans="2:16" x14ac:dyDescent="0.25">
      <c r="B8" s="66" t="s">
        <v>87</v>
      </c>
      <c r="C8" s="167">
        <v>15079</v>
      </c>
      <c r="D8" s="274">
        <f t="shared" ref="D8:D17" si="5">C8/C21-1</f>
        <v>8.5288613790125201E-2</v>
      </c>
      <c r="E8" s="155">
        <v>141597</v>
      </c>
      <c r="F8" s="291">
        <f t="shared" ref="F8:F18" si="6">E8/E21-1</f>
        <v>0.26620345530636325</v>
      </c>
      <c r="G8" s="167">
        <v>544080</v>
      </c>
      <c r="H8" s="274">
        <f t="shared" si="0"/>
        <v>2.6358829443867027E-2</v>
      </c>
      <c r="I8" s="155">
        <v>143139</v>
      </c>
      <c r="J8" s="291">
        <f t="shared" si="1"/>
        <v>7.1335548769534851E-2</v>
      </c>
      <c r="K8" s="167">
        <v>843895</v>
      </c>
      <c r="L8" s="274">
        <f t="shared" si="2"/>
        <v>6.8983338759140977E-2</v>
      </c>
      <c r="M8" s="155">
        <v>420573</v>
      </c>
      <c r="N8" s="291">
        <f t="shared" si="3"/>
        <v>-1.6525582265456973E-2</v>
      </c>
      <c r="O8" s="167">
        <v>1264468</v>
      </c>
      <c r="P8" s="70">
        <f t="shared" si="4"/>
        <v>3.8938374482469174E-2</v>
      </c>
    </row>
    <row r="9" spans="2:16" x14ac:dyDescent="0.25">
      <c r="B9" s="66" t="s">
        <v>88</v>
      </c>
      <c r="C9" s="167">
        <v>14426</v>
      </c>
      <c r="D9" s="274">
        <f t="shared" si="5"/>
        <v>8.124718932693753E-2</v>
      </c>
      <c r="E9" s="155">
        <v>128678</v>
      </c>
      <c r="F9" s="291">
        <f t="shared" si="6"/>
        <v>9.2037035465446948E-2</v>
      </c>
      <c r="G9" s="167">
        <v>581023</v>
      </c>
      <c r="H9" s="274">
        <f t="shared" si="0"/>
        <v>4.633589834555818E-2</v>
      </c>
      <c r="I9" s="155">
        <v>176482</v>
      </c>
      <c r="J9" s="291">
        <f t="shared" si="1"/>
        <v>0.19147988117742365</v>
      </c>
      <c r="K9" s="167">
        <v>900609</v>
      </c>
      <c r="L9" s="274">
        <f t="shared" si="2"/>
        <v>7.9106097859063418E-2</v>
      </c>
      <c r="M9" s="155">
        <v>395353</v>
      </c>
      <c r="N9" s="291">
        <f t="shared" si="3"/>
        <v>-7.0398525252002742E-2</v>
      </c>
      <c r="O9" s="167">
        <v>1295962</v>
      </c>
      <c r="P9" s="70">
        <f t="shared" si="4"/>
        <v>2.8638419025288853E-2</v>
      </c>
    </row>
    <row r="10" spans="2:16" x14ac:dyDescent="0.25">
      <c r="B10" s="66" t="s">
        <v>89</v>
      </c>
      <c r="C10" s="167">
        <v>12772</v>
      </c>
      <c r="D10" s="274">
        <f t="shared" si="5"/>
        <v>6.7791265962477976E-3</v>
      </c>
      <c r="E10" s="155">
        <v>114492</v>
      </c>
      <c r="F10" s="291">
        <f t="shared" si="6"/>
        <v>8.2380079033447462E-2</v>
      </c>
      <c r="G10" s="167">
        <v>514494</v>
      </c>
      <c r="H10" s="274">
        <f t="shared" si="0"/>
        <v>-7.3028143026399039E-4</v>
      </c>
      <c r="I10" s="155">
        <v>144722</v>
      </c>
      <c r="J10" s="291">
        <f t="shared" si="1"/>
        <v>0.13056113242037659</v>
      </c>
      <c r="K10" s="167">
        <v>786480</v>
      </c>
      <c r="L10" s="274">
        <f t="shared" si="2"/>
        <v>3.3016656093245667E-2</v>
      </c>
      <c r="M10" s="155">
        <v>348394</v>
      </c>
      <c r="N10" s="291">
        <f t="shared" si="3"/>
        <v>-6.2645623362157621E-2</v>
      </c>
      <c r="O10" s="167">
        <v>1134874</v>
      </c>
      <c r="P10" s="70">
        <f t="shared" si="4"/>
        <v>1.6354507109752614E-3</v>
      </c>
    </row>
    <row r="11" spans="2:16" x14ac:dyDescent="0.25">
      <c r="B11" s="66" t="s">
        <v>90</v>
      </c>
      <c r="C11" s="167">
        <v>14584</v>
      </c>
      <c r="D11" s="274">
        <f t="shared" si="5"/>
        <v>-5.9300661168291136E-3</v>
      </c>
      <c r="E11" s="155">
        <v>134630</v>
      </c>
      <c r="F11" s="291">
        <f t="shared" si="6"/>
        <v>-0.14136840225515956</v>
      </c>
      <c r="G11" s="167">
        <v>617221</v>
      </c>
      <c r="H11" s="274">
        <f t="shared" si="0"/>
        <v>3.2052396781550696E-2</v>
      </c>
      <c r="I11" s="155">
        <v>188173</v>
      </c>
      <c r="J11" s="291">
        <f t="shared" si="1"/>
        <v>0.46731595486693234</v>
      </c>
      <c r="K11" s="167">
        <v>954608</v>
      </c>
      <c r="L11" s="274">
        <f t="shared" si="2"/>
        <v>6.3319677152742004E-2</v>
      </c>
      <c r="M11" s="155">
        <v>452042</v>
      </c>
      <c r="N11" s="291">
        <f t="shared" si="3"/>
        <v>-3.3613032184964697E-2</v>
      </c>
      <c r="O11" s="167">
        <v>1406650</v>
      </c>
      <c r="P11" s="70">
        <f t="shared" si="4"/>
        <v>3.0115113066237376E-2</v>
      </c>
    </row>
    <row r="12" spans="2:16" x14ac:dyDescent="0.25">
      <c r="B12" s="66" t="s">
        <v>91</v>
      </c>
      <c r="C12" s="167">
        <v>13462</v>
      </c>
      <c r="D12" s="274">
        <f t="shared" si="5"/>
        <v>0.5617169373549884</v>
      </c>
      <c r="E12" s="155">
        <v>109539</v>
      </c>
      <c r="F12" s="291">
        <f t="shared" si="6"/>
        <v>-0.23991423456430327</v>
      </c>
      <c r="G12" s="167">
        <v>544138</v>
      </c>
      <c r="H12" s="274">
        <f t="shared" si="0"/>
        <v>-5.3197172143912286E-2</v>
      </c>
      <c r="I12" s="155">
        <v>176840</v>
      </c>
      <c r="J12" s="291">
        <f t="shared" si="1"/>
        <v>0.13163839277143907</v>
      </c>
      <c r="K12" s="167">
        <v>843979</v>
      </c>
      <c r="L12" s="274">
        <f t="shared" si="2"/>
        <v>-4.4963642083298394E-2</v>
      </c>
      <c r="M12" s="155">
        <v>419907</v>
      </c>
      <c r="N12" s="291">
        <f t="shared" si="3"/>
        <v>-3.9832893921482149E-2</v>
      </c>
      <c r="O12" s="167">
        <v>1263886</v>
      </c>
      <c r="P12" s="70">
        <f t="shared" si="4"/>
        <v>-4.3265121975775145E-2</v>
      </c>
    </row>
    <row r="13" spans="2:16" x14ac:dyDescent="0.25">
      <c r="B13" s="66" t="s">
        <v>92</v>
      </c>
      <c r="C13" s="167">
        <v>13470</v>
      </c>
      <c r="D13" s="274">
        <f t="shared" si="5"/>
        <v>4.5888655951549007E-2</v>
      </c>
      <c r="E13" s="155">
        <v>105095</v>
      </c>
      <c r="F13" s="291">
        <f t="shared" si="6"/>
        <v>-0.10807186685790426</v>
      </c>
      <c r="G13" s="167">
        <v>495093</v>
      </c>
      <c r="H13" s="274">
        <f t="shared" si="0"/>
        <v>-2.3877966262095707E-2</v>
      </c>
      <c r="I13" s="155">
        <v>139922</v>
      </c>
      <c r="J13" s="291">
        <f t="shared" si="1"/>
        <v>0.2005937671609006</v>
      </c>
      <c r="K13" s="167">
        <v>753580</v>
      </c>
      <c r="L13" s="274">
        <f t="shared" si="2"/>
        <v>-1.1611015089018073E-3</v>
      </c>
      <c r="M13" s="155">
        <v>333053</v>
      </c>
      <c r="N13" s="291">
        <f t="shared" si="3"/>
        <v>3.4705264662205471E-2</v>
      </c>
      <c r="O13" s="167">
        <v>1086633</v>
      </c>
      <c r="P13" s="70">
        <f t="shared" si="4"/>
        <v>9.5648392976928065E-3</v>
      </c>
    </row>
    <row r="14" spans="2:16" x14ac:dyDescent="0.25">
      <c r="B14" s="66" t="s">
        <v>93</v>
      </c>
      <c r="C14" s="167">
        <v>14120</v>
      </c>
      <c r="D14" s="274">
        <f t="shared" si="5"/>
        <v>0.37354085603112841</v>
      </c>
      <c r="E14" s="155">
        <v>99623</v>
      </c>
      <c r="F14" s="291">
        <f t="shared" si="6"/>
        <v>-2.8731597933118858E-2</v>
      </c>
      <c r="G14" s="167">
        <v>479731</v>
      </c>
      <c r="H14" s="274">
        <f t="shared" si="0"/>
        <v>4.0929289948531844E-2</v>
      </c>
      <c r="I14" s="155">
        <v>152701</v>
      </c>
      <c r="J14" s="291">
        <f t="shared" si="1"/>
        <v>0.15326984222888518</v>
      </c>
      <c r="K14" s="167">
        <v>746175</v>
      </c>
      <c r="L14" s="274">
        <f t="shared" si="2"/>
        <v>5.6718003186404742E-2</v>
      </c>
      <c r="M14" s="155">
        <v>326958</v>
      </c>
      <c r="N14" s="291">
        <f t="shared" si="3"/>
        <v>6.3029144395458703E-2</v>
      </c>
      <c r="O14" s="167">
        <v>1073133</v>
      </c>
      <c r="P14" s="70">
        <f t="shared" si="4"/>
        <v>5.8632905098860988E-2</v>
      </c>
    </row>
    <row r="15" spans="2:16" x14ac:dyDescent="0.25">
      <c r="B15" s="66" t="s">
        <v>94</v>
      </c>
      <c r="C15" s="167">
        <v>7214</v>
      </c>
      <c r="D15" s="274">
        <f t="shared" si="5"/>
        <v>-0.42967823543363115</v>
      </c>
      <c r="E15" s="155">
        <v>108001</v>
      </c>
      <c r="F15" s="291">
        <f t="shared" si="6"/>
        <v>-0.12415761773077827</v>
      </c>
      <c r="G15" s="167">
        <v>484847</v>
      </c>
      <c r="H15" s="274">
        <f t="shared" si="0"/>
        <v>-6.8597806960250196E-2</v>
      </c>
      <c r="I15" s="155">
        <v>155870</v>
      </c>
      <c r="J15" s="291">
        <f t="shared" si="1"/>
        <v>0.18284057795046138</v>
      </c>
      <c r="K15" s="167">
        <v>755932</v>
      </c>
      <c r="L15" s="274">
        <f t="shared" si="2"/>
        <v>-4.1050778138050359E-2</v>
      </c>
      <c r="M15" s="155">
        <v>327920</v>
      </c>
      <c r="N15" s="291">
        <f t="shared" si="3"/>
        <v>-9.0669602375927916E-2</v>
      </c>
      <c r="O15" s="167">
        <v>1083852</v>
      </c>
      <c r="P15" s="70">
        <f t="shared" si="4"/>
        <v>-5.6625024262147883E-2</v>
      </c>
    </row>
    <row r="16" spans="2:16" x14ac:dyDescent="0.25">
      <c r="B16" s="66" t="s">
        <v>95</v>
      </c>
      <c r="C16" s="167">
        <v>14771</v>
      </c>
      <c r="D16" s="274">
        <f t="shared" si="5"/>
        <v>1.8689655172413833E-2</v>
      </c>
      <c r="E16" s="155">
        <v>147051</v>
      </c>
      <c r="F16" s="291">
        <f t="shared" si="6"/>
        <v>3.0931231991250696E-2</v>
      </c>
      <c r="G16" s="167">
        <v>523256</v>
      </c>
      <c r="H16" s="274">
        <f t="shared" si="0"/>
        <v>-9.7706554836218817E-3</v>
      </c>
      <c r="I16" s="155">
        <v>158223</v>
      </c>
      <c r="J16" s="291">
        <f t="shared" si="1"/>
        <v>0.32425239159364261</v>
      </c>
      <c r="K16" s="167">
        <v>843301</v>
      </c>
      <c r="L16" s="274">
        <f t="shared" si="2"/>
        <v>4.7528132177447224E-2</v>
      </c>
      <c r="M16" s="155">
        <v>420405</v>
      </c>
      <c r="N16" s="291">
        <f t="shared" si="3"/>
        <v>-2.4670621451887143E-2</v>
      </c>
      <c r="O16" s="167">
        <v>1263706</v>
      </c>
      <c r="P16" s="70">
        <f t="shared" si="4"/>
        <v>2.2351340287587007E-2</v>
      </c>
    </row>
    <row r="17" spans="2:16" x14ac:dyDescent="0.25">
      <c r="B17" s="66" t="s">
        <v>96</v>
      </c>
      <c r="C17" s="167">
        <v>13825</v>
      </c>
      <c r="D17" s="274">
        <f t="shared" si="5"/>
        <v>-5.2822691148259771E-2</v>
      </c>
      <c r="E17" s="155">
        <v>133894</v>
      </c>
      <c r="F17" s="291">
        <f t="shared" si="6"/>
        <v>-7.3750475597523457E-2</v>
      </c>
      <c r="G17" s="167">
        <v>461087</v>
      </c>
      <c r="H17" s="274">
        <f t="shared" si="0"/>
        <v>-0.15527387046068275</v>
      </c>
      <c r="I17" s="155">
        <v>137712</v>
      </c>
      <c r="J17" s="291">
        <f t="shared" si="1"/>
        <v>-2.1772022418434789E-2</v>
      </c>
      <c r="K17" s="167">
        <v>746518</v>
      </c>
      <c r="L17" s="274">
        <f t="shared" si="2"/>
        <v>-0.11735105288671865</v>
      </c>
      <c r="M17" s="155">
        <v>388948</v>
      </c>
      <c r="N17" s="291">
        <f t="shared" si="3"/>
        <v>-0.13083857358021711</v>
      </c>
      <c r="O17" s="167">
        <v>1135466</v>
      </c>
      <c r="P17" s="70">
        <f t="shared" si="4"/>
        <v>-0.12201801946696278</v>
      </c>
    </row>
    <row r="18" spans="2:16" x14ac:dyDescent="0.25">
      <c r="B18" s="66" t="s">
        <v>97</v>
      </c>
      <c r="C18" s="167">
        <v>14919</v>
      </c>
      <c r="D18" s="274">
        <f>C18/C31-1</f>
        <v>7.3785886772204101E-4</v>
      </c>
      <c r="E18" s="155">
        <v>143785</v>
      </c>
      <c r="F18" s="291">
        <f t="shared" si="6"/>
        <v>1.6831088009617856E-2</v>
      </c>
      <c r="G18" s="167">
        <v>545210</v>
      </c>
      <c r="H18" s="274">
        <f t="shared" si="0"/>
        <v>-7.0498941288388961E-2</v>
      </c>
      <c r="I18" s="155">
        <v>141316</v>
      </c>
      <c r="J18" s="291">
        <f t="shared" si="1"/>
        <v>-0.15796623904377727</v>
      </c>
      <c r="K18" s="167">
        <v>845230</v>
      </c>
      <c r="L18" s="274">
        <f t="shared" si="2"/>
        <v>-7.1891793363800693E-2</v>
      </c>
      <c r="M18" s="155">
        <v>446950</v>
      </c>
      <c r="N18" s="291">
        <f t="shared" si="3"/>
        <v>-5.4532300747362705E-2</v>
      </c>
      <c r="O18" s="167">
        <v>1292180</v>
      </c>
      <c r="P18" s="70">
        <f t="shared" si="4"/>
        <v>-6.5959921383863751E-2</v>
      </c>
    </row>
    <row r="19" spans="2:16" ht="30" customHeight="1" x14ac:dyDescent="0.25">
      <c r="B19" s="131" t="str">
        <f>actualizaciones!$A$2</f>
        <v>2013</v>
      </c>
      <c r="C19" s="132">
        <v>162914</v>
      </c>
      <c r="D19" s="194">
        <v>8.0568028812671111E-2</v>
      </c>
      <c r="E19" s="132">
        <v>1506121</v>
      </c>
      <c r="F19" s="194">
        <v>-1.7521417421350938E-2</v>
      </c>
      <c r="G19" s="132">
        <v>6329914</v>
      </c>
      <c r="H19" s="194">
        <v>-1.6537618490959805E-2</v>
      </c>
      <c r="I19" s="132">
        <v>1851351</v>
      </c>
      <c r="J19" s="194">
        <v>0.13033648456903935</v>
      </c>
      <c r="K19" s="132">
        <v>9850300</v>
      </c>
      <c r="L19" s="194">
        <v>9.4609745049691885E-3</v>
      </c>
      <c r="M19" s="132">
        <v>4700344</v>
      </c>
      <c r="N19" s="194">
        <v>-3.5110379399677316E-2</v>
      </c>
      <c r="O19" s="132">
        <v>14550644</v>
      </c>
      <c r="P19" s="194">
        <v>-5.3806865098677825E-3</v>
      </c>
    </row>
    <row r="20" spans="2:16" outlineLevel="1" x14ac:dyDescent="0.25">
      <c r="B20" s="66" t="s">
        <v>86</v>
      </c>
      <c r="C20" s="167">
        <v>7742</v>
      </c>
      <c r="D20" s="274">
        <f>C20/C33-1</f>
        <v>-0.45597638957206099</v>
      </c>
      <c r="E20" s="155">
        <v>124323</v>
      </c>
      <c r="F20" s="291">
        <f>E20/E33-1</f>
        <v>-0.1244180887251829</v>
      </c>
      <c r="G20" s="167">
        <v>513872</v>
      </c>
      <c r="H20" s="274">
        <f t="shared" ref="H20:H83" si="7">G20/G33-1</f>
        <v>1.5980972302679586E-2</v>
      </c>
      <c r="I20" s="155">
        <v>134815</v>
      </c>
      <c r="J20" s="291">
        <f t="shared" ref="J20:J83" si="8">I20/I33-1</f>
        <v>0.28515185601799775</v>
      </c>
      <c r="K20" s="167">
        <v>780752</v>
      </c>
      <c r="L20" s="274">
        <f t="shared" ref="L20:L83" si="9">K20/K33-1</f>
        <v>1.8047726528893193E-2</v>
      </c>
      <c r="M20" s="155">
        <v>400340</v>
      </c>
      <c r="N20" s="291">
        <f t="shared" ref="N20:N83" si="10">M20/M33-1</f>
        <v>-0.13337879230660998</v>
      </c>
      <c r="O20" s="167">
        <v>1181092</v>
      </c>
      <c r="P20" s="70">
        <f t="shared" ref="P20:P83" si="11">O20/O33-1</f>
        <v>-3.8876492636300441E-2</v>
      </c>
    </row>
    <row r="21" spans="2:16" outlineLevel="1" x14ac:dyDescent="0.25">
      <c r="B21" s="66" t="s">
        <v>87</v>
      </c>
      <c r="C21" s="167">
        <v>13894</v>
      </c>
      <c r="D21" s="274">
        <f t="shared" ref="D21:D31" si="12">C21/C34-1</f>
        <v>9.1351818396041118E-2</v>
      </c>
      <c r="E21" s="155">
        <v>111828</v>
      </c>
      <c r="F21" s="291">
        <f t="shared" ref="F21:F31" si="13">E21/E34-1</f>
        <v>-0.18579947141182551</v>
      </c>
      <c r="G21" s="167">
        <v>530107</v>
      </c>
      <c r="H21" s="274">
        <f t="shared" si="7"/>
        <v>-3.8028319810983535E-2</v>
      </c>
      <c r="I21" s="155">
        <v>133608</v>
      </c>
      <c r="J21" s="291">
        <f t="shared" si="8"/>
        <v>8.7579060472612769E-2</v>
      </c>
      <c r="K21" s="167">
        <v>789437</v>
      </c>
      <c r="L21" s="274">
        <f t="shared" si="9"/>
        <v>-4.1933761332054953E-2</v>
      </c>
      <c r="M21" s="155">
        <v>427640</v>
      </c>
      <c r="N21" s="291">
        <f t="shared" si="10"/>
        <v>-9.2040170704261182E-2</v>
      </c>
      <c r="O21" s="167">
        <v>1217077</v>
      </c>
      <c r="P21" s="70">
        <f t="shared" si="11"/>
        <v>-6.0157685832985863E-2</v>
      </c>
    </row>
    <row r="22" spans="2:16" outlineLevel="1" x14ac:dyDescent="0.25">
      <c r="B22" s="66" t="s">
        <v>88</v>
      </c>
      <c r="C22" s="167">
        <v>13342</v>
      </c>
      <c r="D22" s="274">
        <f t="shared" si="12"/>
        <v>0.13067796610169502</v>
      </c>
      <c r="E22" s="155">
        <v>117833</v>
      </c>
      <c r="F22" s="291">
        <f t="shared" si="13"/>
        <v>-0.15503431263579848</v>
      </c>
      <c r="G22" s="167">
        <v>555293</v>
      </c>
      <c r="H22" s="274">
        <f t="shared" si="7"/>
        <v>-7.9474831533316248E-2</v>
      </c>
      <c r="I22" s="155">
        <v>148120</v>
      </c>
      <c r="J22" s="291">
        <f t="shared" si="8"/>
        <v>0.25759891322805228</v>
      </c>
      <c r="K22" s="167">
        <v>834588</v>
      </c>
      <c r="L22" s="274">
        <f t="shared" si="9"/>
        <v>-4.3197732806889655E-2</v>
      </c>
      <c r="M22" s="155">
        <v>425293</v>
      </c>
      <c r="N22" s="291">
        <f t="shared" si="10"/>
        <v>-9.0430218830735543E-2</v>
      </c>
      <c r="O22" s="167">
        <v>1259881</v>
      </c>
      <c r="P22" s="70">
        <f t="shared" si="11"/>
        <v>-5.9680828514364404E-2</v>
      </c>
    </row>
    <row r="23" spans="2:16" outlineLevel="1" x14ac:dyDescent="0.25">
      <c r="B23" s="66" t="s">
        <v>89</v>
      </c>
      <c r="C23" s="167">
        <v>12686</v>
      </c>
      <c r="D23" s="274">
        <f t="shared" si="12"/>
        <v>2.7539283978616602E-2</v>
      </c>
      <c r="E23" s="155">
        <v>105778</v>
      </c>
      <c r="F23" s="291">
        <f t="shared" si="13"/>
        <v>-0.25265827793046436</v>
      </c>
      <c r="G23" s="167">
        <v>514870</v>
      </c>
      <c r="H23" s="274">
        <f t="shared" si="7"/>
        <v>-0.10543580619715964</v>
      </c>
      <c r="I23" s="155">
        <v>128009</v>
      </c>
      <c r="J23" s="291">
        <f t="shared" si="8"/>
        <v>0.14367271817597027</v>
      </c>
      <c r="K23" s="167">
        <v>761343</v>
      </c>
      <c r="L23" s="274">
        <f t="shared" si="9"/>
        <v>-9.5111883399277564E-2</v>
      </c>
      <c r="M23" s="155">
        <v>371678</v>
      </c>
      <c r="N23" s="291">
        <f t="shared" si="10"/>
        <v>-0.10047580555380764</v>
      </c>
      <c r="O23" s="167">
        <v>1133021</v>
      </c>
      <c r="P23" s="70">
        <f t="shared" si="11"/>
        <v>-9.6878509693829162E-2</v>
      </c>
    </row>
    <row r="24" spans="2:16" outlineLevel="1" x14ac:dyDescent="0.25">
      <c r="B24" s="66" t="s">
        <v>90</v>
      </c>
      <c r="C24" s="167">
        <v>14671</v>
      </c>
      <c r="D24" s="274">
        <f t="shared" si="12"/>
        <v>1.3260584294495503E-2</v>
      </c>
      <c r="E24" s="155">
        <v>156796</v>
      </c>
      <c r="F24" s="291">
        <f t="shared" si="13"/>
        <v>-0.11040254177186459</v>
      </c>
      <c r="G24" s="167">
        <v>598052</v>
      </c>
      <c r="H24" s="274">
        <f t="shared" si="7"/>
        <v>-3.9607140333635216E-2</v>
      </c>
      <c r="I24" s="155">
        <v>128243</v>
      </c>
      <c r="J24" s="291">
        <f t="shared" si="8"/>
        <v>4.4936770745062304E-2</v>
      </c>
      <c r="K24" s="167">
        <v>897762</v>
      </c>
      <c r="L24" s="274">
        <f t="shared" si="9"/>
        <v>-4.1034931391252472E-2</v>
      </c>
      <c r="M24" s="155">
        <v>467765</v>
      </c>
      <c r="N24" s="291">
        <f t="shared" si="10"/>
        <v>-0.10895625025001765</v>
      </c>
      <c r="O24" s="167">
        <v>1365527</v>
      </c>
      <c r="P24" s="70">
        <f t="shared" si="11"/>
        <v>-6.5437900928110304E-2</v>
      </c>
    </row>
    <row r="25" spans="2:16" outlineLevel="1" x14ac:dyDescent="0.25">
      <c r="B25" s="66" t="s">
        <v>91</v>
      </c>
      <c r="C25" s="167">
        <v>8620</v>
      </c>
      <c r="D25" s="274">
        <f t="shared" si="12"/>
        <v>-0.37784193431974011</v>
      </c>
      <c r="E25" s="155">
        <v>144114</v>
      </c>
      <c r="F25" s="291">
        <f t="shared" si="13"/>
        <v>2.5269987621120871E-2</v>
      </c>
      <c r="G25" s="167">
        <v>574711</v>
      </c>
      <c r="H25" s="274">
        <f t="shared" si="7"/>
        <v>-9.0743544592582714E-2</v>
      </c>
      <c r="I25" s="155">
        <v>156269</v>
      </c>
      <c r="J25" s="291">
        <f t="shared" si="8"/>
        <v>0.36407995810055871</v>
      </c>
      <c r="K25" s="167">
        <v>883714</v>
      </c>
      <c r="L25" s="274">
        <f t="shared" si="9"/>
        <v>-1.9233244991365583E-2</v>
      </c>
      <c r="M25" s="155">
        <v>437327</v>
      </c>
      <c r="N25" s="291">
        <f t="shared" si="10"/>
        <v>-0.11787617545374229</v>
      </c>
      <c r="O25" s="167">
        <v>1321041</v>
      </c>
      <c r="P25" s="70">
        <f t="shared" si="11"/>
        <v>-5.424431382936834E-2</v>
      </c>
    </row>
    <row r="26" spans="2:16" outlineLevel="1" x14ac:dyDescent="0.25">
      <c r="B26" s="66" t="s">
        <v>92</v>
      </c>
      <c r="C26" s="167">
        <v>12879</v>
      </c>
      <c r="D26" s="274">
        <f t="shared" si="12"/>
        <v>3.7290592783505216E-2</v>
      </c>
      <c r="E26" s="155">
        <v>117829</v>
      </c>
      <c r="F26" s="291">
        <f t="shared" si="13"/>
        <v>0.12080396465295018</v>
      </c>
      <c r="G26" s="167">
        <v>507204</v>
      </c>
      <c r="H26" s="274">
        <f t="shared" si="7"/>
        <v>-4.9125622412862224E-2</v>
      </c>
      <c r="I26" s="155">
        <v>116544</v>
      </c>
      <c r="J26" s="291">
        <f t="shared" si="8"/>
        <v>0.18594498885734345</v>
      </c>
      <c r="K26" s="167">
        <v>754456</v>
      </c>
      <c r="L26" s="274">
        <f t="shared" si="9"/>
        <v>6.9832253104544773E-3</v>
      </c>
      <c r="M26" s="155">
        <v>321882</v>
      </c>
      <c r="N26" s="291">
        <f t="shared" si="10"/>
        <v>-0.15209196589211815</v>
      </c>
      <c r="O26" s="167">
        <v>1076338</v>
      </c>
      <c r="P26" s="70">
        <f t="shared" si="11"/>
        <v>-4.6512225349317871E-2</v>
      </c>
    </row>
    <row r="27" spans="2:16" outlineLevel="1" x14ac:dyDescent="0.25">
      <c r="B27" s="66" t="s">
        <v>93</v>
      </c>
      <c r="C27" s="167">
        <v>10280</v>
      </c>
      <c r="D27" s="274">
        <f t="shared" si="12"/>
        <v>0.38079247817327055</v>
      </c>
      <c r="E27" s="155">
        <v>102570</v>
      </c>
      <c r="F27" s="291">
        <f t="shared" si="13"/>
        <v>-0.14212590851684881</v>
      </c>
      <c r="G27" s="167">
        <v>460868</v>
      </c>
      <c r="H27" s="274">
        <f t="shared" si="7"/>
        <v>-4.0927299780453064E-2</v>
      </c>
      <c r="I27" s="155">
        <v>132407</v>
      </c>
      <c r="J27" s="291">
        <f t="shared" si="8"/>
        <v>0.32868052140929027</v>
      </c>
      <c r="K27" s="167">
        <v>706125</v>
      </c>
      <c r="L27" s="274">
        <f t="shared" si="9"/>
        <v>-1.5144316427129212E-3</v>
      </c>
      <c r="M27" s="155">
        <v>307572</v>
      </c>
      <c r="N27" s="291">
        <f t="shared" si="10"/>
        <v>-4.8351015937549313E-2</v>
      </c>
      <c r="O27" s="167">
        <v>1013697</v>
      </c>
      <c r="P27" s="70">
        <f t="shared" si="11"/>
        <v>-1.6205435779482635E-2</v>
      </c>
    </row>
    <row r="28" spans="2:16" outlineLevel="1" x14ac:dyDescent="0.25">
      <c r="B28" s="66" t="s">
        <v>94</v>
      </c>
      <c r="C28" s="167">
        <v>12649</v>
      </c>
      <c r="D28" s="274">
        <f t="shared" si="12"/>
        <v>0.63508273009307126</v>
      </c>
      <c r="E28" s="155">
        <v>123311</v>
      </c>
      <c r="F28" s="291">
        <f t="shared" si="13"/>
        <v>-5.3318081316791499E-2</v>
      </c>
      <c r="G28" s="167">
        <v>520556</v>
      </c>
      <c r="H28" s="274">
        <f t="shared" si="7"/>
        <v>-9.9709620569724766E-2</v>
      </c>
      <c r="I28" s="155">
        <v>131776</v>
      </c>
      <c r="J28" s="291">
        <f t="shared" si="8"/>
        <v>3.5958554110784524E-2</v>
      </c>
      <c r="K28" s="167">
        <v>788292</v>
      </c>
      <c r="L28" s="274">
        <f t="shared" si="9"/>
        <v>-6.5343613906993503E-2</v>
      </c>
      <c r="M28" s="155">
        <v>360617</v>
      </c>
      <c r="N28" s="291">
        <f t="shared" si="10"/>
        <v>-0.19393580401448429</v>
      </c>
      <c r="O28" s="167">
        <v>1148909</v>
      </c>
      <c r="P28" s="70">
        <f t="shared" si="11"/>
        <v>-0.10991313024729954</v>
      </c>
    </row>
    <row r="29" spans="2:16" outlineLevel="1" x14ac:dyDescent="0.25">
      <c r="B29" s="66" t="s">
        <v>95</v>
      </c>
      <c r="C29" s="167">
        <v>14500</v>
      </c>
      <c r="D29" s="274">
        <f t="shared" si="12"/>
        <v>0.6384180790960452</v>
      </c>
      <c r="E29" s="155">
        <v>142639</v>
      </c>
      <c r="F29" s="291">
        <f t="shared" si="13"/>
        <v>-7.4872067607972381E-2</v>
      </c>
      <c r="G29" s="167">
        <v>528419</v>
      </c>
      <c r="H29" s="274">
        <f t="shared" si="7"/>
        <v>-9.339077501664228E-2</v>
      </c>
      <c r="I29" s="155">
        <v>119481</v>
      </c>
      <c r="J29" s="291">
        <f t="shared" si="8"/>
        <v>5.3392109323341375E-2</v>
      </c>
      <c r="K29" s="167">
        <v>805039</v>
      </c>
      <c r="L29" s="274">
        <f t="shared" si="9"/>
        <v>-6.315648601785151E-2</v>
      </c>
      <c r="M29" s="155">
        <v>431039</v>
      </c>
      <c r="N29" s="291">
        <f t="shared" si="10"/>
        <v>-0.11546543650191055</v>
      </c>
      <c r="O29" s="167">
        <v>1236078</v>
      </c>
      <c r="P29" s="70">
        <f t="shared" si="11"/>
        <v>-8.2085761642517241E-2</v>
      </c>
    </row>
    <row r="30" spans="2:16" outlineLevel="1" x14ac:dyDescent="0.25">
      <c r="B30" s="66" t="s">
        <v>96</v>
      </c>
      <c r="C30" s="167">
        <v>14596</v>
      </c>
      <c r="D30" s="274">
        <f t="shared" si="12"/>
        <v>1.0394019840715383</v>
      </c>
      <c r="E30" s="155">
        <v>144555</v>
      </c>
      <c r="F30" s="291">
        <f t="shared" si="13"/>
        <v>-5.8739646819815583E-2</v>
      </c>
      <c r="G30" s="167">
        <v>545842</v>
      </c>
      <c r="H30" s="274">
        <f t="shared" si="7"/>
        <v>-1.2274146120787144E-2</v>
      </c>
      <c r="I30" s="155">
        <v>140777</v>
      </c>
      <c r="J30" s="291">
        <f t="shared" si="8"/>
        <v>0.33998039197022623</v>
      </c>
      <c r="K30" s="167">
        <v>845770</v>
      </c>
      <c r="L30" s="274">
        <f t="shared" si="9"/>
        <v>3.3421837522925379E-2</v>
      </c>
      <c r="M30" s="155">
        <v>447498</v>
      </c>
      <c r="N30" s="291">
        <f t="shared" si="10"/>
        <v>-0.10076862020114741</v>
      </c>
      <c r="O30" s="167">
        <v>1293268</v>
      </c>
      <c r="P30" s="70">
        <f t="shared" si="11"/>
        <v>-1.7319852712106232E-2</v>
      </c>
    </row>
    <row r="31" spans="2:16" outlineLevel="1" x14ac:dyDescent="0.25">
      <c r="B31" s="66" t="s">
        <v>97</v>
      </c>
      <c r="C31" s="167">
        <v>14908</v>
      </c>
      <c r="D31" s="274">
        <f t="shared" si="12"/>
        <v>0.80878427566124733</v>
      </c>
      <c r="E31" s="155">
        <v>141405</v>
      </c>
      <c r="F31" s="291">
        <f t="shared" si="13"/>
        <v>-9.8313131525323838E-3</v>
      </c>
      <c r="G31" s="167">
        <v>586562</v>
      </c>
      <c r="H31" s="274">
        <f t="shared" si="7"/>
        <v>7.1508557461679167E-2</v>
      </c>
      <c r="I31" s="155">
        <v>167827</v>
      </c>
      <c r="J31" s="291">
        <f t="shared" si="8"/>
        <v>0.64814196488195774</v>
      </c>
      <c r="K31" s="167">
        <v>910702</v>
      </c>
      <c r="L31" s="274">
        <f t="shared" si="9"/>
        <v>0.13795645611123875</v>
      </c>
      <c r="M31" s="155">
        <v>472729</v>
      </c>
      <c r="N31" s="291">
        <f t="shared" si="10"/>
        <v>1.2985649357467599E-2</v>
      </c>
      <c r="O31" s="167">
        <v>1383431</v>
      </c>
      <c r="P31" s="70">
        <f t="shared" si="11"/>
        <v>9.1925191303627196E-2</v>
      </c>
    </row>
    <row r="32" spans="2:16" x14ac:dyDescent="0.25">
      <c r="B32" s="176">
        <v>2012</v>
      </c>
      <c r="C32" s="277">
        <v>150767</v>
      </c>
      <c r="D32" s="278">
        <f>C32/C45-1</f>
        <v>0.14836847236609585</v>
      </c>
      <c r="E32" s="277">
        <v>1532981</v>
      </c>
      <c r="F32" s="278">
        <f>E32/E45-1</f>
        <v>-8.8954340773334639E-2</v>
      </c>
      <c r="G32" s="277">
        <v>6436356</v>
      </c>
      <c r="H32" s="278">
        <f t="shared" si="7"/>
        <v>-4.8646139883851358E-2</v>
      </c>
      <c r="I32" s="277">
        <v>1637876</v>
      </c>
      <c r="J32" s="278">
        <f t="shared" si="8"/>
        <v>0.22212679592742801</v>
      </c>
      <c r="K32" s="277">
        <v>9757980</v>
      </c>
      <c r="L32" s="278">
        <f t="shared" si="9"/>
        <v>-1.6293392357194958E-2</v>
      </c>
      <c r="M32" s="277">
        <v>4871380</v>
      </c>
      <c r="N32" s="278">
        <f t="shared" si="10"/>
        <v>-0.10391000286593988</v>
      </c>
      <c r="O32" s="277">
        <v>14629360</v>
      </c>
      <c r="P32" s="79">
        <f t="shared" si="11"/>
        <v>-4.7311301101481296E-2</v>
      </c>
    </row>
    <row r="33" spans="2:16" hidden="1" outlineLevel="1" x14ac:dyDescent="0.25">
      <c r="B33" s="66" t="s">
        <v>86</v>
      </c>
      <c r="C33" s="167">
        <v>14231</v>
      </c>
      <c r="D33" s="274">
        <f>C33/C46-1</f>
        <v>1.6417300909597179</v>
      </c>
      <c r="E33" s="155">
        <v>141989</v>
      </c>
      <c r="F33" s="291">
        <f>E33/E46-1</f>
        <v>0.25712945009606281</v>
      </c>
      <c r="G33" s="167">
        <v>505789</v>
      </c>
      <c r="H33" s="274">
        <f t="shared" si="7"/>
        <v>7.2686822928596184E-2</v>
      </c>
      <c r="I33" s="155">
        <v>104902</v>
      </c>
      <c r="J33" s="291">
        <f t="shared" si="8"/>
        <v>0.13846955276038342</v>
      </c>
      <c r="K33" s="167">
        <v>766911</v>
      </c>
      <c r="L33" s="274">
        <f t="shared" si="9"/>
        <v>0.11988055168184109</v>
      </c>
      <c r="M33" s="155">
        <v>461955</v>
      </c>
      <c r="N33" s="291">
        <f t="shared" si="10"/>
        <v>2.2257284292659607E-2</v>
      </c>
      <c r="O33" s="167">
        <v>1228866</v>
      </c>
      <c r="P33" s="70">
        <f t="shared" si="11"/>
        <v>8.1070666976331696E-2</v>
      </c>
    </row>
    <row r="34" spans="2:16" hidden="1" outlineLevel="1" x14ac:dyDescent="0.25">
      <c r="B34" s="66" t="s">
        <v>87</v>
      </c>
      <c r="C34" s="167">
        <v>12731</v>
      </c>
      <c r="D34" s="274">
        <f t="shared" ref="D34:D44" si="14">C34/C47-1</f>
        <v>1.8493733213965982</v>
      </c>
      <c r="E34" s="155">
        <v>137347</v>
      </c>
      <c r="F34" s="291">
        <f t="shared" ref="F34:F44" si="15">E34/E47-1</f>
        <v>0.18139826936640913</v>
      </c>
      <c r="G34" s="167">
        <v>551063</v>
      </c>
      <c r="H34" s="274">
        <f t="shared" si="7"/>
        <v>7.9419334871640102E-2</v>
      </c>
      <c r="I34" s="155">
        <v>122849</v>
      </c>
      <c r="J34" s="291">
        <f t="shared" si="8"/>
        <v>0.14163445097018812</v>
      </c>
      <c r="K34" s="167">
        <v>823990</v>
      </c>
      <c r="L34" s="274">
        <f t="shared" si="9"/>
        <v>0.11523011374402459</v>
      </c>
      <c r="M34" s="155">
        <v>470990</v>
      </c>
      <c r="N34" s="291">
        <f t="shared" si="10"/>
        <v>-1.6013621501916875E-2</v>
      </c>
      <c r="O34" s="167">
        <v>1294980</v>
      </c>
      <c r="P34" s="70">
        <f t="shared" si="11"/>
        <v>6.3632488355302996E-2</v>
      </c>
    </row>
    <row r="35" spans="2:16" hidden="1" outlineLevel="1" x14ac:dyDescent="0.25">
      <c r="B35" s="66" t="s">
        <v>88</v>
      </c>
      <c r="C35" s="167">
        <v>11800</v>
      </c>
      <c r="D35" s="274">
        <f t="shared" si="14"/>
        <v>1.1908652060898626</v>
      </c>
      <c r="E35" s="155">
        <v>139453</v>
      </c>
      <c r="F35" s="291">
        <f t="shared" si="15"/>
        <v>0.44842592881105947</v>
      </c>
      <c r="G35" s="167">
        <v>603235</v>
      </c>
      <c r="H35" s="274">
        <f t="shared" si="7"/>
        <v>0.10270138853344846</v>
      </c>
      <c r="I35" s="155">
        <v>117780</v>
      </c>
      <c r="J35" s="291">
        <f t="shared" si="8"/>
        <v>8.2268187122680914E-2</v>
      </c>
      <c r="K35" s="167">
        <v>872268</v>
      </c>
      <c r="L35" s="274">
        <f t="shared" si="9"/>
        <v>0.15144202844983257</v>
      </c>
      <c r="M35" s="155">
        <v>467576</v>
      </c>
      <c r="N35" s="291">
        <f t="shared" si="10"/>
        <v>0.1254579327675267</v>
      </c>
      <c r="O35" s="167">
        <v>1339844</v>
      </c>
      <c r="P35" s="70">
        <f t="shared" si="11"/>
        <v>0.1422389466989713</v>
      </c>
    </row>
    <row r="36" spans="2:16" hidden="1" outlineLevel="1" x14ac:dyDescent="0.25">
      <c r="B36" s="66" t="s">
        <v>89</v>
      </c>
      <c r="C36" s="167">
        <v>12346</v>
      </c>
      <c r="D36" s="274">
        <f t="shared" si="14"/>
        <v>0.57816694362776433</v>
      </c>
      <c r="E36" s="155">
        <v>141539</v>
      </c>
      <c r="F36" s="291">
        <f t="shared" si="15"/>
        <v>0.43435213522771043</v>
      </c>
      <c r="G36" s="167">
        <v>575554</v>
      </c>
      <c r="H36" s="274">
        <f t="shared" si="7"/>
        <v>0.18268084791596451</v>
      </c>
      <c r="I36" s="155">
        <v>111928</v>
      </c>
      <c r="J36" s="291">
        <f t="shared" si="8"/>
        <v>0.18762799087484749</v>
      </c>
      <c r="K36" s="167">
        <v>841367</v>
      </c>
      <c r="L36" s="274">
        <f t="shared" si="9"/>
        <v>0.22398814078597851</v>
      </c>
      <c r="M36" s="155">
        <v>413194</v>
      </c>
      <c r="N36" s="291">
        <f t="shared" si="10"/>
        <v>5.2707474535421017E-2</v>
      </c>
      <c r="O36" s="167">
        <v>1254561</v>
      </c>
      <c r="P36" s="70">
        <f t="shared" si="11"/>
        <v>0.16173382078406973</v>
      </c>
    </row>
    <row r="37" spans="2:16" hidden="1" outlineLevel="1" x14ac:dyDescent="0.25">
      <c r="B37" s="66" t="s">
        <v>90</v>
      </c>
      <c r="C37" s="167">
        <v>14479</v>
      </c>
      <c r="D37" s="274">
        <f t="shared" si="14"/>
        <v>0.39074056286619929</v>
      </c>
      <c r="E37" s="155">
        <v>176255</v>
      </c>
      <c r="F37" s="291">
        <f t="shared" si="15"/>
        <v>0.31979752446704146</v>
      </c>
      <c r="G37" s="167">
        <v>622716</v>
      </c>
      <c r="H37" s="274">
        <f t="shared" si="7"/>
        <v>1.8666623044143238E-2</v>
      </c>
      <c r="I37" s="155">
        <v>122728</v>
      </c>
      <c r="J37" s="291">
        <f t="shared" si="8"/>
        <v>0.10861396155513803</v>
      </c>
      <c r="K37" s="167">
        <v>936178</v>
      </c>
      <c r="L37" s="274">
        <f t="shared" si="9"/>
        <v>8.1078147319701532E-2</v>
      </c>
      <c r="M37" s="155">
        <v>524963</v>
      </c>
      <c r="N37" s="291">
        <f t="shared" si="10"/>
        <v>3.7149630989254945E-3</v>
      </c>
      <c r="O37" s="167">
        <v>1461141</v>
      </c>
      <c r="P37" s="70">
        <f t="shared" si="11"/>
        <v>5.1947210449053927E-2</v>
      </c>
    </row>
    <row r="38" spans="2:16" hidden="1" outlineLevel="1" x14ac:dyDescent="0.25">
      <c r="B38" s="66" t="s">
        <v>91</v>
      </c>
      <c r="C38" s="167">
        <v>13855</v>
      </c>
      <c r="D38" s="274">
        <f t="shared" si="14"/>
        <v>0.27215131760168942</v>
      </c>
      <c r="E38" s="155">
        <v>140562</v>
      </c>
      <c r="F38" s="291">
        <f t="shared" si="15"/>
        <v>0.2264053815884759</v>
      </c>
      <c r="G38" s="167">
        <v>632067</v>
      </c>
      <c r="H38" s="274">
        <f t="shared" si="7"/>
        <v>5.6418818975415785E-2</v>
      </c>
      <c r="I38" s="155">
        <v>114560</v>
      </c>
      <c r="J38" s="291">
        <f t="shared" si="8"/>
        <v>6.0563980077394497E-2</v>
      </c>
      <c r="K38" s="167">
        <v>901044</v>
      </c>
      <c r="L38" s="274">
        <f t="shared" si="9"/>
        <v>8.3202998678821416E-2</v>
      </c>
      <c r="M38" s="155">
        <v>495766</v>
      </c>
      <c r="N38" s="291">
        <f t="shared" si="10"/>
        <v>4.4786876678032606E-2</v>
      </c>
      <c r="O38" s="167">
        <v>1396810</v>
      </c>
      <c r="P38" s="70">
        <f t="shared" si="11"/>
        <v>6.9248828986478994E-2</v>
      </c>
    </row>
    <row r="39" spans="2:16" hidden="1" outlineLevel="1" x14ac:dyDescent="0.25">
      <c r="B39" s="66" t="s">
        <v>92</v>
      </c>
      <c r="C39" s="167">
        <v>12416</v>
      </c>
      <c r="D39" s="274">
        <f t="shared" si="14"/>
        <v>0.3359156445018292</v>
      </c>
      <c r="E39" s="155">
        <v>105129</v>
      </c>
      <c r="F39" s="291">
        <f t="shared" si="15"/>
        <v>0.14092073276610528</v>
      </c>
      <c r="G39" s="167">
        <v>533408</v>
      </c>
      <c r="H39" s="274">
        <f t="shared" si="7"/>
        <v>0.15808716570341774</v>
      </c>
      <c r="I39" s="155">
        <v>98271</v>
      </c>
      <c r="J39" s="291">
        <f t="shared" si="8"/>
        <v>0.16624141082088228</v>
      </c>
      <c r="K39" s="167">
        <v>749224</v>
      </c>
      <c r="L39" s="274">
        <f t="shared" si="9"/>
        <v>0.15926009020648468</v>
      </c>
      <c r="M39" s="155">
        <v>379619</v>
      </c>
      <c r="N39" s="291">
        <f t="shared" si="10"/>
        <v>8.3554543222985167E-2</v>
      </c>
      <c r="O39" s="167">
        <v>1128843</v>
      </c>
      <c r="P39" s="70">
        <f t="shared" si="11"/>
        <v>0.13264756316467019</v>
      </c>
    </row>
    <row r="40" spans="2:16" hidden="1" outlineLevel="1" x14ac:dyDescent="0.25">
      <c r="B40" s="66" t="s">
        <v>93</v>
      </c>
      <c r="C40" s="167">
        <v>7445</v>
      </c>
      <c r="D40" s="274">
        <f t="shared" si="14"/>
        <v>-9.4172040394208567E-2</v>
      </c>
      <c r="E40" s="155">
        <v>119563</v>
      </c>
      <c r="F40" s="291">
        <f t="shared" si="15"/>
        <v>7.0767770304761779E-2</v>
      </c>
      <c r="G40" s="167">
        <v>480535</v>
      </c>
      <c r="H40" s="274">
        <f t="shared" si="7"/>
        <v>0.12647744161732088</v>
      </c>
      <c r="I40" s="155">
        <v>99653</v>
      </c>
      <c r="J40" s="291">
        <f t="shared" si="8"/>
        <v>0.16133505809413928</v>
      </c>
      <c r="K40" s="167">
        <v>707196</v>
      </c>
      <c r="L40" s="274">
        <f t="shared" si="9"/>
        <v>0.11850140208866144</v>
      </c>
      <c r="M40" s="155">
        <v>323199</v>
      </c>
      <c r="N40" s="291">
        <f t="shared" si="10"/>
        <v>9.1170510710973929E-3</v>
      </c>
      <c r="O40" s="167">
        <v>1030395</v>
      </c>
      <c r="P40" s="70">
        <f t="shared" si="11"/>
        <v>8.1722744212902265E-2</v>
      </c>
    </row>
    <row r="41" spans="2:16" hidden="1" outlineLevel="1" x14ac:dyDescent="0.25">
      <c r="B41" s="66" t="s">
        <v>94</v>
      </c>
      <c r="C41" s="167">
        <v>7736</v>
      </c>
      <c r="D41" s="274">
        <f t="shared" si="14"/>
        <v>-6.1620572537603113E-2</v>
      </c>
      <c r="E41" s="155">
        <v>130256</v>
      </c>
      <c r="F41" s="291">
        <f t="shared" si="15"/>
        <v>0.2129361480226093</v>
      </c>
      <c r="G41" s="167">
        <v>578209</v>
      </c>
      <c r="H41" s="274">
        <f t="shared" si="7"/>
        <v>0.22538772257755513</v>
      </c>
      <c r="I41" s="155">
        <v>127202</v>
      </c>
      <c r="J41" s="291">
        <f t="shared" si="8"/>
        <v>0.33647835086207811</v>
      </c>
      <c r="K41" s="167">
        <v>843403</v>
      </c>
      <c r="L41" s="274">
        <f t="shared" si="9"/>
        <v>0.23545120029062439</v>
      </c>
      <c r="M41" s="155">
        <v>447380</v>
      </c>
      <c r="N41" s="291">
        <f t="shared" si="10"/>
        <v>0.18163185530305426</v>
      </c>
      <c r="O41" s="167">
        <v>1290783</v>
      </c>
      <c r="P41" s="70">
        <f t="shared" si="11"/>
        <v>0.21625113071008584</v>
      </c>
    </row>
    <row r="42" spans="2:16" hidden="1" outlineLevel="1" x14ac:dyDescent="0.25">
      <c r="B42" s="66" t="s">
        <v>95</v>
      </c>
      <c r="C42" s="167">
        <v>8850</v>
      </c>
      <c r="D42" s="274">
        <f t="shared" si="14"/>
        <v>-0.20018075011296887</v>
      </c>
      <c r="E42" s="155">
        <v>154183</v>
      </c>
      <c r="F42" s="291">
        <f t="shared" si="15"/>
        <v>0.23956264822928808</v>
      </c>
      <c r="G42" s="167">
        <v>582852</v>
      </c>
      <c r="H42" s="274">
        <f t="shared" si="7"/>
        <v>0.26022054054054045</v>
      </c>
      <c r="I42" s="155">
        <v>113425</v>
      </c>
      <c r="J42" s="291">
        <f t="shared" si="8"/>
        <v>0.15126570715170207</v>
      </c>
      <c r="K42" s="167">
        <v>859310</v>
      </c>
      <c r="L42" s="274">
        <f t="shared" si="9"/>
        <v>0.23380408688360776</v>
      </c>
      <c r="M42" s="155">
        <v>487306</v>
      </c>
      <c r="N42" s="291">
        <f t="shared" si="10"/>
        <v>0.10309873438352413</v>
      </c>
      <c r="O42" s="167">
        <v>1346616</v>
      </c>
      <c r="P42" s="70">
        <f t="shared" si="11"/>
        <v>0.18307587286610039</v>
      </c>
    </row>
    <row r="43" spans="2:16" hidden="1" outlineLevel="1" x14ac:dyDescent="0.25">
      <c r="B43" s="66" t="s">
        <v>96</v>
      </c>
      <c r="C43" s="167">
        <v>7157</v>
      </c>
      <c r="D43" s="274">
        <f t="shared" si="14"/>
        <v>-0.34900855011824627</v>
      </c>
      <c r="E43" s="155">
        <v>153576</v>
      </c>
      <c r="F43" s="291">
        <f t="shared" si="15"/>
        <v>0.26711825810018075</v>
      </c>
      <c r="G43" s="167">
        <v>552625</v>
      </c>
      <c r="H43" s="274">
        <f t="shared" si="7"/>
        <v>0.25452035949485485</v>
      </c>
      <c r="I43" s="155">
        <v>105059</v>
      </c>
      <c r="J43" s="291">
        <f t="shared" si="8"/>
        <v>0.25838753338843179</v>
      </c>
      <c r="K43" s="167">
        <v>818417</v>
      </c>
      <c r="L43" s="274">
        <f t="shared" si="9"/>
        <v>0.24722755181814993</v>
      </c>
      <c r="M43" s="155">
        <v>497645</v>
      </c>
      <c r="N43" s="291">
        <f t="shared" si="10"/>
        <v>0.17090737115536658</v>
      </c>
      <c r="O43" s="167">
        <v>1316062</v>
      </c>
      <c r="P43" s="70">
        <f t="shared" si="11"/>
        <v>0.21722683285284727</v>
      </c>
    </row>
    <row r="44" spans="2:16" hidden="1" outlineLevel="1" x14ac:dyDescent="0.25">
      <c r="B44" s="66" t="s">
        <v>97</v>
      </c>
      <c r="C44" s="167">
        <v>8242</v>
      </c>
      <c r="D44" s="274">
        <f t="shared" si="14"/>
        <v>-0.25161173158993921</v>
      </c>
      <c r="E44" s="155">
        <v>142809</v>
      </c>
      <c r="F44" s="291">
        <f t="shared" si="15"/>
        <v>7.7275298909968759E-2</v>
      </c>
      <c r="G44" s="167">
        <v>547417</v>
      </c>
      <c r="H44" s="274">
        <f t="shared" si="7"/>
        <v>0.10400162953163061</v>
      </c>
      <c r="I44" s="155">
        <v>101828</v>
      </c>
      <c r="J44" s="291">
        <f t="shared" si="8"/>
        <v>0.31046020796870177</v>
      </c>
      <c r="K44" s="167">
        <v>800296</v>
      </c>
      <c r="L44" s="274">
        <f t="shared" si="9"/>
        <v>0.11597060505068812</v>
      </c>
      <c r="M44" s="155">
        <v>466669</v>
      </c>
      <c r="N44" s="291">
        <f t="shared" si="10"/>
        <v>4.8164411252737294E-2</v>
      </c>
      <c r="O44" s="167">
        <v>1266965</v>
      </c>
      <c r="P44" s="70">
        <f t="shared" si="11"/>
        <v>8.9998322371392492E-2</v>
      </c>
    </row>
    <row r="45" spans="2:16" collapsed="1" x14ac:dyDescent="0.25">
      <c r="B45" s="177">
        <v>2011</v>
      </c>
      <c r="C45" s="275">
        <v>131288</v>
      </c>
      <c r="D45" s="280">
        <f>C45/C58-1</f>
        <v>0.27223218179175346</v>
      </c>
      <c r="E45" s="275">
        <v>1682661</v>
      </c>
      <c r="F45" s="280">
        <f>E45/E58-1</f>
        <v>0.23573605000341491</v>
      </c>
      <c r="G45" s="275">
        <v>6765470</v>
      </c>
      <c r="H45" s="280">
        <f t="shared" si="7"/>
        <v>0.13073629133899467</v>
      </c>
      <c r="I45" s="275">
        <v>1340185</v>
      </c>
      <c r="J45" s="280">
        <f t="shared" si="8"/>
        <v>0.16892875490511616</v>
      </c>
      <c r="K45" s="275">
        <v>9919604</v>
      </c>
      <c r="L45" s="280">
        <f t="shared" si="9"/>
        <v>0.15378658329915651</v>
      </c>
      <c r="M45" s="275">
        <v>5436262</v>
      </c>
      <c r="N45" s="280">
        <f t="shared" si="10"/>
        <v>6.6503154527407515E-2</v>
      </c>
      <c r="O45" s="275">
        <v>15355866</v>
      </c>
      <c r="P45" s="82">
        <f t="shared" si="11"/>
        <v>0.12129901828523426</v>
      </c>
    </row>
    <row r="46" spans="2:16" hidden="1" outlineLevel="1" x14ac:dyDescent="0.25">
      <c r="B46" s="66" t="s">
        <v>86</v>
      </c>
      <c r="C46" s="167">
        <v>5387</v>
      </c>
      <c r="D46" s="274">
        <f>C46/C59-1</f>
        <v>-0.49644793419330713</v>
      </c>
      <c r="E46" s="155">
        <v>112947</v>
      </c>
      <c r="F46" s="291">
        <f>E46/E59-1</f>
        <v>-6.4760532591414899E-2</v>
      </c>
      <c r="G46" s="167">
        <v>471516</v>
      </c>
      <c r="H46" s="274">
        <f t="shared" si="7"/>
        <v>5.3474567597993072E-3</v>
      </c>
      <c r="I46" s="155">
        <v>92143</v>
      </c>
      <c r="J46" s="291">
        <f t="shared" si="8"/>
        <v>0.15392225617392175</v>
      </c>
      <c r="K46" s="167">
        <v>684815</v>
      </c>
      <c r="L46" s="274">
        <f t="shared" si="9"/>
        <v>6.5983072820972044E-3</v>
      </c>
      <c r="M46" s="155">
        <v>451897</v>
      </c>
      <c r="N46" s="291">
        <f t="shared" si="10"/>
        <v>4.1585322285095261E-2</v>
      </c>
      <c r="O46" s="167">
        <v>1136712</v>
      </c>
      <c r="P46" s="70">
        <f t="shared" si="11"/>
        <v>2.0222028557298932E-2</v>
      </c>
    </row>
    <row r="47" spans="2:16" hidden="1" outlineLevel="1" x14ac:dyDescent="0.25">
      <c r="B47" s="66" t="s">
        <v>87</v>
      </c>
      <c r="C47" s="167">
        <v>4468</v>
      </c>
      <c r="D47" s="274">
        <f t="shared" ref="D47:F97" si="16">C47/C60-1</f>
        <v>-0.54699381526918789</v>
      </c>
      <c r="E47" s="155">
        <v>116258</v>
      </c>
      <c r="F47" s="291">
        <f t="shared" si="16"/>
        <v>-9.2230811275083924E-2</v>
      </c>
      <c r="G47" s="167">
        <v>510518</v>
      </c>
      <c r="H47" s="274">
        <f t="shared" si="7"/>
        <v>9.82235435337242E-2</v>
      </c>
      <c r="I47" s="155">
        <v>107608</v>
      </c>
      <c r="J47" s="291">
        <f t="shared" si="8"/>
        <v>4.8464361419007229E-3</v>
      </c>
      <c r="K47" s="167">
        <v>738852</v>
      </c>
      <c r="L47" s="274">
        <f t="shared" si="9"/>
        <v>4.0812531695497922E-2</v>
      </c>
      <c r="M47" s="155">
        <v>478655</v>
      </c>
      <c r="N47" s="291">
        <f t="shared" si="10"/>
        <v>0.1109860318727689</v>
      </c>
      <c r="O47" s="167">
        <v>1217507</v>
      </c>
      <c r="P47" s="70">
        <f t="shared" si="11"/>
        <v>6.7316374423827874E-2</v>
      </c>
    </row>
    <row r="48" spans="2:16" hidden="1" outlineLevel="1" x14ac:dyDescent="0.25">
      <c r="B48" s="66" t="s">
        <v>88</v>
      </c>
      <c r="C48" s="167">
        <v>5386</v>
      </c>
      <c r="D48" s="274">
        <f t="shared" si="16"/>
        <v>-0.35980030904552474</v>
      </c>
      <c r="E48" s="155">
        <v>96279</v>
      </c>
      <c r="F48" s="291">
        <f t="shared" si="16"/>
        <v>-2.6934427554980545E-2</v>
      </c>
      <c r="G48" s="167">
        <v>547052</v>
      </c>
      <c r="H48" s="274">
        <f t="shared" si="7"/>
        <v>0.10913274874550161</v>
      </c>
      <c r="I48" s="155">
        <v>108827</v>
      </c>
      <c r="J48" s="291">
        <f t="shared" si="8"/>
        <v>0.10969827366446072</v>
      </c>
      <c r="K48" s="167">
        <v>757544</v>
      </c>
      <c r="L48" s="274">
        <f t="shared" si="9"/>
        <v>8.4295306240168566E-2</v>
      </c>
      <c r="M48" s="155">
        <v>415454</v>
      </c>
      <c r="N48" s="291">
        <f t="shared" si="10"/>
        <v>3.9268954061977723E-2</v>
      </c>
      <c r="O48" s="167">
        <v>1172998</v>
      </c>
      <c r="P48" s="70">
        <f t="shared" si="11"/>
        <v>6.7908343628545698E-2</v>
      </c>
    </row>
    <row r="49" spans="2:16" hidden="1" outlineLevel="1" x14ac:dyDescent="0.25">
      <c r="B49" s="66" t="s">
        <v>89</v>
      </c>
      <c r="C49" s="167">
        <v>7823</v>
      </c>
      <c r="D49" s="274">
        <f t="shared" si="16"/>
        <v>-0.12091246207439033</v>
      </c>
      <c r="E49" s="155">
        <v>98678</v>
      </c>
      <c r="F49" s="291">
        <f t="shared" si="16"/>
        <v>0.10564824255733951</v>
      </c>
      <c r="G49" s="167">
        <v>486652</v>
      </c>
      <c r="H49" s="274">
        <f t="shared" si="7"/>
        <v>4.4561925428909355E-2</v>
      </c>
      <c r="I49" s="155">
        <v>94245</v>
      </c>
      <c r="J49" s="291">
        <f t="shared" si="8"/>
        <v>-3.9277049481131088E-2</v>
      </c>
      <c r="K49" s="167">
        <v>687398</v>
      </c>
      <c r="L49" s="274">
        <f t="shared" si="9"/>
        <v>3.8150715033293814E-2</v>
      </c>
      <c r="M49" s="155">
        <v>392506</v>
      </c>
      <c r="N49" s="291">
        <f t="shared" si="10"/>
        <v>-7.6579822266045205E-3</v>
      </c>
      <c r="O49" s="167">
        <v>1079904</v>
      </c>
      <c r="P49" s="70">
        <f t="shared" si="11"/>
        <v>2.1019749033726942E-2</v>
      </c>
    </row>
    <row r="50" spans="2:16" hidden="1" outlineLevel="1" x14ac:dyDescent="0.25">
      <c r="B50" s="66" t="s">
        <v>90</v>
      </c>
      <c r="C50" s="167">
        <v>10411</v>
      </c>
      <c r="D50" s="274">
        <f t="shared" si="16"/>
        <v>3.1798034303334166E-3</v>
      </c>
      <c r="E50" s="155">
        <v>133547</v>
      </c>
      <c r="F50" s="291">
        <f t="shared" si="16"/>
        <v>-3.7006323956763509E-2</v>
      </c>
      <c r="G50" s="167">
        <v>611305</v>
      </c>
      <c r="H50" s="274">
        <f t="shared" si="7"/>
        <v>4.9897638823052537E-2</v>
      </c>
      <c r="I50" s="155">
        <v>110704</v>
      </c>
      <c r="J50" s="291">
        <f t="shared" si="8"/>
        <v>9.1400234637642574E-2</v>
      </c>
      <c r="K50" s="167">
        <v>865967</v>
      </c>
      <c r="L50" s="274">
        <f t="shared" si="9"/>
        <v>3.9898311842083034E-2</v>
      </c>
      <c r="M50" s="155">
        <v>523020</v>
      </c>
      <c r="N50" s="291">
        <f t="shared" si="10"/>
        <v>-7.2825611016466896E-2</v>
      </c>
      <c r="O50" s="167">
        <v>1388987</v>
      </c>
      <c r="P50" s="70">
        <f t="shared" si="11"/>
        <v>-5.6241109416018675E-3</v>
      </c>
    </row>
    <row r="51" spans="2:16" hidden="1" outlineLevel="1" x14ac:dyDescent="0.25">
      <c r="B51" s="66" t="s">
        <v>91</v>
      </c>
      <c r="C51" s="167">
        <v>10891</v>
      </c>
      <c r="D51" s="274">
        <f t="shared" si="16"/>
        <v>4.7010190348010017E-2</v>
      </c>
      <c r="E51" s="155">
        <v>114613</v>
      </c>
      <c r="F51" s="291">
        <f t="shared" si="16"/>
        <v>-0.15612805371894745</v>
      </c>
      <c r="G51" s="167">
        <v>598311</v>
      </c>
      <c r="H51" s="274">
        <f t="shared" si="7"/>
        <v>9.2466266182190004E-2</v>
      </c>
      <c r="I51" s="155">
        <v>108018</v>
      </c>
      <c r="J51" s="291">
        <f t="shared" si="8"/>
        <v>0.22800754871421747</v>
      </c>
      <c r="K51" s="167">
        <v>831833</v>
      </c>
      <c r="L51" s="274">
        <f t="shared" si="9"/>
        <v>6.3926420857144395E-2</v>
      </c>
      <c r="M51" s="155">
        <v>474514</v>
      </c>
      <c r="N51" s="291">
        <f t="shared" si="10"/>
        <v>6.053237377913856E-2</v>
      </c>
      <c r="O51" s="167">
        <v>1306347</v>
      </c>
      <c r="P51" s="70">
        <f t="shared" si="11"/>
        <v>6.2691066817865959E-2</v>
      </c>
    </row>
    <row r="52" spans="2:16" hidden="1" outlineLevel="1" x14ac:dyDescent="0.25">
      <c r="B52" s="66" t="s">
        <v>92</v>
      </c>
      <c r="C52" s="167">
        <v>9294</v>
      </c>
      <c r="D52" s="274">
        <f t="shared" si="16"/>
        <v>0.19016519400691512</v>
      </c>
      <c r="E52" s="155">
        <v>92144</v>
      </c>
      <c r="F52" s="291">
        <f t="shared" si="16"/>
        <v>-0.24538314756729751</v>
      </c>
      <c r="G52" s="167">
        <v>460594</v>
      </c>
      <c r="H52" s="274">
        <f t="shared" si="7"/>
        <v>0.11581517828807586</v>
      </c>
      <c r="I52" s="155">
        <v>84263</v>
      </c>
      <c r="J52" s="291">
        <f t="shared" si="8"/>
        <v>0.15143274893756575</v>
      </c>
      <c r="K52" s="167">
        <v>646295</v>
      </c>
      <c r="L52" s="274">
        <f t="shared" si="9"/>
        <v>4.9377804911314493E-2</v>
      </c>
      <c r="M52" s="155">
        <v>350346</v>
      </c>
      <c r="N52" s="291">
        <f t="shared" si="10"/>
        <v>-8.3864266123987452E-3</v>
      </c>
      <c r="O52" s="167">
        <v>996641</v>
      </c>
      <c r="P52" s="70">
        <f t="shared" si="11"/>
        <v>2.8320468678580957E-2</v>
      </c>
    </row>
    <row r="53" spans="2:16" hidden="1" outlineLevel="1" x14ac:dyDescent="0.25">
      <c r="B53" s="66" t="s">
        <v>93</v>
      </c>
      <c r="C53" s="167">
        <v>8219</v>
      </c>
      <c r="D53" s="274">
        <f t="shared" si="16"/>
        <v>-4.0060733473487486E-2</v>
      </c>
      <c r="E53" s="155">
        <v>111661</v>
      </c>
      <c r="F53" s="291">
        <f t="shared" si="16"/>
        <v>9.7574650485612313E-3</v>
      </c>
      <c r="G53" s="167">
        <v>426582</v>
      </c>
      <c r="H53" s="274">
        <f t="shared" si="7"/>
        <v>0.10763981751474194</v>
      </c>
      <c r="I53" s="155">
        <v>85809</v>
      </c>
      <c r="J53" s="291">
        <f t="shared" si="8"/>
        <v>6.6056254037668349E-2</v>
      </c>
      <c r="K53" s="167">
        <v>632271</v>
      </c>
      <c r="L53" s="274">
        <f t="shared" si="9"/>
        <v>8.1243170310022927E-2</v>
      </c>
      <c r="M53" s="155">
        <v>320279</v>
      </c>
      <c r="N53" s="291">
        <f t="shared" si="10"/>
        <v>9.5381288750617799E-3</v>
      </c>
      <c r="O53" s="167">
        <v>952550</v>
      </c>
      <c r="P53" s="70">
        <f t="shared" si="11"/>
        <v>5.6023396480771925E-2</v>
      </c>
    </row>
    <row r="54" spans="2:16" hidden="1" outlineLevel="1" x14ac:dyDescent="0.25">
      <c r="B54" s="66" t="s">
        <v>94</v>
      </c>
      <c r="C54" s="167">
        <v>8244</v>
      </c>
      <c r="D54" s="274">
        <f t="shared" si="16"/>
        <v>-0.12808038075092543</v>
      </c>
      <c r="E54" s="155">
        <v>107389</v>
      </c>
      <c r="F54" s="291">
        <f t="shared" si="16"/>
        <v>-0.15335735290639463</v>
      </c>
      <c r="G54" s="167">
        <v>471858</v>
      </c>
      <c r="H54" s="274">
        <f t="shared" si="7"/>
        <v>3.2794528043775584E-2</v>
      </c>
      <c r="I54" s="155">
        <v>95177</v>
      </c>
      <c r="J54" s="291">
        <f t="shared" si="8"/>
        <v>6.5799935051119141E-2</v>
      </c>
      <c r="K54" s="167">
        <v>682668</v>
      </c>
      <c r="L54" s="274">
        <f t="shared" si="9"/>
        <v>2.8719126938536732E-4</v>
      </c>
      <c r="M54" s="155">
        <v>378612</v>
      </c>
      <c r="N54" s="291">
        <f t="shared" si="10"/>
        <v>-9.5823870352990115E-2</v>
      </c>
      <c r="O54" s="167">
        <v>1061280</v>
      </c>
      <c r="P54" s="70">
        <f t="shared" si="11"/>
        <v>-3.62592387094548E-2</v>
      </c>
    </row>
    <row r="55" spans="2:16" hidden="1" outlineLevel="1" x14ac:dyDescent="0.25">
      <c r="B55" s="66" t="s">
        <v>95</v>
      </c>
      <c r="C55" s="167">
        <v>11065</v>
      </c>
      <c r="D55" s="274">
        <f t="shared" si="16"/>
        <v>-0.13283699059561127</v>
      </c>
      <c r="E55" s="155">
        <v>124385</v>
      </c>
      <c r="F55" s="291">
        <f t="shared" si="16"/>
        <v>-0.18647847897604275</v>
      </c>
      <c r="G55" s="167">
        <v>462500</v>
      </c>
      <c r="H55" s="274">
        <f t="shared" si="7"/>
        <v>4.6088984287177892E-2</v>
      </c>
      <c r="I55" s="155">
        <v>98522</v>
      </c>
      <c r="J55" s="291">
        <f t="shared" si="8"/>
        <v>0.17193224532521301</v>
      </c>
      <c r="K55" s="167">
        <v>696472</v>
      </c>
      <c r="L55" s="274">
        <f t="shared" si="9"/>
        <v>6.6835489876388987E-3</v>
      </c>
      <c r="M55" s="155">
        <v>441761</v>
      </c>
      <c r="N55" s="291">
        <f t="shared" si="10"/>
        <v>-5.2527388622461646E-2</v>
      </c>
      <c r="O55" s="167">
        <v>1138233</v>
      </c>
      <c r="P55" s="70">
        <f t="shared" si="11"/>
        <v>-1.7154822554183546E-2</v>
      </c>
    </row>
    <row r="56" spans="2:16" hidden="1" outlineLevel="1" x14ac:dyDescent="0.25">
      <c r="B56" s="66" t="s">
        <v>96</v>
      </c>
      <c r="C56" s="167">
        <v>10994</v>
      </c>
      <c r="D56" s="274">
        <f t="shared" si="16"/>
        <v>0.1241308793456033</v>
      </c>
      <c r="E56" s="155">
        <v>121201</v>
      </c>
      <c r="F56" s="291">
        <f t="shared" si="16"/>
        <v>-0.17203948491990295</v>
      </c>
      <c r="G56" s="167">
        <v>440507</v>
      </c>
      <c r="H56" s="274">
        <f t="shared" si="7"/>
        <v>5.6647900770225412E-2</v>
      </c>
      <c r="I56" s="155">
        <v>83487</v>
      </c>
      <c r="J56" s="291">
        <f t="shared" si="8"/>
        <v>4.7660279335918432E-2</v>
      </c>
      <c r="K56" s="167">
        <v>656189</v>
      </c>
      <c r="L56" s="274">
        <f t="shared" si="9"/>
        <v>5.2761798251996783E-3</v>
      </c>
      <c r="M56" s="155">
        <v>425008</v>
      </c>
      <c r="N56" s="291">
        <f t="shared" si="10"/>
        <v>-6.8373520385795694E-2</v>
      </c>
      <c r="O56" s="167">
        <v>1081197</v>
      </c>
      <c r="P56" s="70">
        <f t="shared" si="11"/>
        <v>-2.5021980350693696E-2</v>
      </c>
    </row>
    <row r="57" spans="2:16" hidden="1" outlineLevel="1" x14ac:dyDescent="0.25">
      <c r="B57" s="66" t="s">
        <v>97</v>
      </c>
      <c r="C57" s="167">
        <v>11013</v>
      </c>
      <c r="D57" s="274">
        <f t="shared" si="16"/>
        <v>8.2252358490566113E-2</v>
      </c>
      <c r="E57" s="155">
        <v>132565</v>
      </c>
      <c r="F57" s="291">
        <f t="shared" si="16"/>
        <v>-0.17117866253188618</v>
      </c>
      <c r="G57" s="167">
        <v>495848</v>
      </c>
      <c r="H57" s="274">
        <f t="shared" si="7"/>
        <v>7.374781092930327E-3</v>
      </c>
      <c r="I57" s="155">
        <v>77704</v>
      </c>
      <c r="J57" s="291">
        <f t="shared" si="8"/>
        <v>-0.11699999999999999</v>
      </c>
      <c r="K57" s="167">
        <v>717130</v>
      </c>
      <c r="L57" s="274">
        <f t="shared" si="9"/>
        <v>-4.4257388003806297E-2</v>
      </c>
      <c r="M57" s="155">
        <v>445225</v>
      </c>
      <c r="N57" s="291">
        <f t="shared" si="10"/>
        <v>-9.6136668155426541E-2</v>
      </c>
      <c r="O57" s="167">
        <v>1162355</v>
      </c>
      <c r="P57" s="70">
        <f t="shared" si="11"/>
        <v>-6.4817630768884138E-2</v>
      </c>
    </row>
    <row r="58" spans="2:16" ht="15" customHeight="1" collapsed="1" x14ac:dyDescent="0.25">
      <c r="B58" s="177">
        <v>2010</v>
      </c>
      <c r="C58" s="275">
        <v>103195</v>
      </c>
      <c r="D58" s="280">
        <f>C58/C71-1</f>
        <v>-0.11945902128930419</v>
      </c>
      <c r="E58" s="275">
        <v>1361667</v>
      </c>
      <c r="F58" s="280">
        <f>E58/E71-1</f>
        <v>-0.11018673657961531</v>
      </c>
      <c r="G58" s="275">
        <v>5983243</v>
      </c>
      <c r="H58" s="280">
        <f t="shared" si="7"/>
        <v>6.2945944385473185E-2</v>
      </c>
      <c r="I58" s="275">
        <v>1146507</v>
      </c>
      <c r="J58" s="280">
        <f t="shared" si="8"/>
        <v>7.4278930393896658E-2</v>
      </c>
      <c r="K58" s="275">
        <v>8597434</v>
      </c>
      <c r="L58" s="280">
        <f t="shared" si="9"/>
        <v>3.0417906433620523E-2</v>
      </c>
      <c r="M58" s="275">
        <v>5097277</v>
      </c>
      <c r="N58" s="280">
        <f t="shared" si="10"/>
        <v>-1.517993386974803E-2</v>
      </c>
      <c r="O58" s="275">
        <v>13694711</v>
      </c>
      <c r="P58" s="82">
        <f t="shared" si="11"/>
        <v>1.2961071591193862E-2</v>
      </c>
    </row>
    <row r="59" spans="2:16" ht="15" hidden="1" customHeight="1" outlineLevel="1" x14ac:dyDescent="0.25">
      <c r="B59" s="66" t="s">
        <v>86</v>
      </c>
      <c r="C59" s="167">
        <v>10698</v>
      </c>
      <c r="D59" s="274">
        <f t="shared" si="16"/>
        <v>-0.31777310120528024</v>
      </c>
      <c r="E59" s="155">
        <v>120768</v>
      </c>
      <c r="F59" s="291">
        <f t="shared" si="16"/>
        <v>-0.27418715067011235</v>
      </c>
      <c r="G59" s="167">
        <v>469008</v>
      </c>
      <c r="H59" s="274">
        <f t="shared" si="7"/>
        <v>-7.4555955059033563E-3</v>
      </c>
      <c r="I59" s="155">
        <v>79852</v>
      </c>
      <c r="J59" s="291">
        <f t="shared" si="8"/>
        <v>-7.5861909336049194E-2</v>
      </c>
      <c r="K59" s="167">
        <v>680326</v>
      </c>
      <c r="L59" s="274">
        <f t="shared" si="9"/>
        <v>-8.1892392669994596E-2</v>
      </c>
      <c r="M59" s="155">
        <v>433855</v>
      </c>
      <c r="N59" s="291">
        <f t="shared" si="10"/>
        <v>-0.1075953793370138</v>
      </c>
      <c r="O59" s="167">
        <v>1114181</v>
      </c>
      <c r="P59" s="70">
        <f t="shared" si="11"/>
        <v>-9.2075037504899426E-2</v>
      </c>
    </row>
    <row r="60" spans="2:16" ht="15" hidden="1" customHeight="1" outlineLevel="1" x14ac:dyDescent="0.25">
      <c r="B60" s="66" t="s">
        <v>87</v>
      </c>
      <c r="C60" s="167">
        <v>9863</v>
      </c>
      <c r="D60" s="274">
        <f t="shared" si="16"/>
        <v>-0.28848650988313373</v>
      </c>
      <c r="E60" s="155">
        <v>128070</v>
      </c>
      <c r="F60" s="291">
        <f t="shared" si="16"/>
        <v>-0.25458355159769508</v>
      </c>
      <c r="G60" s="167">
        <v>464858</v>
      </c>
      <c r="H60" s="274">
        <f t="shared" si="7"/>
        <v>-6.9262049730604236E-2</v>
      </c>
      <c r="I60" s="155">
        <v>107089</v>
      </c>
      <c r="J60" s="291">
        <f t="shared" si="8"/>
        <v>0.13721221646419157</v>
      </c>
      <c r="K60" s="167">
        <v>709880</v>
      </c>
      <c r="L60" s="274">
        <f t="shared" si="9"/>
        <v>-8.9069423360464861E-2</v>
      </c>
      <c r="M60" s="155">
        <v>430838</v>
      </c>
      <c r="N60" s="291">
        <f t="shared" si="10"/>
        <v>-9.6569236995455943E-2</v>
      </c>
      <c r="O60" s="167">
        <v>1140718</v>
      </c>
      <c r="P60" s="70">
        <f t="shared" si="11"/>
        <v>-9.1916617178084081E-2</v>
      </c>
    </row>
    <row r="61" spans="2:16" ht="15" hidden="1" customHeight="1" outlineLevel="1" x14ac:dyDescent="0.25">
      <c r="B61" s="66" t="s">
        <v>88</v>
      </c>
      <c r="C61" s="167">
        <v>8413</v>
      </c>
      <c r="D61" s="274">
        <f t="shared" si="16"/>
        <v>-0.41401406979173927</v>
      </c>
      <c r="E61" s="155">
        <v>98944</v>
      </c>
      <c r="F61" s="291">
        <f t="shared" si="16"/>
        <v>-0.42373236729606634</v>
      </c>
      <c r="G61" s="167">
        <v>493225</v>
      </c>
      <c r="H61" s="274">
        <f t="shared" si="7"/>
        <v>-3.2041872075862732E-2</v>
      </c>
      <c r="I61" s="155">
        <v>98069</v>
      </c>
      <c r="J61" s="291">
        <f t="shared" si="8"/>
        <v>-0.15183567567567569</v>
      </c>
      <c r="K61" s="167">
        <v>698651</v>
      </c>
      <c r="L61" s="274">
        <f t="shared" si="9"/>
        <v>-0.13877780955386376</v>
      </c>
      <c r="M61" s="155">
        <v>399756</v>
      </c>
      <c r="N61" s="291">
        <f t="shared" si="10"/>
        <v>-0.15906523536353712</v>
      </c>
      <c r="O61" s="167">
        <v>1098407</v>
      </c>
      <c r="P61" s="70">
        <f t="shared" si="11"/>
        <v>-0.14627355913207107</v>
      </c>
    </row>
    <row r="62" spans="2:16" ht="15" hidden="1" customHeight="1" outlineLevel="1" x14ac:dyDescent="0.25">
      <c r="B62" s="66" t="s">
        <v>89</v>
      </c>
      <c r="C62" s="167">
        <v>8899</v>
      </c>
      <c r="D62" s="274">
        <f t="shared" si="16"/>
        <v>-0.32016806722689073</v>
      </c>
      <c r="E62" s="155">
        <v>89249</v>
      </c>
      <c r="F62" s="291">
        <f t="shared" si="16"/>
        <v>-0.33443454267496919</v>
      </c>
      <c r="G62" s="167">
        <v>465891</v>
      </c>
      <c r="H62" s="274">
        <f t="shared" si="7"/>
        <v>-7.4380772814600427E-2</v>
      </c>
      <c r="I62" s="155">
        <v>98098</v>
      </c>
      <c r="J62" s="291">
        <f t="shared" si="8"/>
        <v>-0.11565263641854551</v>
      </c>
      <c r="K62" s="167">
        <v>662137</v>
      </c>
      <c r="L62" s="274">
        <f t="shared" si="9"/>
        <v>-0.13041588251748981</v>
      </c>
      <c r="M62" s="155">
        <v>395535</v>
      </c>
      <c r="N62" s="291">
        <f t="shared" si="10"/>
        <v>-8.230880418365194E-2</v>
      </c>
      <c r="O62" s="167">
        <v>1057672</v>
      </c>
      <c r="P62" s="70">
        <f t="shared" si="11"/>
        <v>-0.1130276103356781</v>
      </c>
    </row>
    <row r="63" spans="2:16" ht="15" hidden="1" customHeight="1" outlineLevel="1" x14ac:dyDescent="0.25">
      <c r="B63" s="66" t="s">
        <v>90</v>
      </c>
      <c r="C63" s="167">
        <v>10378</v>
      </c>
      <c r="D63" s="274">
        <f t="shared" si="16"/>
        <v>-0.31253312135665079</v>
      </c>
      <c r="E63" s="155">
        <v>138679</v>
      </c>
      <c r="F63" s="291">
        <f t="shared" si="16"/>
        <v>-0.28172019619725386</v>
      </c>
      <c r="G63" s="167">
        <v>582252</v>
      </c>
      <c r="H63" s="274">
        <f t="shared" si="7"/>
        <v>-6.9737865892529283E-2</v>
      </c>
      <c r="I63" s="155">
        <v>101433</v>
      </c>
      <c r="J63" s="291">
        <f t="shared" si="8"/>
        <v>-0.15934858279462949</v>
      </c>
      <c r="K63" s="167">
        <v>832742</v>
      </c>
      <c r="L63" s="274">
        <f t="shared" si="9"/>
        <v>-0.12777042257061699</v>
      </c>
      <c r="M63" s="155">
        <v>564101</v>
      </c>
      <c r="N63" s="291">
        <f t="shared" si="10"/>
        <v>-0.12435366673341497</v>
      </c>
      <c r="O63" s="167">
        <v>1396843</v>
      </c>
      <c r="P63" s="70">
        <f t="shared" si="11"/>
        <v>-0.12639381489850454</v>
      </c>
    </row>
    <row r="64" spans="2:16" ht="15" hidden="1" customHeight="1" outlineLevel="1" x14ac:dyDescent="0.25">
      <c r="B64" s="66" t="s">
        <v>91</v>
      </c>
      <c r="C64" s="167">
        <v>10402</v>
      </c>
      <c r="D64" s="274">
        <f t="shared" si="16"/>
        <v>-0.24568527918781724</v>
      </c>
      <c r="E64" s="155">
        <v>135818</v>
      </c>
      <c r="F64" s="291">
        <f t="shared" si="16"/>
        <v>-0.2012209466453373</v>
      </c>
      <c r="G64" s="167">
        <v>547670</v>
      </c>
      <c r="H64" s="274">
        <f t="shared" si="7"/>
        <v>-0.12881294460492998</v>
      </c>
      <c r="I64" s="155">
        <v>87962</v>
      </c>
      <c r="J64" s="291">
        <f t="shared" si="8"/>
        <v>-0.29298385216978928</v>
      </c>
      <c r="K64" s="167">
        <v>781852</v>
      </c>
      <c r="L64" s="274">
        <f t="shared" si="9"/>
        <v>-0.16547530481394157</v>
      </c>
      <c r="M64" s="155">
        <v>447430</v>
      </c>
      <c r="N64" s="291">
        <f t="shared" si="10"/>
        <v>-0.1981368774955734</v>
      </c>
      <c r="O64" s="167">
        <v>1229282</v>
      </c>
      <c r="P64" s="70">
        <f t="shared" si="11"/>
        <v>-0.17766683546607032</v>
      </c>
    </row>
    <row r="65" spans="2:16" ht="15" hidden="1" customHeight="1" outlineLevel="1" x14ac:dyDescent="0.25">
      <c r="B65" s="66" t="s">
        <v>92</v>
      </c>
      <c r="C65" s="167">
        <v>7809</v>
      </c>
      <c r="D65" s="274">
        <f t="shared" si="16"/>
        <v>-0.39044571071735223</v>
      </c>
      <c r="E65" s="155">
        <v>122107</v>
      </c>
      <c r="F65" s="291">
        <f t="shared" si="16"/>
        <v>-0.23250449408540652</v>
      </c>
      <c r="G65" s="167">
        <v>412787</v>
      </c>
      <c r="H65" s="274">
        <f t="shared" si="7"/>
        <v>-0.14897525394446309</v>
      </c>
      <c r="I65" s="155">
        <v>73181</v>
      </c>
      <c r="J65" s="291">
        <f t="shared" si="8"/>
        <v>-0.35054135605253811</v>
      </c>
      <c r="K65" s="167">
        <v>615884</v>
      </c>
      <c r="L65" s="274">
        <f t="shared" si="9"/>
        <v>-0.19977235992079367</v>
      </c>
      <c r="M65" s="155">
        <v>353309</v>
      </c>
      <c r="N65" s="291">
        <f t="shared" si="10"/>
        <v>-0.20961369818884679</v>
      </c>
      <c r="O65" s="167">
        <v>969193</v>
      </c>
      <c r="P65" s="70">
        <f t="shared" si="11"/>
        <v>-0.20338817271116283</v>
      </c>
    </row>
    <row r="66" spans="2:16" ht="15" hidden="1" customHeight="1" outlineLevel="1" x14ac:dyDescent="0.25">
      <c r="B66" s="66" t="s">
        <v>93</v>
      </c>
      <c r="C66" s="167">
        <v>8562</v>
      </c>
      <c r="D66" s="274">
        <f t="shared" si="16"/>
        <v>-0.36218712753277715</v>
      </c>
      <c r="E66" s="155">
        <v>110582</v>
      </c>
      <c r="F66" s="291">
        <f t="shared" si="16"/>
        <v>-0.36222070986123445</v>
      </c>
      <c r="G66" s="167">
        <v>385127</v>
      </c>
      <c r="H66" s="274">
        <f t="shared" si="7"/>
        <v>-0.15622076502253357</v>
      </c>
      <c r="I66" s="155">
        <v>80492</v>
      </c>
      <c r="J66" s="291">
        <f t="shared" si="8"/>
        <v>-0.34467710945387042</v>
      </c>
      <c r="K66" s="167">
        <v>584763</v>
      </c>
      <c r="L66" s="274">
        <f t="shared" si="9"/>
        <v>-0.23667058711421551</v>
      </c>
      <c r="M66" s="155">
        <v>317253</v>
      </c>
      <c r="N66" s="291">
        <f t="shared" si="10"/>
        <v>-0.26834482599571041</v>
      </c>
      <c r="O66" s="167">
        <v>902016</v>
      </c>
      <c r="P66" s="70">
        <f t="shared" si="11"/>
        <v>-0.24811887179820602</v>
      </c>
    </row>
    <row r="67" spans="2:16" ht="15" hidden="1" customHeight="1" outlineLevel="1" x14ac:dyDescent="0.25">
      <c r="B67" s="66" t="s">
        <v>94</v>
      </c>
      <c r="C67" s="167">
        <v>9455</v>
      </c>
      <c r="D67" s="274">
        <f t="shared" si="16"/>
        <v>-0.28528233426562855</v>
      </c>
      <c r="E67" s="155">
        <v>126841</v>
      </c>
      <c r="F67" s="291">
        <f t="shared" si="16"/>
        <v>-0.33338764012466038</v>
      </c>
      <c r="G67" s="167">
        <v>456875</v>
      </c>
      <c r="H67" s="274">
        <f t="shared" si="7"/>
        <v>-0.12013195854052161</v>
      </c>
      <c r="I67" s="155">
        <v>89301</v>
      </c>
      <c r="J67" s="291">
        <f t="shared" si="8"/>
        <v>-0.27128588448419366</v>
      </c>
      <c r="K67" s="167">
        <v>682472</v>
      </c>
      <c r="L67" s="274">
        <f t="shared" si="9"/>
        <v>-0.1926332002848673</v>
      </c>
      <c r="M67" s="155">
        <v>418737</v>
      </c>
      <c r="N67" s="291">
        <f t="shared" si="10"/>
        <v>-0.11291487743545525</v>
      </c>
      <c r="O67" s="167">
        <v>1101209</v>
      </c>
      <c r="P67" s="70">
        <f t="shared" si="11"/>
        <v>-0.16406812804258264</v>
      </c>
    </row>
    <row r="68" spans="2:16" ht="15" hidden="1" customHeight="1" outlineLevel="1" x14ac:dyDescent="0.25">
      <c r="B68" s="66" t="s">
        <v>95</v>
      </c>
      <c r="C68" s="167">
        <v>12760</v>
      </c>
      <c r="D68" s="274">
        <f t="shared" si="16"/>
        <v>-0.17624273724983863</v>
      </c>
      <c r="E68" s="155">
        <v>152897</v>
      </c>
      <c r="F68" s="291">
        <f t="shared" si="16"/>
        <v>-0.26493240514605487</v>
      </c>
      <c r="G68" s="167">
        <v>442123</v>
      </c>
      <c r="H68" s="274">
        <f t="shared" si="7"/>
        <v>-0.21074833089364131</v>
      </c>
      <c r="I68" s="155">
        <v>84068</v>
      </c>
      <c r="J68" s="291">
        <f t="shared" si="8"/>
        <v>-0.34967626149716491</v>
      </c>
      <c r="K68" s="167">
        <v>691848</v>
      </c>
      <c r="L68" s="274">
        <f t="shared" si="9"/>
        <v>-0.24217997798333968</v>
      </c>
      <c r="M68" s="155">
        <v>466252</v>
      </c>
      <c r="N68" s="291">
        <f t="shared" si="10"/>
        <v>-0.21977161369782328</v>
      </c>
      <c r="O68" s="167">
        <v>1158100</v>
      </c>
      <c r="P68" s="70">
        <f t="shared" si="11"/>
        <v>-0.23331495125217727</v>
      </c>
    </row>
    <row r="69" spans="2:16" ht="15" hidden="1" customHeight="1" outlineLevel="1" x14ac:dyDescent="0.25">
      <c r="B69" s="66" t="s">
        <v>96</v>
      </c>
      <c r="C69" s="167">
        <v>9780</v>
      </c>
      <c r="D69" s="274">
        <f t="shared" si="16"/>
        <v>-0.35564633021478453</v>
      </c>
      <c r="E69" s="155">
        <v>146385</v>
      </c>
      <c r="F69" s="291">
        <f t="shared" si="16"/>
        <v>-0.28057854488981504</v>
      </c>
      <c r="G69" s="167">
        <v>416891</v>
      </c>
      <c r="H69" s="274">
        <f t="shared" si="7"/>
        <v>-0.16396404707090317</v>
      </c>
      <c r="I69" s="155">
        <v>79689</v>
      </c>
      <c r="J69" s="291">
        <f t="shared" si="8"/>
        <v>-0.30977107567581619</v>
      </c>
      <c r="K69" s="167">
        <v>652745</v>
      </c>
      <c r="L69" s="274">
        <f t="shared" si="9"/>
        <v>-0.21616578145657983</v>
      </c>
      <c r="M69" s="155">
        <v>456200</v>
      </c>
      <c r="N69" s="291">
        <f t="shared" si="10"/>
        <v>-0.1910515620400679</v>
      </c>
      <c r="O69" s="167">
        <v>1108945</v>
      </c>
      <c r="P69" s="70">
        <f t="shared" si="11"/>
        <v>-0.20602548433773582</v>
      </c>
    </row>
    <row r="70" spans="2:16" ht="15" hidden="1" customHeight="1" outlineLevel="1" x14ac:dyDescent="0.25">
      <c r="B70" s="66" t="s">
        <v>97</v>
      </c>
      <c r="C70" s="167">
        <v>10176</v>
      </c>
      <c r="D70" s="274">
        <f t="shared" si="16"/>
        <v>-0.36806806185182883</v>
      </c>
      <c r="E70" s="155">
        <v>159944</v>
      </c>
      <c r="F70" s="291">
        <f t="shared" si="16"/>
        <v>-0.23304802320842022</v>
      </c>
      <c r="G70" s="167">
        <v>492218</v>
      </c>
      <c r="H70" s="274">
        <f t="shared" si="7"/>
        <v>-9.3691424446973093E-2</v>
      </c>
      <c r="I70" s="155">
        <v>88000</v>
      </c>
      <c r="J70" s="291">
        <f t="shared" si="8"/>
        <v>-0.21761782408848029</v>
      </c>
      <c r="K70" s="167">
        <v>750338</v>
      </c>
      <c r="L70" s="274">
        <f t="shared" si="9"/>
        <v>-0.14756307179852468</v>
      </c>
      <c r="M70" s="155">
        <v>492580</v>
      </c>
      <c r="N70" s="291">
        <f t="shared" si="10"/>
        <v>-0.13640786486320644</v>
      </c>
      <c r="O70" s="167">
        <v>1242918</v>
      </c>
      <c r="P70" s="70">
        <f t="shared" si="11"/>
        <v>-0.14317681089085155</v>
      </c>
    </row>
    <row r="71" spans="2:16" collapsed="1" x14ac:dyDescent="0.25">
      <c r="B71" s="177">
        <v>2009</v>
      </c>
      <c r="C71" s="275">
        <v>117195</v>
      </c>
      <c r="D71" s="280">
        <f t="shared" si="16"/>
        <v>-0.31907315627705379</v>
      </c>
      <c r="E71" s="275">
        <v>1530284</v>
      </c>
      <c r="F71" s="280">
        <f t="shared" si="16"/>
        <v>-0.28820093381869327</v>
      </c>
      <c r="G71" s="275">
        <v>5628925</v>
      </c>
      <c r="H71" s="280">
        <f t="shared" si="7"/>
        <v>-0.10681445072561779</v>
      </c>
      <c r="I71" s="275">
        <v>1067234</v>
      </c>
      <c r="J71" s="280">
        <f t="shared" si="8"/>
        <v>-0.21954726115301781</v>
      </c>
      <c r="K71" s="275">
        <v>8343638</v>
      </c>
      <c r="L71" s="280">
        <f t="shared" si="9"/>
        <v>-0.16492856046213566</v>
      </c>
      <c r="M71" s="275">
        <v>5175846</v>
      </c>
      <c r="N71" s="280">
        <f t="shared" si="10"/>
        <v>-0.15924688631074813</v>
      </c>
      <c r="O71" s="275">
        <v>13519484</v>
      </c>
      <c r="P71" s="82">
        <f t="shared" si="11"/>
        <v>-0.16276246416833373</v>
      </c>
    </row>
    <row r="72" spans="2:16" ht="15" hidden="1" customHeight="1" outlineLevel="1" x14ac:dyDescent="0.25">
      <c r="B72" s="66" t="s">
        <v>86</v>
      </c>
      <c r="C72" s="167">
        <v>15681</v>
      </c>
      <c r="D72" s="274">
        <f t="shared" si="16"/>
        <v>-3.2753515914137665E-2</v>
      </c>
      <c r="E72" s="155">
        <v>166390</v>
      </c>
      <c r="F72" s="291">
        <f t="shared" si="16"/>
        <v>-9.7310757512464208E-2</v>
      </c>
      <c r="G72" s="167">
        <v>472531</v>
      </c>
      <c r="H72" s="274">
        <f t="shared" si="7"/>
        <v>-6.4745083059042918E-2</v>
      </c>
      <c r="I72" s="155">
        <v>86407</v>
      </c>
      <c r="J72" s="291">
        <f t="shared" si="8"/>
        <v>-0.22054737677708014</v>
      </c>
      <c r="K72" s="167">
        <v>741009</v>
      </c>
      <c r="L72" s="274">
        <f t="shared" si="9"/>
        <v>-9.2610189582164937E-2</v>
      </c>
      <c r="M72" s="155">
        <v>486164</v>
      </c>
      <c r="N72" s="291">
        <f t="shared" si="10"/>
        <v>-0.10530141723241249</v>
      </c>
      <c r="O72" s="167">
        <v>1227173</v>
      </c>
      <c r="P72" s="70">
        <f t="shared" si="11"/>
        <v>-9.7680844634016717E-2</v>
      </c>
    </row>
    <row r="73" spans="2:16" ht="15" hidden="1" customHeight="1" outlineLevel="1" x14ac:dyDescent="0.25">
      <c r="B73" s="66" t="s">
        <v>87</v>
      </c>
      <c r="C73" s="167">
        <v>13862</v>
      </c>
      <c r="D73" s="274">
        <f t="shared" si="16"/>
        <v>-0.15783718104495748</v>
      </c>
      <c r="E73" s="155">
        <v>171810</v>
      </c>
      <c r="F73" s="291">
        <f t="shared" si="16"/>
        <v>-9.0471148755955522E-2</v>
      </c>
      <c r="G73" s="167">
        <v>499451</v>
      </c>
      <c r="H73" s="274">
        <f t="shared" si="7"/>
        <v>-4.6079182240625571E-2</v>
      </c>
      <c r="I73" s="155">
        <v>94168</v>
      </c>
      <c r="J73" s="291">
        <f t="shared" si="8"/>
        <v>-0.16643356643356644</v>
      </c>
      <c r="K73" s="167">
        <v>779291</v>
      </c>
      <c r="L73" s="274">
        <f t="shared" si="9"/>
        <v>-7.4374010431080828E-2</v>
      </c>
      <c r="M73" s="155">
        <v>476891</v>
      </c>
      <c r="N73" s="291">
        <f t="shared" si="10"/>
        <v>-0.11972127365020768</v>
      </c>
      <c r="O73" s="167">
        <v>1256182</v>
      </c>
      <c r="P73" s="70">
        <f t="shared" si="11"/>
        <v>-9.2129046432750328E-2</v>
      </c>
    </row>
    <row r="74" spans="2:16" ht="15" hidden="1" customHeight="1" outlineLevel="1" x14ac:dyDescent="0.25">
      <c r="B74" s="66" t="s">
        <v>88</v>
      </c>
      <c r="C74" s="167">
        <v>14357</v>
      </c>
      <c r="D74" s="274">
        <f t="shared" si="16"/>
        <v>-8.4725232691572061E-2</v>
      </c>
      <c r="E74" s="155">
        <v>171698</v>
      </c>
      <c r="F74" s="291">
        <f t="shared" si="16"/>
        <v>7.4991198216172172E-3</v>
      </c>
      <c r="G74" s="167">
        <v>509552</v>
      </c>
      <c r="H74" s="274">
        <f t="shared" si="7"/>
        <v>-6.7714184301140623E-2</v>
      </c>
      <c r="I74" s="155">
        <v>115625</v>
      </c>
      <c r="J74" s="291">
        <f t="shared" si="8"/>
        <v>-5.023779991950128E-2</v>
      </c>
      <c r="K74" s="167">
        <v>811232</v>
      </c>
      <c r="L74" s="274">
        <f t="shared" si="9"/>
        <v>-5.0534345963116012E-2</v>
      </c>
      <c r="M74" s="155">
        <v>475371</v>
      </c>
      <c r="N74" s="291">
        <f t="shared" si="10"/>
        <v>-8.6315227022424557E-2</v>
      </c>
      <c r="O74" s="167">
        <v>1286603</v>
      </c>
      <c r="P74" s="70">
        <f t="shared" si="11"/>
        <v>-6.4076357689890395E-2</v>
      </c>
    </row>
    <row r="75" spans="2:16" ht="15" hidden="1" customHeight="1" outlineLevel="1" x14ac:dyDescent="0.25">
      <c r="B75" s="66" t="s">
        <v>89</v>
      </c>
      <c r="C75" s="167">
        <v>13090</v>
      </c>
      <c r="D75" s="274">
        <f t="shared" si="16"/>
        <v>-0.13858910239536715</v>
      </c>
      <c r="E75" s="155">
        <v>134095</v>
      </c>
      <c r="F75" s="291">
        <f t="shared" si="16"/>
        <v>-0.18995898297098601</v>
      </c>
      <c r="G75" s="167">
        <v>503329</v>
      </c>
      <c r="H75" s="274">
        <f t="shared" si="7"/>
        <v>-5.1528256538376782E-3</v>
      </c>
      <c r="I75" s="155">
        <v>110927</v>
      </c>
      <c r="J75" s="291">
        <f t="shared" si="8"/>
        <v>-1.2920563450466771E-2</v>
      </c>
      <c r="K75" s="167">
        <v>761441</v>
      </c>
      <c r="L75" s="274">
        <f t="shared" si="9"/>
        <v>-4.7069527389957067E-2</v>
      </c>
      <c r="M75" s="155">
        <v>431011</v>
      </c>
      <c r="N75" s="291">
        <f t="shared" si="10"/>
        <v>-3.0091160102884262E-2</v>
      </c>
      <c r="O75" s="167">
        <v>1192452</v>
      </c>
      <c r="P75" s="70">
        <f t="shared" si="11"/>
        <v>-4.1001741144490844E-2</v>
      </c>
    </row>
    <row r="76" spans="2:16" ht="15" hidden="1" customHeight="1" outlineLevel="1" x14ac:dyDescent="0.25">
      <c r="B76" s="66" t="s">
        <v>90</v>
      </c>
      <c r="C76" s="167">
        <v>15096</v>
      </c>
      <c r="D76" s="274">
        <f t="shared" si="16"/>
        <v>0.35402278231231499</v>
      </c>
      <c r="E76" s="155">
        <v>193071</v>
      </c>
      <c r="F76" s="291">
        <f t="shared" si="16"/>
        <v>-0.15188055138240952</v>
      </c>
      <c r="G76" s="167">
        <v>625901</v>
      </c>
      <c r="H76" s="274">
        <f t="shared" si="7"/>
        <v>9.1075885285336611E-3</v>
      </c>
      <c r="I76" s="155">
        <v>120660</v>
      </c>
      <c r="J76" s="291">
        <f t="shared" si="8"/>
        <v>-3.8052187223457934E-2</v>
      </c>
      <c r="K76" s="167">
        <v>954728</v>
      </c>
      <c r="L76" s="274">
        <f t="shared" si="9"/>
        <v>-3.0221030391678894E-2</v>
      </c>
      <c r="M76" s="155">
        <v>644211</v>
      </c>
      <c r="N76" s="291">
        <f t="shared" si="10"/>
        <v>-1.2807841009916165E-2</v>
      </c>
      <c r="O76" s="167">
        <v>1598939</v>
      </c>
      <c r="P76" s="70">
        <f t="shared" si="11"/>
        <v>-2.3279694132551931E-2</v>
      </c>
    </row>
    <row r="77" spans="2:16" ht="15" hidden="1" customHeight="1" outlineLevel="1" x14ac:dyDescent="0.25">
      <c r="B77" s="66" t="s">
        <v>91</v>
      </c>
      <c r="C77" s="167">
        <v>13790</v>
      </c>
      <c r="D77" s="274">
        <f t="shared" si="16"/>
        <v>0.24122412241224112</v>
      </c>
      <c r="E77" s="155">
        <v>170032</v>
      </c>
      <c r="F77" s="291">
        <f t="shared" si="16"/>
        <v>-6.1327915822480872E-2</v>
      </c>
      <c r="G77" s="167">
        <v>628648</v>
      </c>
      <c r="H77" s="274">
        <f t="shared" si="7"/>
        <v>5.3304603960230068E-2</v>
      </c>
      <c r="I77" s="155">
        <v>124413</v>
      </c>
      <c r="J77" s="291">
        <f t="shared" si="8"/>
        <v>0.22696476296610424</v>
      </c>
      <c r="K77" s="167">
        <v>936883</v>
      </c>
      <c r="L77" s="274">
        <f t="shared" si="9"/>
        <v>5.2105371910107223E-2</v>
      </c>
      <c r="M77" s="155">
        <v>557988</v>
      </c>
      <c r="N77" s="291">
        <f t="shared" si="10"/>
        <v>6.9354291595039363E-2</v>
      </c>
      <c r="O77" s="167">
        <v>1494871</v>
      </c>
      <c r="P77" s="70">
        <f t="shared" si="11"/>
        <v>5.8478364463779631E-2</v>
      </c>
    </row>
    <row r="78" spans="2:16" ht="15" hidden="1" customHeight="1" outlineLevel="1" x14ac:dyDescent="0.25">
      <c r="B78" s="66" t="s">
        <v>92</v>
      </c>
      <c r="C78" s="167">
        <v>12811</v>
      </c>
      <c r="D78" s="274">
        <f t="shared" si="16"/>
        <v>0.54219333092572519</v>
      </c>
      <c r="E78" s="155">
        <v>159098</v>
      </c>
      <c r="F78" s="291">
        <f t="shared" si="16"/>
        <v>0.10230579497270176</v>
      </c>
      <c r="G78" s="167">
        <v>485047</v>
      </c>
      <c r="H78" s="274">
        <f t="shared" si="7"/>
        <v>5.0481008710567377E-2</v>
      </c>
      <c r="I78" s="155">
        <v>112680</v>
      </c>
      <c r="J78" s="291">
        <f t="shared" si="8"/>
        <v>0.32251968873604775</v>
      </c>
      <c r="K78" s="167">
        <v>769636</v>
      </c>
      <c r="L78" s="274">
        <f t="shared" si="9"/>
        <v>0.10014322920389152</v>
      </c>
      <c r="M78" s="155">
        <v>447008</v>
      </c>
      <c r="N78" s="291">
        <f t="shared" si="10"/>
        <v>0.121912286602047</v>
      </c>
      <c r="O78" s="167">
        <v>1216644</v>
      </c>
      <c r="P78" s="70">
        <f t="shared" si="11"/>
        <v>0.10804253505426176</v>
      </c>
    </row>
    <row r="79" spans="2:16" ht="15" hidden="1" customHeight="1" outlineLevel="1" x14ac:dyDescent="0.25">
      <c r="B79" s="66" t="s">
        <v>93</v>
      </c>
      <c r="C79" s="167">
        <v>13424</v>
      </c>
      <c r="D79" s="274">
        <f t="shared" si="16"/>
        <v>0.57855126999059259</v>
      </c>
      <c r="E79" s="155">
        <v>173386</v>
      </c>
      <c r="F79" s="291">
        <f t="shared" si="16"/>
        <v>0.50242625905514537</v>
      </c>
      <c r="G79" s="167">
        <v>456431</v>
      </c>
      <c r="H79" s="274">
        <f t="shared" si="7"/>
        <v>8.4960624119004846E-2</v>
      </c>
      <c r="I79" s="155">
        <v>122828</v>
      </c>
      <c r="J79" s="291">
        <f t="shared" si="8"/>
        <v>0.39806046257512295</v>
      </c>
      <c r="K79" s="167">
        <v>766069</v>
      </c>
      <c r="L79" s="274">
        <f t="shared" si="9"/>
        <v>0.21126629172444433</v>
      </c>
      <c r="M79" s="155">
        <v>433610</v>
      </c>
      <c r="N79" s="291">
        <f t="shared" si="10"/>
        <v>0.1633759662156542</v>
      </c>
      <c r="O79" s="167">
        <v>1199679</v>
      </c>
      <c r="P79" s="70">
        <f t="shared" si="11"/>
        <v>0.19350856074096923</v>
      </c>
    </row>
    <row r="80" spans="2:16" ht="30" hidden="1" customHeight="1" outlineLevel="1" x14ac:dyDescent="0.25">
      <c r="B80" s="66" t="s">
        <v>94</v>
      </c>
      <c r="C80" s="167">
        <v>13229</v>
      </c>
      <c r="D80" s="274">
        <f t="shared" si="16"/>
        <v>0.58279492701603264</v>
      </c>
      <c r="E80" s="155">
        <v>190277</v>
      </c>
      <c r="F80" s="291">
        <f t="shared" si="16"/>
        <v>0.19713985516820487</v>
      </c>
      <c r="G80" s="167">
        <v>519254</v>
      </c>
      <c r="H80" s="274">
        <f t="shared" si="7"/>
        <v>1.1465459475463957E-2</v>
      </c>
      <c r="I80" s="155">
        <v>122546</v>
      </c>
      <c r="J80" s="291">
        <f t="shared" si="8"/>
        <v>8.766386494954248E-2</v>
      </c>
      <c r="K80" s="167">
        <v>845306</v>
      </c>
      <c r="L80" s="274">
        <f t="shared" si="9"/>
        <v>6.5505497026488113E-2</v>
      </c>
      <c r="M80" s="155">
        <v>472037</v>
      </c>
      <c r="N80" s="291">
        <f t="shared" si="10"/>
        <v>-6.2834781987190391E-2</v>
      </c>
      <c r="O80" s="167">
        <v>1317343</v>
      </c>
      <c r="P80" s="70">
        <f t="shared" si="11"/>
        <v>1.5665862775091188E-2</v>
      </c>
    </row>
    <row r="81" spans="2:16" ht="15" hidden="1" customHeight="1" outlineLevel="1" x14ac:dyDescent="0.25">
      <c r="B81" s="66" t="s">
        <v>95</v>
      </c>
      <c r="C81" s="167">
        <v>15490</v>
      </c>
      <c r="D81" s="274">
        <f t="shared" si="16"/>
        <v>-7.2066135505900686E-2</v>
      </c>
      <c r="E81" s="155">
        <v>208004</v>
      </c>
      <c r="F81" s="291">
        <f t="shared" si="16"/>
        <v>0.11079425602247173</v>
      </c>
      <c r="G81" s="167">
        <v>560180</v>
      </c>
      <c r="H81" s="274">
        <f t="shared" si="7"/>
        <v>0.1102148566400234</v>
      </c>
      <c r="I81" s="155">
        <v>129271</v>
      </c>
      <c r="J81" s="291">
        <f t="shared" si="8"/>
        <v>0.17662425136074855</v>
      </c>
      <c r="K81" s="167">
        <v>912945</v>
      </c>
      <c r="L81" s="274">
        <f t="shared" si="9"/>
        <v>0.11554463974779594</v>
      </c>
      <c r="M81" s="155">
        <v>597584</v>
      </c>
      <c r="N81" s="291">
        <f t="shared" si="10"/>
        <v>-3.3555927657956675E-3</v>
      </c>
      <c r="O81" s="167">
        <v>1510529</v>
      </c>
      <c r="P81" s="70">
        <f t="shared" si="11"/>
        <v>6.5267447166076353E-2</v>
      </c>
    </row>
    <row r="82" spans="2:16" ht="30" hidden="1" customHeight="1" outlineLevel="1" x14ac:dyDescent="0.25">
      <c r="B82" s="66" t="s">
        <v>96</v>
      </c>
      <c r="C82" s="167">
        <v>15178</v>
      </c>
      <c r="D82" s="274">
        <f t="shared" si="16"/>
        <v>-6.9975490196078405E-2</v>
      </c>
      <c r="E82" s="155">
        <v>203476</v>
      </c>
      <c r="F82" s="291">
        <f t="shared" si="16"/>
        <v>0.18603404056889716</v>
      </c>
      <c r="G82" s="167">
        <v>498652</v>
      </c>
      <c r="H82" s="274">
        <f t="shared" si="7"/>
        <v>0.1066719634609965</v>
      </c>
      <c r="I82" s="155">
        <v>115453</v>
      </c>
      <c r="J82" s="291">
        <f t="shared" si="8"/>
        <v>7.8848759519693612E-2</v>
      </c>
      <c r="K82" s="167">
        <v>832759</v>
      </c>
      <c r="L82" s="274">
        <f t="shared" si="9"/>
        <v>0.11707459066751436</v>
      </c>
      <c r="M82" s="155">
        <v>563942</v>
      </c>
      <c r="N82" s="291">
        <f t="shared" si="10"/>
        <v>3.7331209406103572E-2</v>
      </c>
      <c r="O82" s="167">
        <v>1396701</v>
      </c>
      <c r="P82" s="70">
        <f t="shared" si="11"/>
        <v>8.3445489163613606E-2</v>
      </c>
    </row>
    <row r="83" spans="2:16" ht="15" hidden="1" customHeight="1" outlineLevel="1" x14ac:dyDescent="0.25">
      <c r="B83" s="66" t="s">
        <v>97</v>
      </c>
      <c r="C83" s="167">
        <v>16103</v>
      </c>
      <c r="D83" s="274">
        <f t="shared" si="16"/>
        <v>-3.6959511990909633E-2</v>
      </c>
      <c r="E83" s="155">
        <v>208545</v>
      </c>
      <c r="F83" s="291">
        <f t="shared" si="16"/>
        <v>0.14648788613461305</v>
      </c>
      <c r="G83" s="167">
        <v>543102</v>
      </c>
      <c r="H83" s="274">
        <f t="shared" si="7"/>
        <v>4.7692904226444455E-2</v>
      </c>
      <c r="I83" s="155">
        <v>112477</v>
      </c>
      <c r="J83" s="291">
        <f t="shared" si="8"/>
        <v>-3.1020943568471626E-3</v>
      </c>
      <c r="K83" s="167">
        <v>880227</v>
      </c>
      <c r="L83" s="274">
        <f t="shared" si="9"/>
        <v>6.0736829166596396E-2</v>
      </c>
      <c r="M83" s="155">
        <v>570385</v>
      </c>
      <c r="N83" s="291">
        <f t="shared" si="10"/>
        <v>-7.5099921524409696E-3</v>
      </c>
      <c r="O83" s="167">
        <v>1450612</v>
      </c>
      <c r="P83" s="70">
        <f t="shared" si="11"/>
        <v>3.2811757979732681E-2</v>
      </c>
    </row>
    <row r="84" spans="2:16" collapsed="1" x14ac:dyDescent="0.25">
      <c r="B84" s="177">
        <v>2008</v>
      </c>
      <c r="C84" s="275">
        <v>172111</v>
      </c>
      <c r="D84" s="280">
        <f t="shared" si="16"/>
        <v>7.0901465939918973E-2</v>
      </c>
      <c r="E84" s="275">
        <v>2149882</v>
      </c>
      <c r="F84" s="280">
        <f t="shared" si="16"/>
        <v>3.4905674001261211E-2</v>
      </c>
      <c r="G84" s="275">
        <v>6302078</v>
      </c>
      <c r="H84" s="280">
        <f t="shared" ref="H84:H122" si="17">G84/G97-1</f>
        <v>2.1781743505799644E-2</v>
      </c>
      <c r="I84" s="275">
        <v>1367455</v>
      </c>
      <c r="J84" s="280">
        <f t="shared" ref="J84:J122" si="18">I84/I97-1</f>
        <v>5.171695077418148E-2</v>
      </c>
      <c r="K84" s="275">
        <v>9991526</v>
      </c>
      <c r="L84" s="280">
        <f t="shared" ref="L84:L122" si="19">K84/K97-1</f>
        <v>2.9414079821702632E-2</v>
      </c>
      <c r="M84" s="275">
        <v>6156202</v>
      </c>
      <c r="N84" s="280">
        <f t="shared" ref="N84:N122" si="20">M84/M97-1</f>
        <v>-9.7703952295532526E-3</v>
      </c>
      <c r="O84" s="275">
        <v>16147728</v>
      </c>
      <c r="P84" s="82">
        <f t="shared" ref="P84:P122" si="21">O84/O97-1</f>
        <v>1.411494936624913E-2</v>
      </c>
    </row>
    <row r="85" spans="2:16" ht="15" hidden="1" customHeight="1" outlineLevel="1" x14ac:dyDescent="0.25">
      <c r="B85" s="66" t="s">
        <v>86</v>
      </c>
      <c r="C85" s="167">
        <v>16212</v>
      </c>
      <c r="D85" s="274">
        <f t="shared" si="16"/>
        <v>5.9469350411710975E-2</v>
      </c>
      <c r="E85" s="155">
        <v>184327</v>
      </c>
      <c r="F85" s="291">
        <f t="shared" si="16"/>
        <v>9.3747033133960045E-2</v>
      </c>
      <c r="G85" s="167">
        <v>505243</v>
      </c>
      <c r="H85" s="274">
        <f t="shared" si="17"/>
        <v>3.8752533953954948E-2</v>
      </c>
      <c r="I85" s="155">
        <v>110856</v>
      </c>
      <c r="J85" s="291">
        <f t="shared" si="18"/>
        <v>-7.3959993553124326E-3</v>
      </c>
      <c r="K85" s="167">
        <v>816638</v>
      </c>
      <c r="L85" s="274">
        <f t="shared" si="19"/>
        <v>4.4419661698465118E-2</v>
      </c>
      <c r="M85" s="155">
        <v>543383</v>
      </c>
      <c r="N85" s="291">
        <f t="shared" si="20"/>
        <v>2.6476905436115139E-2</v>
      </c>
      <c r="O85" s="167">
        <v>1360021</v>
      </c>
      <c r="P85" s="70">
        <f t="shared" si="21"/>
        <v>3.7176087664429813E-2</v>
      </c>
    </row>
    <row r="86" spans="2:16" ht="15" hidden="1" customHeight="1" outlineLevel="1" x14ac:dyDescent="0.25">
      <c r="B86" s="66" t="s">
        <v>87</v>
      </c>
      <c r="C86" s="167">
        <v>16460</v>
      </c>
      <c r="D86" s="274">
        <f t="shared" si="16"/>
        <v>0.11805461214508894</v>
      </c>
      <c r="E86" s="155">
        <v>188900</v>
      </c>
      <c r="F86" s="291">
        <f t="shared" si="16"/>
        <v>0.13952380090606931</v>
      </c>
      <c r="G86" s="167">
        <v>523577</v>
      </c>
      <c r="H86" s="274">
        <f t="shared" si="17"/>
        <v>5.3091328912408198E-2</v>
      </c>
      <c r="I86" s="155">
        <v>112970</v>
      </c>
      <c r="J86" s="291">
        <f t="shared" si="18"/>
        <v>-9.4160191800373605E-2</v>
      </c>
      <c r="K86" s="167">
        <v>841907</v>
      </c>
      <c r="L86" s="274">
        <f t="shared" si="19"/>
        <v>4.9253041238205508E-2</v>
      </c>
      <c r="M86" s="155">
        <v>541750</v>
      </c>
      <c r="N86" s="291">
        <f t="shared" si="20"/>
        <v>3.7348370975308631E-2</v>
      </c>
      <c r="O86" s="167">
        <v>1383657</v>
      </c>
      <c r="P86" s="70">
        <f t="shared" si="21"/>
        <v>4.4559545594549999E-2</v>
      </c>
    </row>
    <row r="87" spans="2:16" ht="15" hidden="1" customHeight="1" outlineLevel="1" x14ac:dyDescent="0.25">
      <c r="B87" s="66" t="s">
        <v>88</v>
      </c>
      <c r="C87" s="167">
        <v>15686</v>
      </c>
      <c r="D87" s="274">
        <f t="shared" si="16"/>
        <v>7.0789815004437262E-2</v>
      </c>
      <c r="E87" s="155">
        <v>170420</v>
      </c>
      <c r="F87" s="291">
        <f t="shared" si="16"/>
        <v>-1.2309903560830837E-2</v>
      </c>
      <c r="G87" s="167">
        <v>546562</v>
      </c>
      <c r="H87" s="274">
        <f t="shared" si="17"/>
        <v>-4.9229206313863183E-2</v>
      </c>
      <c r="I87" s="155">
        <v>121741</v>
      </c>
      <c r="J87" s="291">
        <f t="shared" si="18"/>
        <v>0.10868159589097237</v>
      </c>
      <c r="K87" s="167">
        <v>854409</v>
      </c>
      <c r="L87" s="274">
        <f t="shared" si="19"/>
        <v>-2.0018076255187145E-2</v>
      </c>
      <c r="M87" s="155">
        <v>520279</v>
      </c>
      <c r="N87" s="291">
        <f t="shared" si="20"/>
        <v>-2.7730332375289213E-2</v>
      </c>
      <c r="O87" s="167">
        <v>1374688</v>
      </c>
      <c r="P87" s="70">
        <f t="shared" si="21"/>
        <v>-2.2951285732561888E-2</v>
      </c>
    </row>
    <row r="88" spans="2:16" ht="15" hidden="1" customHeight="1" outlineLevel="1" x14ac:dyDescent="0.25">
      <c r="B88" s="66" t="s">
        <v>89</v>
      </c>
      <c r="C88" s="167">
        <v>15196</v>
      </c>
      <c r="D88" s="274">
        <f t="shared" si="16"/>
        <v>0.39630616557934384</v>
      </c>
      <c r="E88" s="155">
        <v>165541</v>
      </c>
      <c r="F88" s="291">
        <f t="shared" si="16"/>
        <v>6.8764929950287268E-2</v>
      </c>
      <c r="G88" s="167">
        <v>505936</v>
      </c>
      <c r="H88" s="274">
        <f t="shared" si="17"/>
        <v>-5.1677019564915883E-2</v>
      </c>
      <c r="I88" s="155">
        <v>112379</v>
      </c>
      <c r="J88" s="291">
        <f t="shared" si="18"/>
        <v>-6.4513980803969084E-2</v>
      </c>
      <c r="K88" s="167">
        <v>799052</v>
      </c>
      <c r="L88" s="274">
        <f t="shared" si="19"/>
        <v>-2.4842325190869485E-2</v>
      </c>
      <c r="M88" s="155">
        <v>444383</v>
      </c>
      <c r="N88" s="291">
        <f t="shared" si="20"/>
        <v>-0.10689709228011224</v>
      </c>
      <c r="O88" s="167">
        <v>1243435</v>
      </c>
      <c r="P88" s="70">
        <f t="shared" si="21"/>
        <v>-5.5843672644990794E-2</v>
      </c>
    </row>
    <row r="89" spans="2:16" ht="15" hidden="1" customHeight="1" outlineLevel="1" x14ac:dyDescent="0.25">
      <c r="B89" s="66" t="s">
        <v>90</v>
      </c>
      <c r="C89" s="167">
        <v>11149</v>
      </c>
      <c r="D89" s="274">
        <f t="shared" si="16"/>
        <v>-0.22961580983969043</v>
      </c>
      <c r="E89" s="155">
        <v>227646</v>
      </c>
      <c r="F89" s="291">
        <f t="shared" si="16"/>
        <v>-3.9808675406185157E-2</v>
      </c>
      <c r="G89" s="167">
        <v>620252</v>
      </c>
      <c r="H89" s="274">
        <f t="shared" si="17"/>
        <v>-2.1017475630082383E-2</v>
      </c>
      <c r="I89" s="155">
        <v>125433</v>
      </c>
      <c r="J89" s="291">
        <f t="shared" si="18"/>
        <v>-6.884571700060127E-2</v>
      </c>
      <c r="K89" s="167">
        <v>984480</v>
      </c>
      <c r="L89" s="274">
        <f t="shared" si="19"/>
        <v>-3.4663586417749581E-2</v>
      </c>
      <c r="M89" s="155">
        <v>652569</v>
      </c>
      <c r="N89" s="291">
        <f t="shared" si="20"/>
        <v>-8.7642746093706259E-2</v>
      </c>
      <c r="O89" s="167">
        <v>1637049</v>
      </c>
      <c r="P89" s="70">
        <f t="shared" si="21"/>
        <v>-5.6503218570596148E-2</v>
      </c>
    </row>
    <row r="90" spans="2:16" ht="15" hidden="1" customHeight="1" outlineLevel="1" x14ac:dyDescent="0.25">
      <c r="B90" s="66" t="s">
        <v>91</v>
      </c>
      <c r="C90" s="167">
        <v>11110</v>
      </c>
      <c r="D90" s="274">
        <f t="shared" si="16"/>
        <v>-0.17268597810708164</v>
      </c>
      <c r="E90" s="155">
        <v>181141</v>
      </c>
      <c r="F90" s="291">
        <f t="shared" si="16"/>
        <v>-9.5511536982758161E-2</v>
      </c>
      <c r="G90" s="167">
        <v>596834</v>
      </c>
      <c r="H90" s="274">
        <f t="shared" si="17"/>
        <v>6.5689725249984399E-3</v>
      </c>
      <c r="I90" s="155">
        <v>101399</v>
      </c>
      <c r="J90" s="291">
        <f t="shared" si="18"/>
        <v>-0.11183616982140199</v>
      </c>
      <c r="K90" s="167">
        <v>890484</v>
      </c>
      <c r="L90" s="274">
        <f t="shared" si="19"/>
        <v>-3.2927745752624915E-2</v>
      </c>
      <c r="M90" s="155">
        <v>521799</v>
      </c>
      <c r="N90" s="291">
        <f t="shared" si="20"/>
        <v>-0.13950500829493695</v>
      </c>
      <c r="O90" s="167">
        <v>1412283</v>
      </c>
      <c r="P90" s="70">
        <f t="shared" si="21"/>
        <v>-7.5245645947676687E-2</v>
      </c>
    </row>
    <row r="91" spans="2:16" ht="15" hidden="1" customHeight="1" outlineLevel="1" x14ac:dyDescent="0.25">
      <c r="B91" s="66" t="s">
        <v>92</v>
      </c>
      <c r="C91" s="167">
        <v>8307</v>
      </c>
      <c r="D91" s="274">
        <f t="shared" si="16"/>
        <v>-0.26454183266932274</v>
      </c>
      <c r="E91" s="155">
        <v>144332</v>
      </c>
      <c r="F91" s="291">
        <f t="shared" si="16"/>
        <v>-0.10313801031504377</v>
      </c>
      <c r="G91" s="167">
        <v>461738</v>
      </c>
      <c r="H91" s="274">
        <f t="shared" si="17"/>
        <v>-5.3249075266347923E-2</v>
      </c>
      <c r="I91" s="155">
        <v>85201</v>
      </c>
      <c r="J91" s="291">
        <f t="shared" si="18"/>
        <v>-8.0260373936698493E-2</v>
      </c>
      <c r="K91" s="167">
        <v>699578</v>
      </c>
      <c r="L91" s="274">
        <f t="shared" si="19"/>
        <v>-7.0413477036657124E-2</v>
      </c>
      <c r="M91" s="155">
        <v>398434</v>
      </c>
      <c r="N91" s="291">
        <f t="shared" si="20"/>
        <v>-0.11151497852565107</v>
      </c>
      <c r="O91" s="167">
        <v>1098012</v>
      </c>
      <c r="P91" s="70">
        <f t="shared" si="21"/>
        <v>-8.5760246991909317E-2</v>
      </c>
    </row>
    <row r="92" spans="2:16" ht="15" hidden="1" customHeight="1" outlineLevel="1" x14ac:dyDescent="0.25">
      <c r="B92" s="66" t="s">
        <v>93</v>
      </c>
      <c r="C92" s="167">
        <v>8504</v>
      </c>
      <c r="D92" s="274">
        <f t="shared" si="16"/>
        <v>-0.23151997108259537</v>
      </c>
      <c r="E92" s="155">
        <v>115404</v>
      </c>
      <c r="F92" s="291">
        <f t="shared" si="16"/>
        <v>-0.2379656898350524</v>
      </c>
      <c r="G92" s="167">
        <v>420689</v>
      </c>
      <c r="H92" s="274">
        <f t="shared" si="17"/>
        <v>-7.8826244613390273E-2</v>
      </c>
      <c r="I92" s="155">
        <v>87856</v>
      </c>
      <c r="J92" s="291">
        <f t="shared" si="18"/>
        <v>-5.8712608211193951E-2</v>
      </c>
      <c r="K92" s="167">
        <v>632453</v>
      </c>
      <c r="L92" s="274">
        <f t="shared" si="19"/>
        <v>-0.11238653141192256</v>
      </c>
      <c r="M92" s="155">
        <v>372717</v>
      </c>
      <c r="N92" s="291">
        <f t="shared" si="20"/>
        <v>-0.10705079060852896</v>
      </c>
      <c r="O92" s="167">
        <v>1005170</v>
      </c>
      <c r="P92" s="70">
        <f t="shared" si="21"/>
        <v>-0.11041549402972928</v>
      </c>
    </row>
    <row r="93" spans="2:16" ht="15" hidden="1" customHeight="1" outlineLevel="1" x14ac:dyDescent="0.25">
      <c r="B93" s="66" t="s">
        <v>94</v>
      </c>
      <c r="C93" s="167">
        <v>8358</v>
      </c>
      <c r="D93" s="274">
        <f t="shared" si="16"/>
        <v>-0.36547221378682049</v>
      </c>
      <c r="E93" s="155">
        <v>158943</v>
      </c>
      <c r="F93" s="291">
        <f t="shared" si="16"/>
        <v>-0.15015559333996342</v>
      </c>
      <c r="G93" s="167">
        <v>513368</v>
      </c>
      <c r="H93" s="274">
        <f t="shared" si="17"/>
        <v>-5.0601964011613876E-2</v>
      </c>
      <c r="I93" s="155">
        <v>112669</v>
      </c>
      <c r="J93" s="291">
        <f t="shared" si="18"/>
        <v>1.4295874181903256E-2</v>
      </c>
      <c r="K93" s="167">
        <v>793338</v>
      </c>
      <c r="L93" s="274">
        <f t="shared" si="19"/>
        <v>-6.8861948641387616E-2</v>
      </c>
      <c r="M93" s="155">
        <v>503686</v>
      </c>
      <c r="N93" s="291">
        <f t="shared" si="20"/>
        <v>-8.9991616922254214E-2</v>
      </c>
      <c r="O93" s="167">
        <v>1297024</v>
      </c>
      <c r="P93" s="70">
        <f t="shared" si="21"/>
        <v>-7.7182934247832624E-2</v>
      </c>
    </row>
    <row r="94" spans="2:16" ht="15" hidden="1" customHeight="1" outlineLevel="1" x14ac:dyDescent="0.25">
      <c r="B94" s="66" t="s">
        <v>95</v>
      </c>
      <c r="C94" s="167">
        <v>16693</v>
      </c>
      <c r="D94" s="274">
        <f t="shared" si="16"/>
        <v>0.15867286735614639</v>
      </c>
      <c r="E94" s="155">
        <v>187257</v>
      </c>
      <c r="F94" s="291">
        <f t="shared" si="16"/>
        <v>-5.8764099161589978E-2</v>
      </c>
      <c r="G94" s="167">
        <v>504569</v>
      </c>
      <c r="H94" s="274">
        <f t="shared" si="17"/>
        <v>-1.3542627899338466E-2</v>
      </c>
      <c r="I94" s="155">
        <v>109866</v>
      </c>
      <c r="J94" s="291">
        <f t="shared" si="18"/>
        <v>-5.2103015400543518E-2</v>
      </c>
      <c r="K94" s="167">
        <v>818385</v>
      </c>
      <c r="L94" s="274">
        <f t="shared" si="19"/>
        <v>-2.660819548120974E-2</v>
      </c>
      <c r="M94" s="155">
        <v>599596</v>
      </c>
      <c r="N94" s="291">
        <f t="shared" si="20"/>
        <v>2.856722329265704E-3</v>
      </c>
      <c r="O94" s="167">
        <v>1417981</v>
      </c>
      <c r="P94" s="70">
        <f t="shared" si="21"/>
        <v>-1.4362830554327521E-2</v>
      </c>
    </row>
    <row r="95" spans="2:16" ht="15" hidden="1" customHeight="1" outlineLevel="1" x14ac:dyDescent="0.25">
      <c r="B95" s="66" t="s">
        <v>96</v>
      </c>
      <c r="C95" s="167">
        <v>16320</v>
      </c>
      <c r="D95" s="274">
        <f t="shared" si="16"/>
        <v>0.12855265887559653</v>
      </c>
      <c r="E95" s="155">
        <v>171560</v>
      </c>
      <c r="F95" s="291">
        <f t="shared" si="16"/>
        <v>-8.4915724343930021E-2</v>
      </c>
      <c r="G95" s="167">
        <v>450587</v>
      </c>
      <c r="H95" s="274">
        <f t="shared" si="17"/>
        <v>-1.3421878318521152E-2</v>
      </c>
      <c r="I95" s="155">
        <v>107015</v>
      </c>
      <c r="J95" s="291">
        <f t="shared" si="18"/>
        <v>1.9948151960504035E-2</v>
      </c>
      <c r="K95" s="167">
        <v>745482</v>
      </c>
      <c r="L95" s="274">
        <f t="shared" si="19"/>
        <v>-2.3701511302024691E-2</v>
      </c>
      <c r="M95" s="155">
        <v>543647</v>
      </c>
      <c r="N95" s="291">
        <f t="shared" si="20"/>
        <v>-2.9690405902741857E-2</v>
      </c>
      <c r="O95" s="167">
        <v>1289129</v>
      </c>
      <c r="P95" s="70">
        <f t="shared" si="21"/>
        <v>-2.6236118266103281E-2</v>
      </c>
    </row>
    <row r="96" spans="2:16" ht="15" hidden="1" customHeight="1" outlineLevel="1" x14ac:dyDescent="0.25">
      <c r="B96" s="66" t="s">
        <v>97</v>
      </c>
      <c r="C96" s="167">
        <v>16721</v>
      </c>
      <c r="D96" s="274">
        <f t="shared" si="16"/>
        <v>8.8819430878426697E-2</v>
      </c>
      <c r="E96" s="155">
        <v>181899</v>
      </c>
      <c r="F96" s="291">
        <f t="shared" si="16"/>
        <v>-0.1276956940827807</v>
      </c>
      <c r="G96" s="167">
        <v>518379</v>
      </c>
      <c r="H96" s="274">
        <f t="shared" si="17"/>
        <v>-3.592012542473122E-2</v>
      </c>
      <c r="I96" s="155">
        <v>112827</v>
      </c>
      <c r="J96" s="291">
        <f t="shared" si="18"/>
        <v>7.564923921748079E-2</v>
      </c>
      <c r="K96" s="167">
        <v>829826</v>
      </c>
      <c r="L96" s="274">
        <f t="shared" si="19"/>
        <v>-4.2290029995302736E-2</v>
      </c>
      <c r="M96" s="155">
        <v>574701</v>
      </c>
      <c r="N96" s="291">
        <f t="shared" si="20"/>
        <v>-3.8662527140548741E-2</v>
      </c>
      <c r="O96" s="167">
        <v>1404527</v>
      </c>
      <c r="P96" s="70">
        <f t="shared" si="21"/>
        <v>-4.0809051255802364E-2</v>
      </c>
    </row>
    <row r="97" spans="2:16" collapsed="1" x14ac:dyDescent="0.25">
      <c r="B97" s="177">
        <v>2007</v>
      </c>
      <c r="C97" s="275">
        <v>160716</v>
      </c>
      <c r="D97" s="280">
        <f t="shared" si="16"/>
        <v>-1.5311092730447617E-2</v>
      </c>
      <c r="E97" s="275">
        <v>2077370</v>
      </c>
      <c r="F97" s="280">
        <f t="shared" si="16"/>
        <v>-5.2916447642263997E-2</v>
      </c>
      <c r="G97" s="275">
        <v>6167734</v>
      </c>
      <c r="H97" s="280">
        <f t="shared" si="17"/>
        <v>-2.2465869622894541E-2</v>
      </c>
      <c r="I97" s="275">
        <v>1300212</v>
      </c>
      <c r="J97" s="280">
        <f t="shared" si="18"/>
        <v>-2.8225447821599303E-2</v>
      </c>
      <c r="K97" s="275">
        <v>9706032</v>
      </c>
      <c r="L97" s="280">
        <f t="shared" si="19"/>
        <v>-2.9795844968964258E-2</v>
      </c>
      <c r="M97" s="275">
        <v>6216944</v>
      </c>
      <c r="N97" s="280">
        <f t="shared" si="20"/>
        <v>-5.535858254799908E-2</v>
      </c>
      <c r="O97" s="275">
        <v>15922976</v>
      </c>
      <c r="P97" s="82">
        <f t="shared" si="21"/>
        <v>-3.9939435841925164E-2</v>
      </c>
    </row>
    <row r="98" spans="2:16" ht="15" hidden="1" customHeight="1" outlineLevel="1" x14ac:dyDescent="0.25">
      <c r="B98" s="66" t="s">
        <v>86</v>
      </c>
      <c r="C98" s="167">
        <v>15302</v>
      </c>
      <c r="D98" s="167"/>
      <c r="E98" s="155">
        <v>168528</v>
      </c>
      <c r="F98" s="155"/>
      <c r="G98" s="167">
        <v>486394</v>
      </c>
      <c r="H98" s="167"/>
      <c r="I98" s="155">
        <v>111682</v>
      </c>
      <c r="J98" s="155"/>
      <c r="K98" s="167">
        <v>781906</v>
      </c>
      <c r="L98" s="167"/>
      <c r="M98" s="155">
        <v>529367</v>
      </c>
      <c r="N98" s="155"/>
      <c r="O98" s="167">
        <v>1311273</v>
      </c>
      <c r="P98" s="69"/>
    </row>
    <row r="99" spans="2:16" ht="15" hidden="1" customHeight="1" outlineLevel="1" x14ac:dyDescent="0.25">
      <c r="B99" s="66" t="s">
        <v>87</v>
      </c>
      <c r="C99" s="167">
        <v>14722</v>
      </c>
      <c r="D99" s="167"/>
      <c r="E99" s="155">
        <v>165771</v>
      </c>
      <c r="F99" s="155"/>
      <c r="G99" s="167">
        <v>497181</v>
      </c>
      <c r="H99" s="167"/>
      <c r="I99" s="155">
        <v>124713</v>
      </c>
      <c r="J99" s="155"/>
      <c r="K99" s="167">
        <v>802387</v>
      </c>
      <c r="L99" s="167"/>
      <c r="M99" s="155">
        <v>522245</v>
      </c>
      <c r="N99" s="155"/>
      <c r="O99" s="167">
        <v>1324632</v>
      </c>
      <c r="P99" s="69"/>
    </row>
    <row r="100" spans="2:16" ht="15" hidden="1" customHeight="1" outlineLevel="1" x14ac:dyDescent="0.25">
      <c r="B100" s="66" t="s">
        <v>88</v>
      </c>
      <c r="C100" s="167">
        <v>14649</v>
      </c>
      <c r="D100" s="167"/>
      <c r="E100" s="155">
        <v>172544</v>
      </c>
      <c r="F100" s="155"/>
      <c r="G100" s="167">
        <v>574862</v>
      </c>
      <c r="H100" s="167"/>
      <c r="I100" s="155">
        <v>109807</v>
      </c>
      <c r="J100" s="155"/>
      <c r="K100" s="167">
        <v>871862</v>
      </c>
      <c r="L100" s="167"/>
      <c r="M100" s="155">
        <v>535118</v>
      </c>
      <c r="N100" s="155"/>
      <c r="O100" s="167">
        <v>1406980</v>
      </c>
      <c r="P100" s="69"/>
    </row>
    <row r="101" spans="2:16" ht="15" hidden="1" customHeight="1" outlineLevel="1" x14ac:dyDescent="0.25">
      <c r="B101" s="66" t="s">
        <v>89</v>
      </c>
      <c r="C101" s="167">
        <v>10883</v>
      </c>
      <c r="D101" s="167"/>
      <c r="E101" s="155">
        <v>154890</v>
      </c>
      <c r="F101" s="155"/>
      <c r="G101" s="167">
        <v>533506</v>
      </c>
      <c r="H101" s="167"/>
      <c r="I101" s="155">
        <v>120129</v>
      </c>
      <c r="J101" s="155"/>
      <c r="K101" s="167">
        <v>819408</v>
      </c>
      <c r="L101" s="167"/>
      <c r="M101" s="155">
        <v>497572</v>
      </c>
      <c r="N101" s="155"/>
      <c r="O101" s="167">
        <v>1316980</v>
      </c>
      <c r="P101" s="69"/>
    </row>
    <row r="102" spans="2:16" ht="15" hidden="1" customHeight="1" outlineLevel="1" x14ac:dyDescent="0.25">
      <c r="B102" s="66" t="s">
        <v>90</v>
      </c>
      <c r="C102" s="167">
        <v>14472</v>
      </c>
      <c r="D102" s="167"/>
      <c r="E102" s="155">
        <v>237084</v>
      </c>
      <c r="F102" s="155"/>
      <c r="G102" s="167">
        <v>633568</v>
      </c>
      <c r="H102" s="167"/>
      <c r="I102" s="155">
        <v>134707</v>
      </c>
      <c r="J102" s="155"/>
      <c r="K102" s="167">
        <v>1019831</v>
      </c>
      <c r="L102" s="167"/>
      <c r="M102" s="155">
        <v>715256</v>
      </c>
      <c r="N102" s="155"/>
      <c r="O102" s="167">
        <v>1735087</v>
      </c>
      <c r="P102" s="69"/>
    </row>
    <row r="103" spans="2:16" ht="15" hidden="1" customHeight="1" outlineLevel="1" x14ac:dyDescent="0.25">
      <c r="B103" s="66" t="s">
        <v>91</v>
      </c>
      <c r="C103" s="167">
        <v>13429</v>
      </c>
      <c r="D103" s="167"/>
      <c r="E103" s="155">
        <v>200269</v>
      </c>
      <c r="F103" s="155"/>
      <c r="G103" s="167">
        <v>592939</v>
      </c>
      <c r="H103" s="167"/>
      <c r="I103" s="155">
        <v>114167</v>
      </c>
      <c r="J103" s="155"/>
      <c r="K103" s="167">
        <v>920804</v>
      </c>
      <c r="L103" s="167"/>
      <c r="M103" s="155">
        <v>606394</v>
      </c>
      <c r="N103" s="155"/>
      <c r="O103" s="167">
        <v>1527198</v>
      </c>
      <c r="P103" s="69"/>
    </row>
    <row r="104" spans="2:16" ht="15" hidden="1" customHeight="1" outlineLevel="1" x14ac:dyDescent="0.25">
      <c r="B104" s="66" t="s">
        <v>92</v>
      </c>
      <c r="C104" s="167">
        <v>11295</v>
      </c>
      <c r="D104" s="167"/>
      <c r="E104" s="155">
        <v>160930</v>
      </c>
      <c r="F104" s="155"/>
      <c r="G104" s="167">
        <v>487708</v>
      </c>
      <c r="H104" s="167"/>
      <c r="I104" s="155">
        <v>92636</v>
      </c>
      <c r="J104" s="155"/>
      <c r="K104" s="167">
        <v>752569</v>
      </c>
      <c r="L104" s="167"/>
      <c r="M104" s="155">
        <v>448442</v>
      </c>
      <c r="N104" s="155"/>
      <c r="O104" s="167">
        <v>1201011</v>
      </c>
      <c r="P104" s="69"/>
    </row>
    <row r="105" spans="2:16" ht="15" hidden="1" customHeight="1" outlineLevel="1" x14ac:dyDescent="0.25">
      <c r="B105" s="66" t="s">
        <v>93</v>
      </c>
      <c r="C105" s="167">
        <v>11066</v>
      </c>
      <c r="D105" s="167"/>
      <c r="E105" s="155">
        <v>151442</v>
      </c>
      <c r="F105" s="155"/>
      <c r="G105" s="167">
        <v>456688</v>
      </c>
      <c r="H105" s="167"/>
      <c r="I105" s="155">
        <v>93336</v>
      </c>
      <c r="J105" s="155"/>
      <c r="K105" s="167">
        <v>712532</v>
      </c>
      <c r="L105" s="167"/>
      <c r="M105" s="155">
        <v>417400</v>
      </c>
      <c r="N105" s="155"/>
      <c r="O105" s="167">
        <v>1129932</v>
      </c>
      <c r="P105" s="69"/>
    </row>
    <row r="106" spans="2:16" ht="15" hidden="1" customHeight="1" outlineLevel="1" x14ac:dyDescent="0.25">
      <c r="B106" s="66" t="s">
        <v>94</v>
      </c>
      <c r="C106" s="167">
        <v>13172</v>
      </c>
      <c r="D106" s="167"/>
      <c r="E106" s="155">
        <v>187026</v>
      </c>
      <c r="F106" s="155"/>
      <c r="G106" s="167">
        <v>540730</v>
      </c>
      <c r="H106" s="167"/>
      <c r="I106" s="155">
        <v>111081</v>
      </c>
      <c r="J106" s="155"/>
      <c r="K106" s="167">
        <v>852009</v>
      </c>
      <c r="L106" s="167"/>
      <c r="M106" s="155">
        <v>553496</v>
      </c>
      <c r="N106" s="155"/>
      <c r="O106" s="167">
        <v>1405505</v>
      </c>
      <c r="P106" s="69"/>
    </row>
    <row r="107" spans="2:16" ht="15" hidden="1" customHeight="1" outlineLevel="1" x14ac:dyDescent="0.25">
      <c r="B107" s="66" t="s">
        <v>95</v>
      </c>
      <c r="C107" s="167">
        <v>14407</v>
      </c>
      <c r="D107" s="167"/>
      <c r="E107" s="155">
        <v>198948</v>
      </c>
      <c r="F107" s="155"/>
      <c r="G107" s="167">
        <v>511496</v>
      </c>
      <c r="H107" s="167"/>
      <c r="I107" s="155">
        <v>115905</v>
      </c>
      <c r="J107" s="155"/>
      <c r="K107" s="167">
        <v>840756</v>
      </c>
      <c r="L107" s="167"/>
      <c r="M107" s="155">
        <v>597888</v>
      </c>
      <c r="N107" s="155"/>
      <c r="O107" s="167">
        <v>1438644</v>
      </c>
      <c r="P107" s="69"/>
    </row>
    <row r="108" spans="2:16" ht="15" hidden="1" customHeight="1" outlineLevel="1" x14ac:dyDescent="0.25">
      <c r="B108" s="66" t="s">
        <v>96</v>
      </c>
      <c r="C108" s="167">
        <v>14461</v>
      </c>
      <c r="D108" s="167"/>
      <c r="E108" s="155">
        <v>187480</v>
      </c>
      <c r="F108" s="155"/>
      <c r="G108" s="167">
        <v>456717</v>
      </c>
      <c r="H108" s="167"/>
      <c r="I108" s="155">
        <v>104922</v>
      </c>
      <c r="J108" s="155"/>
      <c r="K108" s="167">
        <v>763580</v>
      </c>
      <c r="L108" s="167"/>
      <c r="M108" s="155">
        <v>560282</v>
      </c>
      <c r="N108" s="155"/>
      <c r="O108" s="167">
        <v>1323862</v>
      </c>
      <c r="P108" s="69"/>
    </row>
    <row r="109" spans="2:16" ht="15" hidden="1" customHeight="1" outlineLevel="1" x14ac:dyDescent="0.25">
      <c r="B109" s="66" t="s">
        <v>97</v>
      </c>
      <c r="C109" s="167">
        <v>15357</v>
      </c>
      <c r="D109" s="167"/>
      <c r="E109" s="155">
        <v>208527</v>
      </c>
      <c r="F109" s="155"/>
      <c r="G109" s="167">
        <v>537693</v>
      </c>
      <c r="H109" s="167"/>
      <c r="I109" s="155">
        <v>104892</v>
      </c>
      <c r="J109" s="155"/>
      <c r="K109" s="167">
        <v>866469</v>
      </c>
      <c r="L109" s="167"/>
      <c r="M109" s="155">
        <v>597814</v>
      </c>
      <c r="N109" s="155"/>
      <c r="O109" s="167">
        <v>1464283</v>
      </c>
      <c r="P109" s="69"/>
    </row>
    <row r="110" spans="2:16" collapsed="1" x14ac:dyDescent="0.25">
      <c r="B110" s="177">
        <v>2006</v>
      </c>
      <c r="C110" s="275">
        <v>163215</v>
      </c>
      <c r="D110" s="275"/>
      <c r="E110" s="275">
        <v>2193439</v>
      </c>
      <c r="F110" s="275"/>
      <c r="G110" s="275">
        <v>6309482</v>
      </c>
      <c r="H110" s="275"/>
      <c r="I110" s="275">
        <v>1337977</v>
      </c>
      <c r="J110" s="275"/>
      <c r="K110" s="275">
        <v>10004113</v>
      </c>
      <c r="L110" s="275"/>
      <c r="M110" s="275">
        <v>6581274</v>
      </c>
      <c r="N110" s="275"/>
      <c r="O110" s="275">
        <v>16585387</v>
      </c>
      <c r="P110" s="81"/>
    </row>
    <row r="111" spans="2:16" ht="15" customHeight="1" x14ac:dyDescent="0.25">
      <c r="B111" s="141" t="s">
        <v>79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</row>
    <row r="113" spans="3:16" x14ac:dyDescent="0.25"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</row>
    <row r="114" spans="3:16" x14ac:dyDescent="0.25"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</row>
  </sheetData>
  <mergeCells count="2">
    <mergeCell ref="B5:P5"/>
    <mergeCell ref="B111:P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265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0"/>
      <c r="C6" s="144" t="s">
        <v>170</v>
      </c>
      <c r="D6" s="144" t="s">
        <v>174</v>
      </c>
      <c r="E6" s="144" t="s">
        <v>175</v>
      </c>
      <c r="F6" s="144" t="s">
        <v>176</v>
      </c>
      <c r="G6" s="179" t="s">
        <v>81</v>
      </c>
      <c r="H6" s="180" t="s">
        <v>177</v>
      </c>
      <c r="I6" s="179" t="s">
        <v>83</v>
      </c>
    </row>
    <row r="7" spans="2:9" x14ac:dyDescent="0.25">
      <c r="B7" s="66" t="s">
        <v>86</v>
      </c>
      <c r="C7" s="68">
        <f>IFERROR('tablas pernocta cat ev anual'!C7/'tablas pernocta cat ev anual'!C20-1,"-")</f>
        <v>0.84345130457246187</v>
      </c>
      <c r="D7" s="68">
        <f>IFERROR('tablas pernocta cat ev anual'!E7/'tablas pernocta cat ev anual'!E20-1,"-")</f>
        <v>0.12397545104284813</v>
      </c>
      <c r="E7" s="68">
        <f>IFERROR('tablas pernocta cat ev anual'!G7/'tablas pernocta cat ev anual'!G20-1,"-")</f>
        <v>5.032770806737874E-2</v>
      </c>
      <c r="F7" s="68">
        <f>IFERROR('tablas pernocta cat ev anual'!I7/'tablas pernocta cat ev anual'!I20-1,"-")</f>
        <v>1.0651633720283327E-2</v>
      </c>
      <c r="G7" s="70">
        <f>IFERROR('tablas pernocta cat ev anual'!K7/'tablas pernocta cat ev anual'!K20-1,"-")</f>
        <v>6.3068682500973416E-2</v>
      </c>
      <c r="H7" s="68">
        <f>IFERROR('tablas pernocta cat ev anual'!M7/'tablas pernocta cat ev anual'!M20-1,"-")</f>
        <v>4.8711095568766627E-2</v>
      </c>
      <c r="I7" s="70">
        <f>IFERROR('tablas pernocta cat ev anual'!O7/'tablas pernocta cat ev anual'!O20-1,"-")</f>
        <v>5.8202070626166336E-2</v>
      </c>
    </row>
    <row r="8" spans="2:9" x14ac:dyDescent="0.25">
      <c r="B8" s="66" t="s">
        <v>87</v>
      </c>
      <c r="C8" s="68">
        <f>IFERROR('tablas pernocta cat ev anual'!C8/'tablas pernocta cat ev anual'!C21-1,"-")</f>
        <v>8.5288613790125201E-2</v>
      </c>
      <c r="D8" s="68">
        <f>IFERROR('tablas pernocta cat ev anual'!E8/'tablas pernocta cat ev anual'!E21-1,"-")</f>
        <v>0.26620345530636325</v>
      </c>
      <c r="E8" s="68">
        <f>IFERROR('tablas pernocta cat ev anual'!G8/'tablas pernocta cat ev anual'!G21-1,"-")</f>
        <v>2.6358829443867027E-2</v>
      </c>
      <c r="F8" s="68">
        <f>IFERROR('tablas pernocta cat ev anual'!I8/'tablas pernocta cat ev anual'!I21-1,"-")</f>
        <v>7.1335548769534851E-2</v>
      </c>
      <c r="G8" s="70">
        <f>IFERROR('tablas pernocta cat ev anual'!K8/'tablas pernocta cat ev anual'!K21-1,"-")</f>
        <v>6.8983338759140977E-2</v>
      </c>
      <c r="H8" s="68">
        <f>IFERROR('tablas pernocta cat ev anual'!M8/'tablas pernocta cat ev anual'!M21-1,"-")</f>
        <v>-1.6525582265456973E-2</v>
      </c>
      <c r="I8" s="70">
        <f>IFERROR('tablas pernocta cat ev anual'!O8/'tablas pernocta cat ev anual'!O21-1,"-")</f>
        <v>3.8938374482469174E-2</v>
      </c>
    </row>
    <row r="9" spans="2:9" x14ac:dyDescent="0.25">
      <c r="B9" s="66" t="s">
        <v>88</v>
      </c>
      <c r="C9" s="68">
        <f>IFERROR('tablas pernocta cat ev anual'!C9/'tablas pernocta cat ev anual'!C22-1,"-")</f>
        <v>8.124718932693753E-2</v>
      </c>
      <c r="D9" s="68">
        <f>IFERROR('tablas pernocta cat ev anual'!E9/'tablas pernocta cat ev anual'!E22-1,"-")</f>
        <v>9.2037035465446948E-2</v>
      </c>
      <c r="E9" s="68">
        <f>IFERROR('tablas pernocta cat ev anual'!G9/'tablas pernocta cat ev anual'!G22-1,"-")</f>
        <v>4.633589834555818E-2</v>
      </c>
      <c r="F9" s="68">
        <f>IFERROR('tablas pernocta cat ev anual'!I9/'tablas pernocta cat ev anual'!I22-1,"-")</f>
        <v>0.19147988117742365</v>
      </c>
      <c r="G9" s="70">
        <f>IFERROR('tablas pernocta cat ev anual'!K9/'tablas pernocta cat ev anual'!K22-1,"-")</f>
        <v>7.9106097859063418E-2</v>
      </c>
      <c r="H9" s="68">
        <f>IFERROR('tablas pernocta cat ev anual'!M9/'tablas pernocta cat ev anual'!M22-1,"-")</f>
        <v>-7.0398525252002742E-2</v>
      </c>
      <c r="I9" s="70">
        <f>IFERROR('tablas pernocta cat ev anual'!O9/'tablas pernocta cat ev anual'!O22-1,"-")</f>
        <v>2.8638419025288853E-2</v>
      </c>
    </row>
    <row r="10" spans="2:9" x14ac:dyDescent="0.25">
      <c r="B10" s="66" t="s">
        <v>89</v>
      </c>
      <c r="C10" s="68">
        <f>IFERROR('tablas pernocta cat ev anual'!C10/'tablas pernocta cat ev anual'!C23-1,"-")</f>
        <v>6.7791265962477976E-3</v>
      </c>
      <c r="D10" s="68">
        <f>IFERROR('tablas pernocta cat ev anual'!E10/'tablas pernocta cat ev anual'!E23-1,"-")</f>
        <v>8.2380079033447462E-2</v>
      </c>
      <c r="E10" s="68">
        <f>IFERROR('tablas pernocta cat ev anual'!G10/'tablas pernocta cat ev anual'!G23-1,"-")</f>
        <v>-7.3028143026399039E-4</v>
      </c>
      <c r="F10" s="68">
        <f>IFERROR('tablas pernocta cat ev anual'!I10/'tablas pernocta cat ev anual'!I23-1,"-")</f>
        <v>0.13056113242037659</v>
      </c>
      <c r="G10" s="70">
        <f>IFERROR('tablas pernocta cat ev anual'!K10/'tablas pernocta cat ev anual'!K23-1,"-")</f>
        <v>3.3016656093245667E-2</v>
      </c>
      <c r="H10" s="68">
        <f>IFERROR('tablas pernocta cat ev anual'!M10/'tablas pernocta cat ev anual'!M23-1,"-")</f>
        <v>-6.2645623362157621E-2</v>
      </c>
      <c r="I10" s="70">
        <f>IFERROR('tablas pernocta cat ev anual'!O10/'tablas pernocta cat ev anual'!O23-1,"-")</f>
        <v>1.6354507109752614E-3</v>
      </c>
    </row>
    <row r="11" spans="2:9" x14ac:dyDescent="0.25">
      <c r="B11" s="66" t="s">
        <v>90</v>
      </c>
      <c r="C11" s="68">
        <f>IFERROR('tablas pernocta cat ev anual'!C11/'tablas pernocta cat ev anual'!C24-1,"-")</f>
        <v>-5.9300661168291136E-3</v>
      </c>
      <c r="D11" s="68">
        <f>IFERROR('tablas pernocta cat ev anual'!E11/'tablas pernocta cat ev anual'!E24-1,"-")</f>
        <v>-0.14136840225515956</v>
      </c>
      <c r="E11" s="68">
        <f>IFERROR('tablas pernocta cat ev anual'!G11/'tablas pernocta cat ev anual'!G24-1,"-")</f>
        <v>3.2052396781550696E-2</v>
      </c>
      <c r="F11" s="68">
        <f>IFERROR('tablas pernocta cat ev anual'!I11/'tablas pernocta cat ev anual'!I24-1,"-")</f>
        <v>0.46731595486693234</v>
      </c>
      <c r="G11" s="70">
        <f>IFERROR('tablas pernocta cat ev anual'!K11/'tablas pernocta cat ev anual'!K24-1,"-")</f>
        <v>6.3319677152742004E-2</v>
      </c>
      <c r="H11" s="68">
        <f>IFERROR('tablas pernocta cat ev anual'!M11/'tablas pernocta cat ev anual'!M24-1,"-")</f>
        <v>-3.3613032184964697E-2</v>
      </c>
      <c r="I11" s="70">
        <f>IFERROR('tablas pernocta cat ev anual'!O11/'tablas pernocta cat ev anual'!O24-1,"-")</f>
        <v>3.0115113066237376E-2</v>
      </c>
    </row>
    <row r="12" spans="2:9" x14ac:dyDescent="0.25">
      <c r="B12" s="66" t="s">
        <v>91</v>
      </c>
      <c r="C12" s="68">
        <f>IFERROR('tablas pernocta cat ev anual'!C12/'tablas pernocta cat ev anual'!C25-1,"-")</f>
        <v>0.5617169373549884</v>
      </c>
      <c r="D12" s="68">
        <f>IFERROR('tablas pernocta cat ev anual'!E12/'tablas pernocta cat ev anual'!E25-1,"-")</f>
        <v>-0.23991423456430327</v>
      </c>
      <c r="E12" s="68">
        <f>IFERROR('tablas pernocta cat ev anual'!G12/'tablas pernocta cat ev anual'!G25-1,"-")</f>
        <v>-5.3197172143912286E-2</v>
      </c>
      <c r="F12" s="68">
        <f>IFERROR('tablas pernocta cat ev anual'!I12/'tablas pernocta cat ev anual'!I25-1,"-")</f>
        <v>0.13163839277143907</v>
      </c>
      <c r="G12" s="70">
        <f>IFERROR('tablas pernocta cat ev anual'!K12/'tablas pernocta cat ev anual'!K25-1,"-")</f>
        <v>-4.4963642083298394E-2</v>
      </c>
      <c r="H12" s="68">
        <f>IFERROR('tablas pernocta cat ev anual'!M12/'tablas pernocta cat ev anual'!M25-1,"-")</f>
        <v>-3.9832893921482149E-2</v>
      </c>
      <c r="I12" s="70">
        <f>IFERROR('tablas pernocta cat ev anual'!O12/'tablas pernocta cat ev anual'!O25-1,"-")</f>
        <v>-4.3265121975775145E-2</v>
      </c>
    </row>
    <row r="13" spans="2:9" x14ac:dyDescent="0.25">
      <c r="B13" s="66" t="s">
        <v>92</v>
      </c>
      <c r="C13" s="68">
        <f>IFERROR('tablas pernocta cat ev anual'!C13/'tablas pernocta cat ev anual'!C26-1,"-")</f>
        <v>4.5888655951549007E-2</v>
      </c>
      <c r="D13" s="68">
        <f>IFERROR('tablas pernocta cat ev anual'!E13/'tablas pernocta cat ev anual'!E26-1,"-")</f>
        <v>-0.10807186685790426</v>
      </c>
      <c r="E13" s="68">
        <f>IFERROR('tablas pernocta cat ev anual'!G13/'tablas pernocta cat ev anual'!G26-1,"-")</f>
        <v>-2.3877966262095707E-2</v>
      </c>
      <c r="F13" s="68">
        <f>IFERROR('tablas pernocta cat ev anual'!I13/'tablas pernocta cat ev anual'!I26-1,"-")</f>
        <v>0.2005937671609006</v>
      </c>
      <c r="G13" s="70">
        <f>IFERROR('tablas pernocta cat ev anual'!K13/'tablas pernocta cat ev anual'!K26-1,"-")</f>
        <v>-1.1611015089018073E-3</v>
      </c>
      <c r="H13" s="68">
        <f>IFERROR('tablas pernocta cat ev anual'!M13/'tablas pernocta cat ev anual'!M26-1,"-")</f>
        <v>3.4705264662205471E-2</v>
      </c>
      <c r="I13" s="70">
        <f>IFERROR('tablas pernocta cat ev anual'!O13/'tablas pernocta cat ev anual'!O26-1,"-")</f>
        <v>9.5648392976928065E-3</v>
      </c>
    </row>
    <row r="14" spans="2:9" x14ac:dyDescent="0.25">
      <c r="B14" s="66" t="s">
        <v>93</v>
      </c>
      <c r="C14" s="68">
        <f>IFERROR('tablas pernocta cat ev anual'!C14/'tablas pernocta cat ev anual'!C27-1,"-")</f>
        <v>0.37354085603112841</v>
      </c>
      <c r="D14" s="68">
        <f>IFERROR('tablas pernocta cat ev anual'!E14/'tablas pernocta cat ev anual'!E27-1,"-")</f>
        <v>-2.8731597933118858E-2</v>
      </c>
      <c r="E14" s="68">
        <f>IFERROR('tablas pernocta cat ev anual'!G14/'tablas pernocta cat ev anual'!G27-1,"-")</f>
        <v>4.0929289948531844E-2</v>
      </c>
      <c r="F14" s="68">
        <f>IFERROR('tablas pernocta cat ev anual'!I14/'tablas pernocta cat ev anual'!I27-1,"-")</f>
        <v>0.15326984222888518</v>
      </c>
      <c r="G14" s="70">
        <f>IFERROR('tablas pernocta cat ev anual'!K14/'tablas pernocta cat ev anual'!K27-1,"-")</f>
        <v>5.6718003186404742E-2</v>
      </c>
      <c r="H14" s="68">
        <f>IFERROR('tablas pernocta cat ev anual'!M14/'tablas pernocta cat ev anual'!M27-1,"-")</f>
        <v>6.3029144395458703E-2</v>
      </c>
      <c r="I14" s="70">
        <f>IFERROR('tablas pernocta cat ev anual'!O14/'tablas pernocta cat ev anual'!O27-1,"-")</f>
        <v>5.8632905098860988E-2</v>
      </c>
    </row>
    <row r="15" spans="2:9" x14ac:dyDescent="0.25">
      <c r="B15" s="66" t="s">
        <v>94</v>
      </c>
      <c r="C15" s="68">
        <f>IFERROR('tablas pernocta cat ev anual'!C15/'tablas pernocta cat ev anual'!C28-1,"-")</f>
        <v>-0.42967823543363115</v>
      </c>
      <c r="D15" s="68">
        <f>IFERROR('tablas pernocta cat ev anual'!E15/'tablas pernocta cat ev anual'!E28-1,"-")</f>
        <v>-0.12415761773077827</v>
      </c>
      <c r="E15" s="68">
        <f>IFERROR('tablas pernocta cat ev anual'!G15/'tablas pernocta cat ev anual'!G28-1,"-")</f>
        <v>-6.8597806960250196E-2</v>
      </c>
      <c r="F15" s="68">
        <f>IFERROR('tablas pernocta cat ev anual'!I15/'tablas pernocta cat ev anual'!I28-1,"-")</f>
        <v>0.18284057795046138</v>
      </c>
      <c r="G15" s="70">
        <f>IFERROR('tablas pernocta cat ev anual'!K15/'tablas pernocta cat ev anual'!K28-1,"-")</f>
        <v>-4.1050778138050359E-2</v>
      </c>
      <c r="H15" s="68">
        <f>IFERROR('tablas pernocta cat ev anual'!M15/'tablas pernocta cat ev anual'!M28-1,"-")</f>
        <v>-9.0669602375927916E-2</v>
      </c>
      <c r="I15" s="70">
        <f>IFERROR('tablas pernocta cat ev anual'!O15/'tablas pernocta cat ev anual'!O28-1,"-")</f>
        <v>-5.6625024262147883E-2</v>
      </c>
    </row>
    <row r="16" spans="2:9" x14ac:dyDescent="0.25">
      <c r="B16" s="66" t="s">
        <v>95</v>
      </c>
      <c r="C16" s="68">
        <f>IFERROR('tablas pernocta cat ev anual'!C16/'tablas pernocta cat ev anual'!C29-1,"-")</f>
        <v>1.8689655172413833E-2</v>
      </c>
      <c r="D16" s="68">
        <f>IFERROR('tablas pernocta cat ev anual'!E16/'tablas pernocta cat ev anual'!E29-1,"-")</f>
        <v>3.0931231991250696E-2</v>
      </c>
      <c r="E16" s="68">
        <f>IFERROR('tablas pernocta cat ev anual'!G16/'tablas pernocta cat ev anual'!G29-1,"-")</f>
        <v>-9.7706554836218817E-3</v>
      </c>
      <c r="F16" s="68">
        <f>IFERROR('tablas pernocta cat ev anual'!I16/'tablas pernocta cat ev anual'!I29-1,"-")</f>
        <v>0.32425239159364261</v>
      </c>
      <c r="G16" s="70">
        <f>IFERROR('tablas pernocta cat ev anual'!K16/'tablas pernocta cat ev anual'!K29-1,"-")</f>
        <v>4.7528132177447224E-2</v>
      </c>
      <c r="H16" s="68">
        <f>IFERROR('tablas pernocta cat ev anual'!M16/'tablas pernocta cat ev anual'!M29-1,"-")</f>
        <v>-2.4670621451887143E-2</v>
      </c>
      <c r="I16" s="70">
        <f>IFERROR('tablas pernocta cat ev anual'!O16/'tablas pernocta cat ev anual'!O29-1,"-")</f>
        <v>2.2351340287587007E-2</v>
      </c>
    </row>
    <row r="17" spans="2:9" x14ac:dyDescent="0.25">
      <c r="B17" s="66" t="s">
        <v>96</v>
      </c>
      <c r="C17" s="68">
        <f>IFERROR('tablas pernocta cat ev anual'!C17/'tablas pernocta cat ev anual'!C30-1,"-")</f>
        <v>-5.2822691148259771E-2</v>
      </c>
      <c r="D17" s="68">
        <f>IFERROR('tablas pernocta cat ev anual'!E17/'tablas pernocta cat ev anual'!E30-1,"-")</f>
        <v>-7.3750475597523457E-2</v>
      </c>
      <c r="E17" s="68">
        <f>IFERROR('tablas pernocta cat ev anual'!G17/'tablas pernocta cat ev anual'!G30-1,"-")</f>
        <v>-0.15527387046068275</v>
      </c>
      <c r="F17" s="68">
        <f>IFERROR('tablas pernocta cat ev anual'!I17/'tablas pernocta cat ev anual'!I30-1,"-")</f>
        <v>-2.1772022418434789E-2</v>
      </c>
      <c r="G17" s="70">
        <f>IFERROR('tablas pernocta cat ev anual'!K17/'tablas pernocta cat ev anual'!K30-1,"-")</f>
        <v>-0.11735105288671865</v>
      </c>
      <c r="H17" s="68">
        <f>IFERROR('tablas pernocta cat ev anual'!M17/'tablas pernocta cat ev anual'!M30-1,"-")</f>
        <v>-0.13083857358021711</v>
      </c>
      <c r="I17" s="70">
        <f>IFERROR('tablas pernocta cat ev anual'!O17/'tablas pernocta cat ev anual'!O30-1,"-")</f>
        <v>-0.12201801946696278</v>
      </c>
    </row>
    <row r="18" spans="2:9" x14ac:dyDescent="0.25">
      <c r="B18" s="66" t="s">
        <v>97</v>
      </c>
      <c r="C18" s="68">
        <f>IFERROR('tablas pernocta cat ev anual'!C18/'tablas pernocta cat ev anual'!C31-1,"-")</f>
        <v>7.3785886772204101E-4</v>
      </c>
      <c r="D18" s="68">
        <f>IFERROR('tablas pernocta cat ev anual'!E18/'tablas pernocta cat ev anual'!E31-1,"-")</f>
        <v>1.6831088009617856E-2</v>
      </c>
      <c r="E18" s="68">
        <f>IFERROR('tablas pernocta cat ev anual'!G18/'tablas pernocta cat ev anual'!G31-1,"-")</f>
        <v>-7.0498941288388961E-2</v>
      </c>
      <c r="F18" s="68">
        <f>IFERROR('tablas pernocta cat ev anual'!I18/'tablas pernocta cat ev anual'!I31-1,"-")</f>
        <v>-0.15796623904377727</v>
      </c>
      <c r="G18" s="70">
        <f>IFERROR('tablas pernocta cat ev anual'!K18/'tablas pernocta cat ev anual'!K31-1,"-")</f>
        <v>-7.1891793363800693E-2</v>
      </c>
      <c r="H18" s="68">
        <f>IFERROR('tablas pernocta cat ev anual'!M18/'tablas pernocta cat ev anual'!M31-1,"-")</f>
        <v>-5.4532300747362705E-2</v>
      </c>
      <c r="I18" s="70">
        <f>IFERROR('tablas pernocta cat ev anual'!O18/'tablas pernocta cat ev anual'!O31-1,"-")</f>
        <v>-6.5959921383863751E-2</v>
      </c>
    </row>
    <row r="19" spans="2:9" ht="30" customHeight="1" x14ac:dyDescent="0.25">
      <c r="B19" s="72" t="str">
        <f>actualizaciones!$A$2</f>
        <v>2013</v>
      </c>
      <c r="C19" s="194">
        <v>8.0568028812671111E-2</v>
      </c>
      <c r="D19" s="194">
        <v>-1.7521417421350938E-2</v>
      </c>
      <c r="E19" s="194">
        <v>-1.6537618490959805E-2</v>
      </c>
      <c r="F19" s="194">
        <v>0.13033648456903935</v>
      </c>
      <c r="G19" s="194">
        <v>9.4609745049691885E-3</v>
      </c>
      <c r="H19" s="194">
        <v>-3.5110379399677316E-2</v>
      </c>
      <c r="I19" s="194">
        <v>-5.3806865098677825E-3</v>
      </c>
    </row>
    <row r="20" spans="2:9" outlineLevel="1" x14ac:dyDescent="0.25">
      <c r="B20" s="66" t="s">
        <v>86</v>
      </c>
      <c r="C20" s="68">
        <f>IFERROR('tablas pernocta cat ev anual'!C20/'tablas pernocta cat ev anual'!C33-1,"-")</f>
        <v>-0.45597638957206099</v>
      </c>
      <c r="D20" s="68">
        <f>IFERROR('tablas pernocta cat ev anual'!E20/'tablas pernocta cat ev anual'!E33-1,"-")</f>
        <v>-0.1244180887251829</v>
      </c>
      <c r="E20" s="68">
        <f>IFERROR('tablas pernocta cat ev anual'!G20/'tablas pernocta cat ev anual'!G33-1,"-")</f>
        <v>1.5980972302679586E-2</v>
      </c>
      <c r="F20" s="68">
        <f>IFERROR('tablas pernocta cat ev anual'!I20/'tablas pernocta cat ev anual'!I33-1,"-")</f>
        <v>0.28515185601799775</v>
      </c>
      <c r="G20" s="70">
        <f>IFERROR('tablas pernocta cat ev anual'!K20/'tablas pernocta cat ev anual'!K33-1,"-")</f>
        <v>1.8047726528893193E-2</v>
      </c>
      <c r="H20" s="68">
        <f>IFERROR('tablas pernocta cat ev anual'!M20/'tablas pernocta cat ev anual'!M33-1,"-")</f>
        <v>-0.13337879230660998</v>
      </c>
      <c r="I20" s="70">
        <f>IFERROR('tablas pernocta cat ev anual'!O20/'tablas pernocta cat ev anual'!O33-1,"-")</f>
        <v>-3.8876492636300441E-2</v>
      </c>
    </row>
    <row r="21" spans="2:9" outlineLevel="1" x14ac:dyDescent="0.25">
      <c r="B21" s="66" t="s">
        <v>87</v>
      </c>
      <c r="C21" s="68">
        <f>IFERROR('tablas pernocta cat ev anual'!C21/'tablas pernocta cat ev anual'!C34-1,"-")</f>
        <v>9.1351818396041118E-2</v>
      </c>
      <c r="D21" s="68">
        <f>IFERROR('tablas pernocta cat ev anual'!E21/'tablas pernocta cat ev anual'!E34-1,"-")</f>
        <v>-0.18579947141182551</v>
      </c>
      <c r="E21" s="68">
        <f>IFERROR('tablas pernocta cat ev anual'!G21/'tablas pernocta cat ev anual'!G34-1,"-")</f>
        <v>-3.8028319810983535E-2</v>
      </c>
      <c r="F21" s="68">
        <f>IFERROR('tablas pernocta cat ev anual'!I21/'tablas pernocta cat ev anual'!I34-1,"-")</f>
        <v>8.7579060472612769E-2</v>
      </c>
      <c r="G21" s="70">
        <f>IFERROR('tablas pernocta cat ev anual'!K21/'tablas pernocta cat ev anual'!K34-1,"-")</f>
        <v>-4.1933761332054953E-2</v>
      </c>
      <c r="H21" s="68">
        <f>IFERROR('tablas pernocta cat ev anual'!M21/'tablas pernocta cat ev anual'!M34-1,"-")</f>
        <v>-9.2040170704261182E-2</v>
      </c>
      <c r="I21" s="70">
        <f>IFERROR('tablas pernocta cat ev anual'!O21/'tablas pernocta cat ev anual'!O34-1,"-")</f>
        <v>-6.0157685832985863E-2</v>
      </c>
    </row>
    <row r="22" spans="2:9" outlineLevel="1" x14ac:dyDescent="0.25">
      <c r="B22" s="66" t="s">
        <v>88</v>
      </c>
      <c r="C22" s="68">
        <f>IFERROR('tablas pernocta cat ev anual'!C22/'tablas pernocta cat ev anual'!C35-1,"-")</f>
        <v>0.13067796610169502</v>
      </c>
      <c r="D22" s="68">
        <f>IFERROR('tablas pernocta cat ev anual'!E22/'tablas pernocta cat ev anual'!E35-1,"-")</f>
        <v>-0.15503431263579848</v>
      </c>
      <c r="E22" s="68">
        <f>IFERROR('tablas pernocta cat ev anual'!G22/'tablas pernocta cat ev anual'!G35-1,"-")</f>
        <v>-7.9474831533316248E-2</v>
      </c>
      <c r="F22" s="68">
        <f>IFERROR('tablas pernocta cat ev anual'!I22/'tablas pernocta cat ev anual'!I35-1,"-")</f>
        <v>0.25759891322805228</v>
      </c>
      <c r="G22" s="70">
        <f>IFERROR('tablas pernocta cat ev anual'!K22/'tablas pernocta cat ev anual'!K35-1,"-")</f>
        <v>-4.3197732806889655E-2</v>
      </c>
      <c r="H22" s="68">
        <f>IFERROR('tablas pernocta cat ev anual'!M22/'tablas pernocta cat ev anual'!M35-1,"-")</f>
        <v>-9.0430218830735543E-2</v>
      </c>
      <c r="I22" s="70">
        <f>IFERROR('tablas pernocta cat ev anual'!O22/'tablas pernocta cat ev anual'!O35-1,"-")</f>
        <v>-5.9680828514364404E-2</v>
      </c>
    </row>
    <row r="23" spans="2:9" outlineLevel="1" x14ac:dyDescent="0.25">
      <c r="B23" s="66" t="s">
        <v>89</v>
      </c>
      <c r="C23" s="68">
        <f>IFERROR('tablas pernocta cat ev anual'!C23/'tablas pernocta cat ev anual'!C36-1,"-")</f>
        <v>2.7539283978616602E-2</v>
      </c>
      <c r="D23" s="68">
        <f>IFERROR('tablas pernocta cat ev anual'!E23/'tablas pernocta cat ev anual'!E36-1,"-")</f>
        <v>-0.25265827793046436</v>
      </c>
      <c r="E23" s="68">
        <f>IFERROR('tablas pernocta cat ev anual'!G23/'tablas pernocta cat ev anual'!G36-1,"-")</f>
        <v>-0.10543580619715964</v>
      </c>
      <c r="F23" s="68">
        <f>IFERROR('tablas pernocta cat ev anual'!I23/'tablas pernocta cat ev anual'!I36-1,"-")</f>
        <v>0.14367271817597027</v>
      </c>
      <c r="G23" s="70">
        <f>IFERROR('tablas pernocta cat ev anual'!K23/'tablas pernocta cat ev anual'!K36-1,"-")</f>
        <v>-9.5111883399277564E-2</v>
      </c>
      <c r="H23" s="68">
        <f>IFERROR('tablas pernocta cat ev anual'!M23/'tablas pernocta cat ev anual'!M36-1,"-")</f>
        <v>-0.10047580555380764</v>
      </c>
      <c r="I23" s="70">
        <f>IFERROR('tablas pernocta cat ev anual'!O23/'tablas pernocta cat ev anual'!O36-1,"-")</f>
        <v>-9.6878509693829162E-2</v>
      </c>
    </row>
    <row r="24" spans="2:9" outlineLevel="1" x14ac:dyDescent="0.25">
      <c r="B24" s="66" t="s">
        <v>90</v>
      </c>
      <c r="C24" s="68">
        <f>IFERROR('tablas pernocta cat ev anual'!C24/'tablas pernocta cat ev anual'!C37-1,"-")</f>
        <v>1.3260584294495503E-2</v>
      </c>
      <c r="D24" s="68">
        <f>IFERROR('tablas pernocta cat ev anual'!E24/'tablas pernocta cat ev anual'!E37-1,"-")</f>
        <v>-0.11040254177186459</v>
      </c>
      <c r="E24" s="68">
        <f>IFERROR('tablas pernocta cat ev anual'!G24/'tablas pernocta cat ev anual'!G37-1,"-")</f>
        <v>-3.9607140333635216E-2</v>
      </c>
      <c r="F24" s="68">
        <f>IFERROR('tablas pernocta cat ev anual'!I24/'tablas pernocta cat ev anual'!I37-1,"-")</f>
        <v>4.4936770745062304E-2</v>
      </c>
      <c r="G24" s="70">
        <f>IFERROR('tablas pernocta cat ev anual'!K24/'tablas pernocta cat ev anual'!K37-1,"-")</f>
        <v>-4.1034931391252472E-2</v>
      </c>
      <c r="H24" s="68">
        <f>IFERROR('tablas pernocta cat ev anual'!M24/'tablas pernocta cat ev anual'!M37-1,"-")</f>
        <v>-0.10895625025001765</v>
      </c>
      <c r="I24" s="70">
        <f>IFERROR('tablas pernocta cat ev anual'!O24/'tablas pernocta cat ev anual'!O37-1,"-")</f>
        <v>-6.5437900928110304E-2</v>
      </c>
    </row>
    <row r="25" spans="2:9" outlineLevel="1" x14ac:dyDescent="0.25">
      <c r="B25" s="66" t="s">
        <v>91</v>
      </c>
      <c r="C25" s="68">
        <f>IFERROR('tablas pernocta cat ev anual'!C25/'tablas pernocta cat ev anual'!C38-1,"-")</f>
        <v>-0.37784193431974011</v>
      </c>
      <c r="D25" s="68">
        <f>IFERROR('tablas pernocta cat ev anual'!E25/'tablas pernocta cat ev anual'!E38-1,"-")</f>
        <v>2.5269987621120871E-2</v>
      </c>
      <c r="E25" s="68">
        <f>IFERROR('tablas pernocta cat ev anual'!G25/'tablas pernocta cat ev anual'!G38-1,"-")</f>
        <v>-9.0743544592582714E-2</v>
      </c>
      <c r="F25" s="68">
        <f>IFERROR('tablas pernocta cat ev anual'!I25/'tablas pernocta cat ev anual'!I38-1,"-")</f>
        <v>0.36407995810055871</v>
      </c>
      <c r="G25" s="70">
        <f>IFERROR('tablas pernocta cat ev anual'!K25/'tablas pernocta cat ev anual'!K38-1,"-")</f>
        <v>-1.9233244991365583E-2</v>
      </c>
      <c r="H25" s="68">
        <f>IFERROR('tablas pernocta cat ev anual'!M25/'tablas pernocta cat ev anual'!M38-1,"-")</f>
        <v>-0.11787617545374229</v>
      </c>
      <c r="I25" s="70">
        <f>IFERROR('tablas pernocta cat ev anual'!O25/'tablas pernocta cat ev anual'!O38-1,"-")</f>
        <v>-5.424431382936834E-2</v>
      </c>
    </row>
    <row r="26" spans="2:9" outlineLevel="1" x14ac:dyDescent="0.25">
      <c r="B26" s="66" t="s">
        <v>92</v>
      </c>
      <c r="C26" s="68">
        <f>IFERROR('tablas pernocta cat ev anual'!C26/'tablas pernocta cat ev anual'!C39-1,"-")</f>
        <v>3.7290592783505216E-2</v>
      </c>
      <c r="D26" s="68">
        <f>IFERROR('tablas pernocta cat ev anual'!E26/'tablas pernocta cat ev anual'!E39-1,"-")</f>
        <v>0.12080396465295018</v>
      </c>
      <c r="E26" s="68">
        <f>IFERROR('tablas pernocta cat ev anual'!G26/'tablas pernocta cat ev anual'!G39-1,"-")</f>
        <v>-4.9125622412862224E-2</v>
      </c>
      <c r="F26" s="68">
        <f>IFERROR('tablas pernocta cat ev anual'!I26/'tablas pernocta cat ev anual'!I39-1,"-")</f>
        <v>0.18594498885734345</v>
      </c>
      <c r="G26" s="70">
        <f>IFERROR('tablas pernocta cat ev anual'!K26/'tablas pernocta cat ev anual'!K39-1,"-")</f>
        <v>6.9832253104544773E-3</v>
      </c>
      <c r="H26" s="68">
        <f>IFERROR('tablas pernocta cat ev anual'!M26/'tablas pernocta cat ev anual'!M39-1,"-")</f>
        <v>-0.15209196589211815</v>
      </c>
      <c r="I26" s="70">
        <f>IFERROR('tablas pernocta cat ev anual'!O26/'tablas pernocta cat ev anual'!O39-1,"-")</f>
        <v>-4.6512225349317871E-2</v>
      </c>
    </row>
    <row r="27" spans="2:9" outlineLevel="1" x14ac:dyDescent="0.25">
      <c r="B27" s="66" t="s">
        <v>93</v>
      </c>
      <c r="C27" s="68">
        <f>IFERROR('tablas pernocta cat ev anual'!C27/'tablas pernocta cat ev anual'!C40-1,"-")</f>
        <v>0.38079247817327055</v>
      </c>
      <c r="D27" s="68">
        <f>IFERROR('tablas pernocta cat ev anual'!E27/'tablas pernocta cat ev anual'!E40-1,"-")</f>
        <v>-0.14212590851684881</v>
      </c>
      <c r="E27" s="68">
        <f>IFERROR('tablas pernocta cat ev anual'!G27/'tablas pernocta cat ev anual'!G40-1,"-")</f>
        <v>-4.0927299780453064E-2</v>
      </c>
      <c r="F27" s="68">
        <f>IFERROR('tablas pernocta cat ev anual'!I27/'tablas pernocta cat ev anual'!I40-1,"-")</f>
        <v>0.32868052140929027</v>
      </c>
      <c r="G27" s="70">
        <f>IFERROR('tablas pernocta cat ev anual'!K27/'tablas pernocta cat ev anual'!K40-1,"-")</f>
        <v>-1.5144316427129212E-3</v>
      </c>
      <c r="H27" s="68">
        <f>IFERROR('tablas pernocta cat ev anual'!M27/'tablas pernocta cat ev anual'!M40-1,"-")</f>
        <v>-4.8351015937549313E-2</v>
      </c>
      <c r="I27" s="70">
        <f>IFERROR('tablas pernocta cat ev anual'!O27/'tablas pernocta cat ev anual'!O40-1,"-")</f>
        <v>-1.6205435779482635E-2</v>
      </c>
    </row>
    <row r="28" spans="2:9" outlineLevel="1" x14ac:dyDescent="0.25">
      <c r="B28" s="66" t="s">
        <v>94</v>
      </c>
      <c r="C28" s="68">
        <f>IFERROR('tablas pernocta cat ev anual'!C28/'tablas pernocta cat ev anual'!C41-1,"-")</f>
        <v>0.63508273009307126</v>
      </c>
      <c r="D28" s="68">
        <f>IFERROR('tablas pernocta cat ev anual'!E28/'tablas pernocta cat ev anual'!E41-1,"-")</f>
        <v>-5.3318081316791499E-2</v>
      </c>
      <c r="E28" s="68">
        <f>IFERROR('tablas pernocta cat ev anual'!G28/'tablas pernocta cat ev anual'!G41-1,"-")</f>
        <v>-9.9709620569724766E-2</v>
      </c>
      <c r="F28" s="68">
        <f>IFERROR('tablas pernocta cat ev anual'!I28/'tablas pernocta cat ev anual'!I41-1,"-")</f>
        <v>3.5958554110784524E-2</v>
      </c>
      <c r="G28" s="70">
        <f>IFERROR('tablas pernocta cat ev anual'!K28/'tablas pernocta cat ev anual'!K41-1,"-")</f>
        <v>-6.5343613906993503E-2</v>
      </c>
      <c r="H28" s="68">
        <f>IFERROR('tablas pernocta cat ev anual'!M28/'tablas pernocta cat ev anual'!M41-1,"-")</f>
        <v>-0.19393580401448429</v>
      </c>
      <c r="I28" s="70">
        <f>IFERROR('tablas pernocta cat ev anual'!O28/'tablas pernocta cat ev anual'!O41-1,"-")</f>
        <v>-0.10991313024729954</v>
      </c>
    </row>
    <row r="29" spans="2:9" outlineLevel="1" x14ac:dyDescent="0.25">
      <c r="B29" s="66" t="s">
        <v>95</v>
      </c>
      <c r="C29" s="68">
        <f>IFERROR('tablas pernocta cat ev anual'!C29/'tablas pernocta cat ev anual'!C42-1,"-")</f>
        <v>0.6384180790960452</v>
      </c>
      <c r="D29" s="68">
        <f>IFERROR('tablas pernocta cat ev anual'!E29/'tablas pernocta cat ev anual'!E42-1,"-")</f>
        <v>-7.4872067607972381E-2</v>
      </c>
      <c r="E29" s="68">
        <f>IFERROR('tablas pernocta cat ev anual'!G29/'tablas pernocta cat ev anual'!G42-1,"-")</f>
        <v>-9.339077501664228E-2</v>
      </c>
      <c r="F29" s="68">
        <f>IFERROR('tablas pernocta cat ev anual'!I29/'tablas pernocta cat ev anual'!I42-1,"-")</f>
        <v>5.3392109323341375E-2</v>
      </c>
      <c r="G29" s="70">
        <f>IFERROR('tablas pernocta cat ev anual'!K29/'tablas pernocta cat ev anual'!K42-1,"-")</f>
        <v>-6.315648601785151E-2</v>
      </c>
      <c r="H29" s="68">
        <f>IFERROR('tablas pernocta cat ev anual'!M29/'tablas pernocta cat ev anual'!M42-1,"-")</f>
        <v>-0.11546543650191055</v>
      </c>
      <c r="I29" s="70">
        <f>IFERROR('tablas pernocta cat ev anual'!O29/'tablas pernocta cat ev anual'!O42-1,"-")</f>
        <v>-8.2085761642517241E-2</v>
      </c>
    </row>
    <row r="30" spans="2:9" outlineLevel="1" x14ac:dyDescent="0.25">
      <c r="B30" s="66" t="s">
        <v>96</v>
      </c>
      <c r="C30" s="68">
        <f>IFERROR('tablas pernocta cat ev anual'!C30/'tablas pernocta cat ev anual'!C43-1,"-")</f>
        <v>1.0394019840715383</v>
      </c>
      <c r="D30" s="68">
        <f>IFERROR('tablas pernocta cat ev anual'!E30/'tablas pernocta cat ev anual'!E43-1,"-")</f>
        <v>-5.8739646819815583E-2</v>
      </c>
      <c r="E30" s="68">
        <f>IFERROR('tablas pernocta cat ev anual'!G30/'tablas pernocta cat ev anual'!G43-1,"-")</f>
        <v>-1.2274146120787144E-2</v>
      </c>
      <c r="F30" s="68">
        <f>IFERROR('tablas pernocta cat ev anual'!I30/'tablas pernocta cat ev anual'!I43-1,"-")</f>
        <v>0.33998039197022623</v>
      </c>
      <c r="G30" s="70">
        <f>IFERROR('tablas pernocta cat ev anual'!K30/'tablas pernocta cat ev anual'!K43-1,"-")</f>
        <v>3.3421837522925379E-2</v>
      </c>
      <c r="H30" s="68">
        <f>IFERROR('tablas pernocta cat ev anual'!M30/'tablas pernocta cat ev anual'!M43-1,"-")</f>
        <v>-0.10076862020114741</v>
      </c>
      <c r="I30" s="70">
        <f>IFERROR('tablas pernocta cat ev anual'!O30/'tablas pernocta cat ev anual'!O43-1,"-")</f>
        <v>-1.7319852712106232E-2</v>
      </c>
    </row>
    <row r="31" spans="2:9" outlineLevel="1" x14ac:dyDescent="0.25">
      <c r="B31" s="66" t="s">
        <v>97</v>
      </c>
      <c r="C31" s="68">
        <f>IFERROR('tablas pernocta cat ev anual'!C31/'tablas pernocta cat ev anual'!C44-1,"-")</f>
        <v>0.80878427566124733</v>
      </c>
      <c r="D31" s="68">
        <f>IFERROR('tablas pernocta cat ev anual'!E31/'tablas pernocta cat ev anual'!E44-1,"-")</f>
        <v>-9.8313131525323838E-3</v>
      </c>
      <c r="E31" s="68">
        <f>IFERROR('tablas pernocta cat ev anual'!G31/'tablas pernocta cat ev anual'!G44-1,"-")</f>
        <v>7.1508557461679167E-2</v>
      </c>
      <c r="F31" s="68">
        <f>IFERROR('tablas pernocta cat ev anual'!I31/'tablas pernocta cat ev anual'!I44-1,"-")</f>
        <v>0.64814196488195774</v>
      </c>
      <c r="G31" s="70">
        <f>IFERROR('tablas pernocta cat ev anual'!K31/'tablas pernocta cat ev anual'!K44-1,"-")</f>
        <v>0.13795645611123875</v>
      </c>
      <c r="H31" s="68">
        <f>IFERROR('tablas pernocta cat ev anual'!M31/'tablas pernocta cat ev anual'!M44-1,"-")</f>
        <v>1.2985649357467599E-2</v>
      </c>
      <c r="I31" s="70">
        <f>IFERROR('tablas pernocta cat ev anual'!O31/'tablas pernocta cat ev anual'!O44-1,"-")</f>
        <v>9.1925191303627196E-2</v>
      </c>
    </row>
    <row r="32" spans="2:9" x14ac:dyDescent="0.25">
      <c r="B32" s="176">
        <v>2012</v>
      </c>
      <c r="C32" s="79">
        <f>IFERROR('tablas pernocta cat ev anual'!C32/'tablas pernocta cat ev anual'!C45-1,"-")</f>
        <v>0.14836847236609585</v>
      </c>
      <c r="D32" s="79">
        <f>IFERROR('tablas pernocta cat ev anual'!E32/'tablas pernocta cat ev anual'!E45-1,"-")</f>
        <v>-8.8954340773334639E-2</v>
      </c>
      <c r="E32" s="79">
        <f>IFERROR('tablas pernocta cat ev anual'!G32/'tablas pernocta cat ev anual'!G45-1,"-")</f>
        <v>-4.8646139883851358E-2</v>
      </c>
      <c r="F32" s="79">
        <f>IFERROR('tablas pernocta cat ev anual'!I32/'tablas pernocta cat ev anual'!I45-1,"-")</f>
        <v>0.22212679592742801</v>
      </c>
      <c r="G32" s="79">
        <f>IFERROR('tablas pernocta cat ev anual'!K32/'tablas pernocta cat ev anual'!K45-1,"-")</f>
        <v>-1.6293392357194958E-2</v>
      </c>
      <c r="H32" s="79">
        <f>IFERROR('tablas pernocta cat ev anual'!M32/'tablas pernocta cat ev anual'!M45-1,"-")</f>
        <v>-0.10391000286593988</v>
      </c>
      <c r="I32" s="79">
        <f>IFERROR('tablas pernocta cat ev anual'!O32/'tablas pernocta cat ev anual'!O45-1,"-")</f>
        <v>-4.7311301101481296E-2</v>
      </c>
    </row>
    <row r="33" spans="2:9" hidden="1" outlineLevel="1" x14ac:dyDescent="0.25">
      <c r="B33" s="66" t="s">
        <v>86</v>
      </c>
      <c r="C33" s="68">
        <f>IFERROR('tablas pernocta cat ev anual'!C33/'tablas pernocta cat ev anual'!C46-1,"-")</f>
        <v>1.6417300909597179</v>
      </c>
      <c r="D33" s="68">
        <f>IFERROR('tablas pernocta cat ev anual'!E33/'tablas pernocta cat ev anual'!E46-1,"-")</f>
        <v>0.25712945009606281</v>
      </c>
      <c r="E33" s="68">
        <f>IFERROR('tablas pernocta cat ev anual'!G33/'tablas pernocta cat ev anual'!G46-1,"-")</f>
        <v>7.2686822928596184E-2</v>
      </c>
      <c r="F33" s="68">
        <f>IFERROR('tablas pernocta cat ev anual'!I33/'tablas pernocta cat ev anual'!I46-1,"-")</f>
        <v>0.13846955276038342</v>
      </c>
      <c r="G33" s="70">
        <f>IFERROR('tablas pernocta cat ev anual'!K33/'tablas pernocta cat ev anual'!K46-1,"-")</f>
        <v>0.11988055168184109</v>
      </c>
      <c r="H33" s="68">
        <f>IFERROR('tablas pernocta cat ev anual'!M33/'tablas pernocta cat ev anual'!M46-1,"-")</f>
        <v>2.2257284292659607E-2</v>
      </c>
      <c r="I33" s="70">
        <f>IFERROR('tablas pernocta cat ev anual'!O33/'tablas pernocta cat ev anual'!O46-1,"-")</f>
        <v>8.1070666976331696E-2</v>
      </c>
    </row>
    <row r="34" spans="2:9" hidden="1" outlineLevel="1" x14ac:dyDescent="0.25">
      <c r="B34" s="66" t="s">
        <v>87</v>
      </c>
      <c r="C34" s="68">
        <f>IFERROR('tablas pernocta cat ev anual'!C34/'tablas pernocta cat ev anual'!C47-1,"-")</f>
        <v>1.8493733213965982</v>
      </c>
      <c r="D34" s="68">
        <f>IFERROR('tablas pernocta cat ev anual'!E34/'tablas pernocta cat ev anual'!E47-1,"-")</f>
        <v>0.18139826936640913</v>
      </c>
      <c r="E34" s="68">
        <f>IFERROR('tablas pernocta cat ev anual'!G34/'tablas pernocta cat ev anual'!G47-1,"-")</f>
        <v>7.9419334871640102E-2</v>
      </c>
      <c r="F34" s="68">
        <f>IFERROR('tablas pernocta cat ev anual'!I34/'tablas pernocta cat ev anual'!I47-1,"-")</f>
        <v>0.14163445097018812</v>
      </c>
      <c r="G34" s="70">
        <f>IFERROR('tablas pernocta cat ev anual'!K34/'tablas pernocta cat ev anual'!K47-1,"-")</f>
        <v>0.11523011374402459</v>
      </c>
      <c r="H34" s="68">
        <f>IFERROR('tablas pernocta cat ev anual'!M34/'tablas pernocta cat ev anual'!M47-1,"-")</f>
        <v>-1.6013621501916875E-2</v>
      </c>
      <c r="I34" s="70">
        <f>IFERROR('tablas pernocta cat ev anual'!O34/'tablas pernocta cat ev anual'!O47-1,"-")</f>
        <v>6.3632488355302996E-2</v>
      </c>
    </row>
    <row r="35" spans="2:9" hidden="1" outlineLevel="1" x14ac:dyDescent="0.25">
      <c r="B35" s="66" t="s">
        <v>88</v>
      </c>
      <c r="C35" s="68">
        <f>IFERROR('tablas pernocta cat ev anual'!C35/'tablas pernocta cat ev anual'!C48-1,"-")</f>
        <v>1.1908652060898626</v>
      </c>
      <c r="D35" s="68">
        <f>IFERROR('tablas pernocta cat ev anual'!E35/'tablas pernocta cat ev anual'!E48-1,"-")</f>
        <v>0.44842592881105947</v>
      </c>
      <c r="E35" s="68">
        <f>IFERROR('tablas pernocta cat ev anual'!G35/'tablas pernocta cat ev anual'!G48-1,"-")</f>
        <v>0.10270138853344846</v>
      </c>
      <c r="F35" s="68">
        <f>IFERROR('tablas pernocta cat ev anual'!I35/'tablas pernocta cat ev anual'!I48-1,"-")</f>
        <v>8.2268187122680914E-2</v>
      </c>
      <c r="G35" s="70">
        <f>IFERROR('tablas pernocta cat ev anual'!K35/'tablas pernocta cat ev anual'!K48-1,"-")</f>
        <v>0.15144202844983257</v>
      </c>
      <c r="H35" s="68">
        <f>IFERROR('tablas pernocta cat ev anual'!M35/'tablas pernocta cat ev anual'!M48-1,"-")</f>
        <v>0.1254579327675267</v>
      </c>
      <c r="I35" s="70">
        <f>IFERROR('tablas pernocta cat ev anual'!O35/'tablas pernocta cat ev anual'!O48-1,"-")</f>
        <v>0.1422389466989713</v>
      </c>
    </row>
    <row r="36" spans="2:9" hidden="1" outlineLevel="1" x14ac:dyDescent="0.25">
      <c r="B36" s="66" t="s">
        <v>89</v>
      </c>
      <c r="C36" s="68">
        <f>IFERROR('tablas pernocta cat ev anual'!C36/'tablas pernocta cat ev anual'!C49-1,"-")</f>
        <v>0.57816694362776433</v>
      </c>
      <c r="D36" s="68">
        <f>IFERROR('tablas pernocta cat ev anual'!E36/'tablas pernocta cat ev anual'!E49-1,"-")</f>
        <v>0.43435213522771043</v>
      </c>
      <c r="E36" s="68">
        <f>IFERROR('tablas pernocta cat ev anual'!G36/'tablas pernocta cat ev anual'!G49-1,"-")</f>
        <v>0.18268084791596451</v>
      </c>
      <c r="F36" s="68">
        <f>IFERROR('tablas pernocta cat ev anual'!I36/'tablas pernocta cat ev anual'!I49-1,"-")</f>
        <v>0.18762799087484749</v>
      </c>
      <c r="G36" s="70">
        <f>IFERROR('tablas pernocta cat ev anual'!K36/'tablas pernocta cat ev anual'!K49-1,"-")</f>
        <v>0.22398814078597851</v>
      </c>
      <c r="H36" s="68">
        <f>IFERROR('tablas pernocta cat ev anual'!M36/'tablas pernocta cat ev anual'!M49-1,"-")</f>
        <v>5.2707474535421017E-2</v>
      </c>
      <c r="I36" s="70">
        <f>IFERROR('tablas pernocta cat ev anual'!O36/'tablas pernocta cat ev anual'!O49-1,"-")</f>
        <v>0.16173382078406973</v>
      </c>
    </row>
    <row r="37" spans="2:9" hidden="1" outlineLevel="1" x14ac:dyDescent="0.25">
      <c r="B37" s="66" t="s">
        <v>90</v>
      </c>
      <c r="C37" s="68">
        <f>IFERROR('tablas pernocta cat ev anual'!C37/'tablas pernocta cat ev anual'!C50-1,"-")</f>
        <v>0.39074056286619929</v>
      </c>
      <c r="D37" s="68">
        <f>IFERROR('tablas pernocta cat ev anual'!E37/'tablas pernocta cat ev anual'!E50-1,"-")</f>
        <v>0.31979752446704146</v>
      </c>
      <c r="E37" s="68">
        <f>IFERROR('tablas pernocta cat ev anual'!G37/'tablas pernocta cat ev anual'!G50-1,"-")</f>
        <v>1.8666623044143238E-2</v>
      </c>
      <c r="F37" s="68">
        <f>IFERROR('tablas pernocta cat ev anual'!I37/'tablas pernocta cat ev anual'!I50-1,"-")</f>
        <v>0.10861396155513803</v>
      </c>
      <c r="G37" s="70">
        <f>IFERROR('tablas pernocta cat ev anual'!K37/'tablas pernocta cat ev anual'!K50-1,"-")</f>
        <v>8.1078147319701532E-2</v>
      </c>
      <c r="H37" s="68">
        <f>IFERROR('tablas pernocta cat ev anual'!M37/'tablas pernocta cat ev anual'!M50-1,"-")</f>
        <v>3.7149630989254945E-3</v>
      </c>
      <c r="I37" s="70">
        <f>IFERROR('tablas pernocta cat ev anual'!O37/'tablas pernocta cat ev anual'!O50-1,"-")</f>
        <v>5.1947210449053927E-2</v>
      </c>
    </row>
    <row r="38" spans="2:9" hidden="1" outlineLevel="1" x14ac:dyDescent="0.25">
      <c r="B38" s="66" t="s">
        <v>91</v>
      </c>
      <c r="C38" s="68">
        <f>IFERROR('tablas pernocta cat ev anual'!C38/'tablas pernocta cat ev anual'!C51-1,"-")</f>
        <v>0.27215131760168942</v>
      </c>
      <c r="D38" s="68">
        <f>IFERROR('tablas pernocta cat ev anual'!E38/'tablas pernocta cat ev anual'!E51-1,"-")</f>
        <v>0.2264053815884759</v>
      </c>
      <c r="E38" s="68">
        <f>IFERROR('tablas pernocta cat ev anual'!G38/'tablas pernocta cat ev anual'!G51-1,"-")</f>
        <v>5.6418818975415785E-2</v>
      </c>
      <c r="F38" s="68">
        <f>IFERROR('tablas pernocta cat ev anual'!I38/'tablas pernocta cat ev anual'!I51-1,"-")</f>
        <v>6.0563980077394497E-2</v>
      </c>
      <c r="G38" s="70">
        <f>IFERROR('tablas pernocta cat ev anual'!K38/'tablas pernocta cat ev anual'!K51-1,"-")</f>
        <v>8.3202998678821416E-2</v>
      </c>
      <c r="H38" s="68">
        <f>IFERROR('tablas pernocta cat ev anual'!M38/'tablas pernocta cat ev anual'!M51-1,"-")</f>
        <v>4.4786876678032606E-2</v>
      </c>
      <c r="I38" s="70">
        <f>IFERROR('tablas pernocta cat ev anual'!O38/'tablas pernocta cat ev anual'!O51-1,"-")</f>
        <v>6.9248828986478994E-2</v>
      </c>
    </row>
    <row r="39" spans="2:9" hidden="1" outlineLevel="1" x14ac:dyDescent="0.25">
      <c r="B39" s="66" t="s">
        <v>92</v>
      </c>
      <c r="C39" s="68">
        <f>IFERROR('tablas pernocta cat ev anual'!C39/'tablas pernocta cat ev anual'!C52-1,"-")</f>
        <v>0.3359156445018292</v>
      </c>
      <c r="D39" s="68">
        <f>IFERROR('tablas pernocta cat ev anual'!E39/'tablas pernocta cat ev anual'!E52-1,"-")</f>
        <v>0.14092073276610528</v>
      </c>
      <c r="E39" s="68">
        <f>IFERROR('tablas pernocta cat ev anual'!G39/'tablas pernocta cat ev anual'!G52-1,"-")</f>
        <v>0.15808716570341774</v>
      </c>
      <c r="F39" s="68">
        <f>IFERROR('tablas pernocta cat ev anual'!I39/'tablas pernocta cat ev anual'!I52-1,"-")</f>
        <v>0.16624141082088228</v>
      </c>
      <c r="G39" s="70">
        <f>IFERROR('tablas pernocta cat ev anual'!K39/'tablas pernocta cat ev anual'!K52-1,"-")</f>
        <v>0.15926009020648468</v>
      </c>
      <c r="H39" s="68">
        <f>IFERROR('tablas pernocta cat ev anual'!M39/'tablas pernocta cat ev anual'!M52-1,"-")</f>
        <v>8.3554543222985167E-2</v>
      </c>
      <c r="I39" s="70">
        <f>IFERROR('tablas pernocta cat ev anual'!O39/'tablas pernocta cat ev anual'!O52-1,"-")</f>
        <v>0.13264756316467019</v>
      </c>
    </row>
    <row r="40" spans="2:9" hidden="1" outlineLevel="1" x14ac:dyDescent="0.25">
      <c r="B40" s="66" t="s">
        <v>93</v>
      </c>
      <c r="C40" s="68">
        <f>IFERROR('tablas pernocta cat ev anual'!C40/'tablas pernocta cat ev anual'!C53-1,"-")</f>
        <v>-9.4172040394208567E-2</v>
      </c>
      <c r="D40" s="68">
        <f>IFERROR('tablas pernocta cat ev anual'!E40/'tablas pernocta cat ev anual'!E53-1,"-")</f>
        <v>7.0767770304761779E-2</v>
      </c>
      <c r="E40" s="68">
        <f>IFERROR('tablas pernocta cat ev anual'!G40/'tablas pernocta cat ev anual'!G53-1,"-")</f>
        <v>0.12647744161732088</v>
      </c>
      <c r="F40" s="68">
        <f>IFERROR('tablas pernocta cat ev anual'!I40/'tablas pernocta cat ev anual'!I53-1,"-")</f>
        <v>0.16133505809413928</v>
      </c>
      <c r="G40" s="70">
        <f>IFERROR('tablas pernocta cat ev anual'!K40/'tablas pernocta cat ev anual'!K53-1,"-")</f>
        <v>0.11850140208866144</v>
      </c>
      <c r="H40" s="68">
        <f>IFERROR('tablas pernocta cat ev anual'!M40/'tablas pernocta cat ev anual'!M53-1,"-")</f>
        <v>9.1170510710973929E-3</v>
      </c>
      <c r="I40" s="70">
        <f>IFERROR('tablas pernocta cat ev anual'!O40/'tablas pernocta cat ev anual'!O53-1,"-")</f>
        <v>8.1722744212902265E-2</v>
      </c>
    </row>
    <row r="41" spans="2:9" hidden="1" outlineLevel="1" x14ac:dyDescent="0.25">
      <c r="B41" s="66" t="s">
        <v>94</v>
      </c>
      <c r="C41" s="68">
        <f>IFERROR('tablas pernocta cat ev anual'!C41/'tablas pernocta cat ev anual'!C54-1,"-")</f>
        <v>-6.1620572537603113E-2</v>
      </c>
      <c r="D41" s="68">
        <f>IFERROR('tablas pernocta cat ev anual'!E41/'tablas pernocta cat ev anual'!E54-1,"-")</f>
        <v>0.2129361480226093</v>
      </c>
      <c r="E41" s="68">
        <f>IFERROR('tablas pernocta cat ev anual'!G41/'tablas pernocta cat ev anual'!G54-1,"-")</f>
        <v>0.22538772257755513</v>
      </c>
      <c r="F41" s="68">
        <f>IFERROR('tablas pernocta cat ev anual'!I41/'tablas pernocta cat ev anual'!I54-1,"-")</f>
        <v>0.33647835086207811</v>
      </c>
      <c r="G41" s="70">
        <f>IFERROR('tablas pernocta cat ev anual'!K41/'tablas pernocta cat ev anual'!K54-1,"-")</f>
        <v>0.23545120029062439</v>
      </c>
      <c r="H41" s="68">
        <f>IFERROR('tablas pernocta cat ev anual'!M41/'tablas pernocta cat ev anual'!M54-1,"-")</f>
        <v>0.18163185530305426</v>
      </c>
      <c r="I41" s="70">
        <f>IFERROR('tablas pernocta cat ev anual'!O41/'tablas pernocta cat ev anual'!O54-1,"-")</f>
        <v>0.21625113071008584</v>
      </c>
    </row>
    <row r="42" spans="2:9" hidden="1" outlineLevel="1" x14ac:dyDescent="0.25">
      <c r="B42" s="66" t="s">
        <v>95</v>
      </c>
      <c r="C42" s="68">
        <f>IFERROR('tablas pernocta cat ev anual'!C42/'tablas pernocta cat ev anual'!C55-1,"-")</f>
        <v>-0.20018075011296887</v>
      </c>
      <c r="D42" s="68">
        <f>IFERROR('tablas pernocta cat ev anual'!E42/'tablas pernocta cat ev anual'!E55-1,"-")</f>
        <v>0.23956264822928808</v>
      </c>
      <c r="E42" s="68">
        <f>IFERROR('tablas pernocta cat ev anual'!G42/'tablas pernocta cat ev anual'!G55-1,"-")</f>
        <v>0.26022054054054045</v>
      </c>
      <c r="F42" s="68">
        <f>IFERROR('tablas pernocta cat ev anual'!I42/'tablas pernocta cat ev anual'!I55-1,"-")</f>
        <v>0.15126570715170207</v>
      </c>
      <c r="G42" s="70">
        <f>IFERROR('tablas pernocta cat ev anual'!K42/'tablas pernocta cat ev anual'!K55-1,"-")</f>
        <v>0.23380408688360776</v>
      </c>
      <c r="H42" s="68">
        <f>IFERROR('tablas pernocta cat ev anual'!M42/'tablas pernocta cat ev anual'!M55-1,"-")</f>
        <v>0.10309873438352413</v>
      </c>
      <c r="I42" s="70">
        <f>IFERROR('tablas pernocta cat ev anual'!O42/'tablas pernocta cat ev anual'!O55-1,"-")</f>
        <v>0.18307587286610039</v>
      </c>
    </row>
    <row r="43" spans="2:9" hidden="1" outlineLevel="1" x14ac:dyDescent="0.25">
      <c r="B43" s="66" t="s">
        <v>96</v>
      </c>
      <c r="C43" s="68">
        <f>IFERROR('tablas pernocta cat ev anual'!C43/'tablas pernocta cat ev anual'!C56-1,"-")</f>
        <v>-0.34900855011824627</v>
      </c>
      <c r="D43" s="68">
        <f>IFERROR('tablas pernocta cat ev anual'!E43/'tablas pernocta cat ev anual'!E56-1,"-")</f>
        <v>0.26711825810018075</v>
      </c>
      <c r="E43" s="68">
        <f>IFERROR('tablas pernocta cat ev anual'!G43/'tablas pernocta cat ev anual'!G56-1,"-")</f>
        <v>0.25452035949485485</v>
      </c>
      <c r="F43" s="68">
        <f>IFERROR('tablas pernocta cat ev anual'!I43/'tablas pernocta cat ev anual'!I56-1,"-")</f>
        <v>0.25838753338843179</v>
      </c>
      <c r="G43" s="70">
        <f>IFERROR('tablas pernocta cat ev anual'!K43/'tablas pernocta cat ev anual'!K56-1,"-")</f>
        <v>0.24722755181814993</v>
      </c>
      <c r="H43" s="68">
        <f>IFERROR('tablas pernocta cat ev anual'!M43/'tablas pernocta cat ev anual'!M56-1,"-")</f>
        <v>0.17090737115536658</v>
      </c>
      <c r="I43" s="70">
        <f>IFERROR('tablas pernocta cat ev anual'!O43/'tablas pernocta cat ev anual'!O56-1,"-")</f>
        <v>0.21722683285284727</v>
      </c>
    </row>
    <row r="44" spans="2:9" hidden="1" outlineLevel="1" x14ac:dyDescent="0.25">
      <c r="B44" s="66" t="s">
        <v>97</v>
      </c>
      <c r="C44" s="68">
        <f>IFERROR('tablas pernocta cat ev anual'!C44/'tablas pernocta cat ev anual'!C57-1,"-")</f>
        <v>-0.25161173158993921</v>
      </c>
      <c r="D44" s="68">
        <f>IFERROR('tablas pernocta cat ev anual'!E44/'tablas pernocta cat ev anual'!E57-1,"-")</f>
        <v>7.7275298909968759E-2</v>
      </c>
      <c r="E44" s="68">
        <f>IFERROR('tablas pernocta cat ev anual'!G44/'tablas pernocta cat ev anual'!G57-1,"-")</f>
        <v>0.10400162953163061</v>
      </c>
      <c r="F44" s="68">
        <f>IFERROR('tablas pernocta cat ev anual'!I44/'tablas pernocta cat ev anual'!I57-1,"-")</f>
        <v>0.31046020796870177</v>
      </c>
      <c r="G44" s="70">
        <f>IFERROR('tablas pernocta cat ev anual'!K44/'tablas pernocta cat ev anual'!K57-1,"-")</f>
        <v>0.11597060505068812</v>
      </c>
      <c r="H44" s="68">
        <f>IFERROR('tablas pernocta cat ev anual'!M44/'tablas pernocta cat ev anual'!M57-1,"-")</f>
        <v>4.8164411252737294E-2</v>
      </c>
      <c r="I44" s="70">
        <f>IFERROR('tablas pernocta cat ev anual'!O44/'tablas pernocta cat ev anual'!O57-1,"-")</f>
        <v>8.9998322371392492E-2</v>
      </c>
    </row>
    <row r="45" spans="2:9" collapsed="1" x14ac:dyDescent="0.25">
      <c r="B45" s="177">
        <v>2011</v>
      </c>
      <c r="C45" s="82">
        <f>IFERROR('tablas pernocta cat ev anual'!C45/'tablas pernocta cat ev anual'!C58-1,"-")</f>
        <v>0.27223218179175346</v>
      </c>
      <c r="D45" s="82">
        <f>IFERROR('tablas pernocta cat ev anual'!E45/'tablas pernocta cat ev anual'!E58-1,"-")</f>
        <v>0.23573605000341491</v>
      </c>
      <c r="E45" s="82">
        <f>IFERROR('tablas pernocta cat ev anual'!G45/'tablas pernocta cat ev anual'!G58-1,"-")</f>
        <v>0.13073629133899467</v>
      </c>
      <c r="F45" s="82">
        <f>IFERROR('tablas pernocta cat ev anual'!I45/'tablas pernocta cat ev anual'!I58-1,"-")</f>
        <v>0.16892875490511616</v>
      </c>
      <c r="G45" s="82">
        <f>IFERROR('tablas pernocta cat ev anual'!K45/'tablas pernocta cat ev anual'!K58-1,"-")</f>
        <v>0.15378658329915651</v>
      </c>
      <c r="H45" s="82">
        <f>IFERROR('tablas pernocta cat ev anual'!M45/'tablas pernocta cat ev anual'!M58-1,"-")</f>
        <v>6.6503154527407515E-2</v>
      </c>
      <c r="I45" s="82">
        <f>IFERROR('tablas pernocta cat ev anual'!O45/'tablas pernocta cat ev anual'!O58-1,"-")</f>
        <v>0.12129901828523426</v>
      </c>
    </row>
    <row r="46" spans="2:9" hidden="1" outlineLevel="1" x14ac:dyDescent="0.25">
      <c r="B46" s="66" t="s">
        <v>86</v>
      </c>
      <c r="C46" s="68">
        <f>IFERROR('tablas pernocta cat ev anual'!C46/'tablas pernocta cat ev anual'!C59-1,"-")</f>
        <v>-0.49644793419330713</v>
      </c>
      <c r="D46" s="68">
        <f>IFERROR('tablas pernocta cat ev anual'!E46/'tablas pernocta cat ev anual'!E59-1,"-")</f>
        <v>-6.4760532591414899E-2</v>
      </c>
      <c r="E46" s="68">
        <f>IFERROR('tablas pernocta cat ev anual'!G46/'tablas pernocta cat ev anual'!G59-1,"-")</f>
        <v>5.3474567597993072E-3</v>
      </c>
      <c r="F46" s="68">
        <f>IFERROR('tablas pernocta cat ev anual'!I46/'tablas pernocta cat ev anual'!I59-1,"-")</f>
        <v>0.15392225617392175</v>
      </c>
      <c r="G46" s="70">
        <f>IFERROR('tablas pernocta cat ev anual'!K46/'tablas pernocta cat ev anual'!K59-1,"-")</f>
        <v>6.5983072820972044E-3</v>
      </c>
      <c r="H46" s="68">
        <f>IFERROR('tablas pernocta cat ev anual'!M46/'tablas pernocta cat ev anual'!M59-1,"-")</f>
        <v>4.1585322285095261E-2</v>
      </c>
      <c r="I46" s="70">
        <f>IFERROR('tablas pernocta cat ev anual'!O46/'tablas pernocta cat ev anual'!O59-1,"-")</f>
        <v>2.0222028557298932E-2</v>
      </c>
    </row>
    <row r="47" spans="2:9" hidden="1" outlineLevel="1" x14ac:dyDescent="0.25">
      <c r="B47" s="66" t="s">
        <v>87</v>
      </c>
      <c r="C47" s="68">
        <f>IFERROR('tablas pernocta cat ev anual'!C47/'tablas pernocta cat ev anual'!C60-1,"-")</f>
        <v>-0.54699381526918789</v>
      </c>
      <c r="D47" s="68">
        <f>IFERROR('tablas pernocta cat ev anual'!E47/'tablas pernocta cat ev anual'!E60-1,"-")</f>
        <v>-9.2230811275083924E-2</v>
      </c>
      <c r="E47" s="68">
        <f>IFERROR('tablas pernocta cat ev anual'!G47/'tablas pernocta cat ev anual'!G60-1,"-")</f>
        <v>9.82235435337242E-2</v>
      </c>
      <c r="F47" s="68">
        <f>IFERROR('tablas pernocta cat ev anual'!I47/'tablas pernocta cat ev anual'!I60-1,"-")</f>
        <v>4.8464361419007229E-3</v>
      </c>
      <c r="G47" s="70">
        <f>IFERROR('tablas pernocta cat ev anual'!K47/'tablas pernocta cat ev anual'!K60-1,"-")</f>
        <v>4.0812531695497922E-2</v>
      </c>
      <c r="H47" s="68">
        <f>IFERROR('tablas pernocta cat ev anual'!M47/'tablas pernocta cat ev anual'!M60-1,"-")</f>
        <v>0.1109860318727689</v>
      </c>
      <c r="I47" s="70">
        <f>IFERROR('tablas pernocta cat ev anual'!O47/'tablas pernocta cat ev anual'!O60-1,"-")</f>
        <v>6.7316374423827874E-2</v>
      </c>
    </row>
    <row r="48" spans="2:9" hidden="1" outlineLevel="1" x14ac:dyDescent="0.25">
      <c r="B48" s="66" t="s">
        <v>88</v>
      </c>
      <c r="C48" s="68">
        <f>IFERROR('tablas pernocta cat ev anual'!C48/'tablas pernocta cat ev anual'!C61-1,"-")</f>
        <v>-0.35980030904552474</v>
      </c>
      <c r="D48" s="68">
        <f>IFERROR('tablas pernocta cat ev anual'!E48/'tablas pernocta cat ev anual'!E61-1,"-")</f>
        <v>-2.6934427554980545E-2</v>
      </c>
      <c r="E48" s="68">
        <f>IFERROR('tablas pernocta cat ev anual'!G48/'tablas pernocta cat ev anual'!G61-1,"-")</f>
        <v>0.10913274874550161</v>
      </c>
      <c r="F48" s="68">
        <f>IFERROR('tablas pernocta cat ev anual'!I48/'tablas pernocta cat ev anual'!I61-1,"-")</f>
        <v>0.10969827366446072</v>
      </c>
      <c r="G48" s="70">
        <f>IFERROR('tablas pernocta cat ev anual'!K48/'tablas pernocta cat ev anual'!K61-1,"-")</f>
        <v>8.4295306240168566E-2</v>
      </c>
      <c r="H48" s="68">
        <f>IFERROR('tablas pernocta cat ev anual'!M48/'tablas pernocta cat ev anual'!M61-1,"-")</f>
        <v>3.9268954061977723E-2</v>
      </c>
      <c r="I48" s="70">
        <f>IFERROR('tablas pernocta cat ev anual'!O48/'tablas pernocta cat ev anual'!O61-1,"-")</f>
        <v>6.7908343628545698E-2</v>
      </c>
    </row>
    <row r="49" spans="2:9" hidden="1" outlineLevel="1" x14ac:dyDescent="0.25">
      <c r="B49" s="66" t="s">
        <v>89</v>
      </c>
      <c r="C49" s="68">
        <f>IFERROR('tablas pernocta cat ev anual'!C49/'tablas pernocta cat ev anual'!C62-1,"-")</f>
        <v>-0.12091246207439033</v>
      </c>
      <c r="D49" s="68">
        <f>IFERROR('tablas pernocta cat ev anual'!E49/'tablas pernocta cat ev anual'!E62-1,"-")</f>
        <v>0.10564824255733951</v>
      </c>
      <c r="E49" s="68">
        <f>IFERROR('tablas pernocta cat ev anual'!G49/'tablas pernocta cat ev anual'!G62-1,"-")</f>
        <v>4.4561925428909355E-2</v>
      </c>
      <c r="F49" s="68">
        <f>IFERROR('tablas pernocta cat ev anual'!I49/'tablas pernocta cat ev anual'!I62-1,"-")</f>
        <v>-3.9277049481131088E-2</v>
      </c>
      <c r="G49" s="70">
        <f>IFERROR('tablas pernocta cat ev anual'!K49/'tablas pernocta cat ev anual'!K62-1,"-")</f>
        <v>3.8150715033293814E-2</v>
      </c>
      <c r="H49" s="68">
        <f>IFERROR('tablas pernocta cat ev anual'!M49/'tablas pernocta cat ev anual'!M62-1,"-")</f>
        <v>-7.6579822266045205E-3</v>
      </c>
      <c r="I49" s="70">
        <f>IFERROR('tablas pernocta cat ev anual'!O49/'tablas pernocta cat ev anual'!O62-1,"-")</f>
        <v>2.1019749033726942E-2</v>
      </c>
    </row>
    <row r="50" spans="2:9" hidden="1" outlineLevel="1" x14ac:dyDescent="0.25">
      <c r="B50" s="66" t="s">
        <v>90</v>
      </c>
      <c r="C50" s="68">
        <f>IFERROR('tablas pernocta cat ev anual'!C50/'tablas pernocta cat ev anual'!C63-1,"-")</f>
        <v>3.1798034303334166E-3</v>
      </c>
      <c r="D50" s="68">
        <f>IFERROR('tablas pernocta cat ev anual'!E50/'tablas pernocta cat ev anual'!E63-1,"-")</f>
        <v>-3.7006323956763509E-2</v>
      </c>
      <c r="E50" s="68">
        <f>IFERROR('tablas pernocta cat ev anual'!G50/'tablas pernocta cat ev anual'!G63-1,"-")</f>
        <v>4.9897638823052537E-2</v>
      </c>
      <c r="F50" s="68">
        <f>IFERROR('tablas pernocta cat ev anual'!I50/'tablas pernocta cat ev anual'!I63-1,"-")</f>
        <v>9.1400234637642574E-2</v>
      </c>
      <c r="G50" s="70">
        <f>IFERROR('tablas pernocta cat ev anual'!K50/'tablas pernocta cat ev anual'!K63-1,"-")</f>
        <v>3.9898311842083034E-2</v>
      </c>
      <c r="H50" s="68">
        <f>IFERROR('tablas pernocta cat ev anual'!M50/'tablas pernocta cat ev anual'!M63-1,"-")</f>
        <v>-7.2825611016466896E-2</v>
      </c>
      <c r="I50" s="70">
        <f>IFERROR('tablas pernocta cat ev anual'!O50/'tablas pernocta cat ev anual'!O63-1,"-")</f>
        <v>-5.6241109416018675E-3</v>
      </c>
    </row>
    <row r="51" spans="2:9" hidden="1" outlineLevel="1" x14ac:dyDescent="0.25">
      <c r="B51" s="66" t="s">
        <v>91</v>
      </c>
      <c r="C51" s="68">
        <f>IFERROR('tablas pernocta cat ev anual'!C51/'tablas pernocta cat ev anual'!C64-1,"-")</f>
        <v>4.7010190348010017E-2</v>
      </c>
      <c r="D51" s="68">
        <f>IFERROR('tablas pernocta cat ev anual'!E51/'tablas pernocta cat ev anual'!E64-1,"-")</f>
        <v>-0.15612805371894745</v>
      </c>
      <c r="E51" s="68">
        <f>IFERROR('tablas pernocta cat ev anual'!G51/'tablas pernocta cat ev anual'!G64-1,"-")</f>
        <v>9.2466266182190004E-2</v>
      </c>
      <c r="F51" s="68">
        <f>IFERROR('tablas pernocta cat ev anual'!I51/'tablas pernocta cat ev anual'!I64-1,"-")</f>
        <v>0.22800754871421747</v>
      </c>
      <c r="G51" s="70">
        <f>IFERROR('tablas pernocta cat ev anual'!K51/'tablas pernocta cat ev anual'!K64-1,"-")</f>
        <v>6.3926420857144395E-2</v>
      </c>
      <c r="H51" s="68">
        <f>IFERROR('tablas pernocta cat ev anual'!M51/'tablas pernocta cat ev anual'!M64-1,"-")</f>
        <v>6.053237377913856E-2</v>
      </c>
      <c r="I51" s="70">
        <f>IFERROR('tablas pernocta cat ev anual'!O51/'tablas pernocta cat ev anual'!O64-1,"-")</f>
        <v>6.2691066817865959E-2</v>
      </c>
    </row>
    <row r="52" spans="2:9" hidden="1" outlineLevel="1" x14ac:dyDescent="0.25">
      <c r="B52" s="66" t="s">
        <v>92</v>
      </c>
      <c r="C52" s="68">
        <f>IFERROR('tablas pernocta cat ev anual'!C52/'tablas pernocta cat ev anual'!C65-1,"-")</f>
        <v>0.19016519400691512</v>
      </c>
      <c r="D52" s="68">
        <f>IFERROR('tablas pernocta cat ev anual'!E52/'tablas pernocta cat ev anual'!E65-1,"-")</f>
        <v>-0.24538314756729751</v>
      </c>
      <c r="E52" s="68">
        <f>IFERROR('tablas pernocta cat ev anual'!G52/'tablas pernocta cat ev anual'!G65-1,"-")</f>
        <v>0.11581517828807586</v>
      </c>
      <c r="F52" s="68">
        <f>IFERROR('tablas pernocta cat ev anual'!I52/'tablas pernocta cat ev anual'!I65-1,"-")</f>
        <v>0.15143274893756575</v>
      </c>
      <c r="G52" s="70">
        <f>IFERROR('tablas pernocta cat ev anual'!K52/'tablas pernocta cat ev anual'!K65-1,"-")</f>
        <v>4.9377804911314493E-2</v>
      </c>
      <c r="H52" s="68">
        <f>IFERROR('tablas pernocta cat ev anual'!M52/'tablas pernocta cat ev anual'!M65-1,"-")</f>
        <v>-8.3864266123987452E-3</v>
      </c>
      <c r="I52" s="70">
        <f>IFERROR('tablas pernocta cat ev anual'!O52/'tablas pernocta cat ev anual'!O65-1,"-")</f>
        <v>2.8320468678580957E-2</v>
      </c>
    </row>
    <row r="53" spans="2:9" hidden="1" outlineLevel="1" x14ac:dyDescent="0.25">
      <c r="B53" s="66" t="s">
        <v>93</v>
      </c>
      <c r="C53" s="68">
        <f>IFERROR('tablas pernocta cat ev anual'!C53/'tablas pernocta cat ev anual'!C66-1,"-")</f>
        <v>-4.0060733473487486E-2</v>
      </c>
      <c r="D53" s="68">
        <f>IFERROR('tablas pernocta cat ev anual'!E53/'tablas pernocta cat ev anual'!E66-1,"-")</f>
        <v>9.7574650485612313E-3</v>
      </c>
      <c r="E53" s="68">
        <f>IFERROR('tablas pernocta cat ev anual'!G53/'tablas pernocta cat ev anual'!G66-1,"-")</f>
        <v>0.10763981751474194</v>
      </c>
      <c r="F53" s="68">
        <f>IFERROR('tablas pernocta cat ev anual'!I53/'tablas pernocta cat ev anual'!I66-1,"-")</f>
        <v>6.6056254037668349E-2</v>
      </c>
      <c r="G53" s="70">
        <f>IFERROR('tablas pernocta cat ev anual'!K53/'tablas pernocta cat ev anual'!K66-1,"-")</f>
        <v>8.1243170310022927E-2</v>
      </c>
      <c r="H53" s="68">
        <f>IFERROR('tablas pernocta cat ev anual'!M53/'tablas pernocta cat ev anual'!M66-1,"-")</f>
        <v>9.5381288750617799E-3</v>
      </c>
      <c r="I53" s="70">
        <f>IFERROR('tablas pernocta cat ev anual'!O53/'tablas pernocta cat ev anual'!O66-1,"-")</f>
        <v>5.6023396480771925E-2</v>
      </c>
    </row>
    <row r="54" spans="2:9" hidden="1" outlineLevel="1" x14ac:dyDescent="0.25">
      <c r="B54" s="66" t="s">
        <v>94</v>
      </c>
      <c r="C54" s="68">
        <f>IFERROR('tablas pernocta cat ev anual'!C54/'tablas pernocta cat ev anual'!C67-1,"-")</f>
        <v>-0.12808038075092543</v>
      </c>
      <c r="D54" s="68">
        <f>IFERROR('tablas pernocta cat ev anual'!E54/'tablas pernocta cat ev anual'!E67-1,"-")</f>
        <v>-0.15335735290639463</v>
      </c>
      <c r="E54" s="68">
        <f>IFERROR('tablas pernocta cat ev anual'!G54/'tablas pernocta cat ev anual'!G67-1,"-")</f>
        <v>3.2794528043775584E-2</v>
      </c>
      <c r="F54" s="68">
        <f>IFERROR('tablas pernocta cat ev anual'!I54/'tablas pernocta cat ev anual'!I67-1,"-")</f>
        <v>6.5799935051119141E-2</v>
      </c>
      <c r="G54" s="70">
        <f>IFERROR('tablas pernocta cat ev anual'!K54/'tablas pernocta cat ev anual'!K67-1,"-")</f>
        <v>2.8719126938536732E-4</v>
      </c>
      <c r="H54" s="68">
        <f>IFERROR('tablas pernocta cat ev anual'!M54/'tablas pernocta cat ev anual'!M67-1,"-")</f>
        <v>-9.5823870352990115E-2</v>
      </c>
      <c r="I54" s="70">
        <f>IFERROR('tablas pernocta cat ev anual'!O54/'tablas pernocta cat ev anual'!O67-1,"-")</f>
        <v>-3.62592387094548E-2</v>
      </c>
    </row>
    <row r="55" spans="2:9" hidden="1" outlineLevel="1" x14ac:dyDescent="0.25">
      <c r="B55" s="66" t="s">
        <v>95</v>
      </c>
      <c r="C55" s="68">
        <f>IFERROR('tablas pernocta cat ev anual'!C55/'tablas pernocta cat ev anual'!C68-1,"-")</f>
        <v>-0.13283699059561127</v>
      </c>
      <c r="D55" s="68">
        <f>IFERROR('tablas pernocta cat ev anual'!E55/'tablas pernocta cat ev anual'!E68-1,"-")</f>
        <v>-0.18647847897604275</v>
      </c>
      <c r="E55" s="68">
        <f>IFERROR('tablas pernocta cat ev anual'!G55/'tablas pernocta cat ev anual'!G68-1,"-")</f>
        <v>4.6088984287177892E-2</v>
      </c>
      <c r="F55" s="68">
        <f>IFERROR('tablas pernocta cat ev anual'!I55/'tablas pernocta cat ev anual'!I68-1,"-")</f>
        <v>0.17193224532521301</v>
      </c>
      <c r="G55" s="70">
        <f>IFERROR('tablas pernocta cat ev anual'!K55/'tablas pernocta cat ev anual'!K68-1,"-")</f>
        <v>6.6835489876388987E-3</v>
      </c>
      <c r="H55" s="68">
        <f>IFERROR('tablas pernocta cat ev anual'!M55/'tablas pernocta cat ev anual'!M68-1,"-")</f>
        <v>-5.2527388622461646E-2</v>
      </c>
      <c r="I55" s="70">
        <f>IFERROR('tablas pernocta cat ev anual'!O55/'tablas pernocta cat ev anual'!O68-1,"-")</f>
        <v>-1.7154822554183546E-2</v>
      </c>
    </row>
    <row r="56" spans="2:9" hidden="1" outlineLevel="1" x14ac:dyDescent="0.25">
      <c r="B56" s="66" t="s">
        <v>96</v>
      </c>
      <c r="C56" s="68">
        <f>IFERROR('tablas pernocta cat ev anual'!C56/'tablas pernocta cat ev anual'!C69-1,"-")</f>
        <v>0.1241308793456033</v>
      </c>
      <c r="D56" s="68">
        <f>IFERROR('tablas pernocta cat ev anual'!E56/'tablas pernocta cat ev anual'!E69-1,"-")</f>
        <v>-0.17203948491990295</v>
      </c>
      <c r="E56" s="68">
        <f>IFERROR('tablas pernocta cat ev anual'!G56/'tablas pernocta cat ev anual'!G69-1,"-")</f>
        <v>5.6647900770225412E-2</v>
      </c>
      <c r="F56" s="68">
        <f>IFERROR('tablas pernocta cat ev anual'!I56/'tablas pernocta cat ev anual'!I69-1,"-")</f>
        <v>4.7660279335918432E-2</v>
      </c>
      <c r="G56" s="70">
        <f>IFERROR('tablas pernocta cat ev anual'!K56/'tablas pernocta cat ev anual'!K69-1,"-")</f>
        <v>5.2761798251996783E-3</v>
      </c>
      <c r="H56" s="68">
        <f>IFERROR('tablas pernocta cat ev anual'!M56/'tablas pernocta cat ev anual'!M69-1,"-")</f>
        <v>-6.8373520385795694E-2</v>
      </c>
      <c r="I56" s="70">
        <f>IFERROR('tablas pernocta cat ev anual'!O56/'tablas pernocta cat ev anual'!O69-1,"-")</f>
        <v>-2.5021980350693696E-2</v>
      </c>
    </row>
    <row r="57" spans="2:9" hidden="1" outlineLevel="1" x14ac:dyDescent="0.25">
      <c r="B57" s="66" t="s">
        <v>97</v>
      </c>
      <c r="C57" s="68">
        <f>IFERROR('tablas pernocta cat ev anual'!C57/'tablas pernocta cat ev anual'!C70-1,"-")</f>
        <v>8.2252358490566113E-2</v>
      </c>
      <c r="D57" s="68">
        <f>IFERROR('tablas pernocta cat ev anual'!E57/'tablas pernocta cat ev anual'!E70-1,"-")</f>
        <v>-0.17117866253188618</v>
      </c>
      <c r="E57" s="68">
        <f>IFERROR('tablas pernocta cat ev anual'!G57/'tablas pernocta cat ev anual'!G70-1,"-")</f>
        <v>7.374781092930327E-3</v>
      </c>
      <c r="F57" s="68">
        <f>IFERROR('tablas pernocta cat ev anual'!I57/'tablas pernocta cat ev anual'!I70-1,"-")</f>
        <v>-0.11699999999999999</v>
      </c>
      <c r="G57" s="70">
        <f>IFERROR('tablas pernocta cat ev anual'!K57/'tablas pernocta cat ev anual'!K70-1,"-")</f>
        <v>-4.4257388003806297E-2</v>
      </c>
      <c r="H57" s="68">
        <f>IFERROR('tablas pernocta cat ev anual'!M57/'tablas pernocta cat ev anual'!M70-1,"-")</f>
        <v>-9.6136668155426541E-2</v>
      </c>
      <c r="I57" s="70">
        <f>IFERROR('tablas pernocta cat ev anual'!O57/'tablas pernocta cat ev anual'!O70-1,"-")</f>
        <v>-6.4817630768884138E-2</v>
      </c>
    </row>
    <row r="58" spans="2:9" ht="15" customHeight="1" collapsed="1" x14ac:dyDescent="0.25">
      <c r="B58" s="177">
        <v>2010</v>
      </c>
      <c r="C58" s="82">
        <f>IFERROR('tablas pernocta cat ev anual'!C58/'tablas pernocta cat ev anual'!C71-1,"-")</f>
        <v>-0.11945902128930419</v>
      </c>
      <c r="D58" s="82">
        <f>IFERROR('tablas pernocta cat ev anual'!E58/'tablas pernocta cat ev anual'!E71-1,"-")</f>
        <v>-0.11018673657961531</v>
      </c>
      <c r="E58" s="82">
        <f>IFERROR('tablas pernocta cat ev anual'!G58/'tablas pernocta cat ev anual'!G71-1,"-")</f>
        <v>6.2945944385473185E-2</v>
      </c>
      <c r="F58" s="82">
        <f>IFERROR('tablas pernocta cat ev anual'!I58/'tablas pernocta cat ev anual'!I71-1,"-")</f>
        <v>7.4278930393896658E-2</v>
      </c>
      <c r="G58" s="82">
        <f>IFERROR('tablas pernocta cat ev anual'!K58/'tablas pernocta cat ev anual'!K71-1,"-")</f>
        <v>3.0417906433620523E-2</v>
      </c>
      <c r="H58" s="82">
        <f>IFERROR('tablas pernocta cat ev anual'!M58/'tablas pernocta cat ev anual'!M71-1,"-")</f>
        <v>-1.517993386974803E-2</v>
      </c>
      <c r="I58" s="82">
        <f>IFERROR('tablas pernocta cat ev anual'!O58/'tablas pernocta cat ev anual'!O71-1,"-")</f>
        <v>1.2961071591193862E-2</v>
      </c>
    </row>
    <row r="59" spans="2:9" hidden="1" outlineLevel="1" x14ac:dyDescent="0.25">
      <c r="B59" s="66" t="s">
        <v>86</v>
      </c>
      <c r="C59" s="68">
        <f>IFERROR('tablas pernocta cat ev anual'!C59/'tablas pernocta cat ev anual'!C72-1,"-")</f>
        <v>-0.31777310120528024</v>
      </c>
      <c r="D59" s="68">
        <f>IFERROR('tablas pernocta cat ev anual'!E59/'tablas pernocta cat ev anual'!E72-1,"-")</f>
        <v>-0.27418715067011235</v>
      </c>
      <c r="E59" s="68">
        <f>IFERROR('tablas pernocta cat ev anual'!G59/'tablas pernocta cat ev anual'!G72-1,"-")</f>
        <v>-7.4555955059033563E-3</v>
      </c>
      <c r="F59" s="68">
        <f>IFERROR('tablas pernocta cat ev anual'!I59/'tablas pernocta cat ev anual'!I72-1,"-")</f>
        <v>-7.5861909336049194E-2</v>
      </c>
      <c r="G59" s="70">
        <f>IFERROR('tablas pernocta cat ev anual'!K59/'tablas pernocta cat ev anual'!K72-1,"-")</f>
        <v>-8.1892392669994596E-2</v>
      </c>
      <c r="H59" s="68">
        <f>IFERROR('tablas pernocta cat ev anual'!M59/'tablas pernocta cat ev anual'!M72-1,"-")</f>
        <v>-0.1075953793370138</v>
      </c>
      <c r="I59" s="70">
        <f>IFERROR('tablas pernocta cat ev anual'!O59/'tablas pernocta cat ev anual'!O72-1,"-")</f>
        <v>-9.2075037504899426E-2</v>
      </c>
    </row>
    <row r="60" spans="2:9" hidden="1" outlineLevel="1" x14ac:dyDescent="0.25">
      <c r="B60" s="66" t="s">
        <v>87</v>
      </c>
      <c r="C60" s="68">
        <f>IFERROR('tablas pernocta cat ev anual'!C60/'tablas pernocta cat ev anual'!C73-1,"-")</f>
        <v>-0.28848650988313373</v>
      </c>
      <c r="D60" s="68">
        <f>IFERROR('tablas pernocta cat ev anual'!E60/'tablas pernocta cat ev anual'!E73-1,"-")</f>
        <v>-0.25458355159769508</v>
      </c>
      <c r="E60" s="68">
        <f>IFERROR('tablas pernocta cat ev anual'!G60/'tablas pernocta cat ev anual'!G73-1,"-")</f>
        <v>-6.9262049730604236E-2</v>
      </c>
      <c r="F60" s="68">
        <f>IFERROR('tablas pernocta cat ev anual'!I60/'tablas pernocta cat ev anual'!I73-1,"-")</f>
        <v>0.13721221646419157</v>
      </c>
      <c r="G60" s="70">
        <f>IFERROR('tablas pernocta cat ev anual'!K60/'tablas pernocta cat ev anual'!K73-1,"-")</f>
        <v>-8.9069423360464861E-2</v>
      </c>
      <c r="H60" s="68">
        <f>IFERROR('tablas pernocta cat ev anual'!M60/'tablas pernocta cat ev anual'!M73-1,"-")</f>
        <v>-9.6569236995455943E-2</v>
      </c>
      <c r="I60" s="70">
        <f>IFERROR('tablas pernocta cat ev anual'!O60/'tablas pernocta cat ev anual'!O73-1,"-")</f>
        <v>-9.1916617178084081E-2</v>
      </c>
    </row>
    <row r="61" spans="2:9" hidden="1" outlineLevel="1" x14ac:dyDescent="0.25">
      <c r="B61" s="66" t="s">
        <v>88</v>
      </c>
      <c r="C61" s="68">
        <f>IFERROR('tablas pernocta cat ev anual'!C61/'tablas pernocta cat ev anual'!C74-1,"-")</f>
        <v>-0.41401406979173927</v>
      </c>
      <c r="D61" s="68">
        <f>IFERROR('tablas pernocta cat ev anual'!E61/'tablas pernocta cat ev anual'!E74-1,"-")</f>
        <v>-0.42373236729606634</v>
      </c>
      <c r="E61" s="68">
        <f>IFERROR('tablas pernocta cat ev anual'!G61/'tablas pernocta cat ev anual'!G74-1,"-")</f>
        <v>-3.2041872075862732E-2</v>
      </c>
      <c r="F61" s="68">
        <f>IFERROR('tablas pernocta cat ev anual'!I61/'tablas pernocta cat ev anual'!I74-1,"-")</f>
        <v>-0.15183567567567569</v>
      </c>
      <c r="G61" s="70">
        <f>IFERROR('tablas pernocta cat ev anual'!K61/'tablas pernocta cat ev anual'!K74-1,"-")</f>
        <v>-0.13877780955386376</v>
      </c>
      <c r="H61" s="68">
        <f>IFERROR('tablas pernocta cat ev anual'!M61/'tablas pernocta cat ev anual'!M74-1,"-")</f>
        <v>-0.15906523536353712</v>
      </c>
      <c r="I61" s="70">
        <f>IFERROR('tablas pernocta cat ev anual'!O61/'tablas pernocta cat ev anual'!O74-1,"-")</f>
        <v>-0.14627355913207107</v>
      </c>
    </row>
    <row r="62" spans="2:9" hidden="1" outlineLevel="1" x14ac:dyDescent="0.25">
      <c r="B62" s="66" t="s">
        <v>89</v>
      </c>
      <c r="C62" s="68">
        <f>IFERROR('tablas pernocta cat ev anual'!C62/'tablas pernocta cat ev anual'!C75-1,"-")</f>
        <v>-0.32016806722689073</v>
      </c>
      <c r="D62" s="68">
        <f>IFERROR('tablas pernocta cat ev anual'!E62/'tablas pernocta cat ev anual'!E75-1,"-")</f>
        <v>-0.33443454267496919</v>
      </c>
      <c r="E62" s="68">
        <f>IFERROR('tablas pernocta cat ev anual'!G62/'tablas pernocta cat ev anual'!G75-1,"-")</f>
        <v>-7.4380772814600427E-2</v>
      </c>
      <c r="F62" s="68">
        <f>IFERROR('tablas pernocta cat ev anual'!I62/'tablas pernocta cat ev anual'!I75-1,"-")</f>
        <v>-0.11565263641854551</v>
      </c>
      <c r="G62" s="70">
        <f>IFERROR('tablas pernocta cat ev anual'!K62/'tablas pernocta cat ev anual'!K75-1,"-")</f>
        <v>-0.13041588251748981</v>
      </c>
      <c r="H62" s="68">
        <f>IFERROR('tablas pernocta cat ev anual'!M62/'tablas pernocta cat ev anual'!M75-1,"-")</f>
        <v>-8.230880418365194E-2</v>
      </c>
      <c r="I62" s="70">
        <f>IFERROR('tablas pernocta cat ev anual'!O62/'tablas pernocta cat ev anual'!O75-1,"-")</f>
        <v>-0.1130276103356781</v>
      </c>
    </row>
    <row r="63" spans="2:9" hidden="1" outlineLevel="1" x14ac:dyDescent="0.25">
      <c r="B63" s="66" t="s">
        <v>90</v>
      </c>
      <c r="C63" s="68">
        <f>IFERROR('tablas pernocta cat ev anual'!C63/'tablas pernocta cat ev anual'!C76-1,"-")</f>
        <v>-0.31253312135665079</v>
      </c>
      <c r="D63" s="68">
        <f>IFERROR('tablas pernocta cat ev anual'!E63/'tablas pernocta cat ev anual'!E76-1,"-")</f>
        <v>-0.28172019619725386</v>
      </c>
      <c r="E63" s="68">
        <f>IFERROR('tablas pernocta cat ev anual'!G63/'tablas pernocta cat ev anual'!G76-1,"-")</f>
        <v>-6.9737865892529283E-2</v>
      </c>
      <c r="F63" s="68">
        <f>IFERROR('tablas pernocta cat ev anual'!I63/'tablas pernocta cat ev anual'!I76-1,"-")</f>
        <v>-0.15934858279462949</v>
      </c>
      <c r="G63" s="70">
        <f>IFERROR('tablas pernocta cat ev anual'!K63/'tablas pernocta cat ev anual'!K76-1,"-")</f>
        <v>-0.12777042257061699</v>
      </c>
      <c r="H63" s="68">
        <f>IFERROR('tablas pernocta cat ev anual'!M63/'tablas pernocta cat ev anual'!M76-1,"-")</f>
        <v>-0.12435366673341497</v>
      </c>
      <c r="I63" s="70">
        <f>IFERROR('tablas pernocta cat ev anual'!O63/'tablas pernocta cat ev anual'!O76-1,"-")</f>
        <v>-0.12639381489850454</v>
      </c>
    </row>
    <row r="64" spans="2:9" hidden="1" outlineLevel="1" x14ac:dyDescent="0.25">
      <c r="B64" s="66" t="s">
        <v>91</v>
      </c>
      <c r="C64" s="68">
        <f>IFERROR('tablas pernocta cat ev anual'!C64/'tablas pernocta cat ev anual'!C77-1,"-")</f>
        <v>-0.24568527918781724</v>
      </c>
      <c r="D64" s="68">
        <f>IFERROR('tablas pernocta cat ev anual'!E64/'tablas pernocta cat ev anual'!E77-1,"-")</f>
        <v>-0.2012209466453373</v>
      </c>
      <c r="E64" s="68">
        <f>IFERROR('tablas pernocta cat ev anual'!G64/'tablas pernocta cat ev anual'!G77-1,"-")</f>
        <v>-0.12881294460492998</v>
      </c>
      <c r="F64" s="68">
        <f>IFERROR('tablas pernocta cat ev anual'!I64/'tablas pernocta cat ev anual'!I77-1,"-")</f>
        <v>-0.29298385216978928</v>
      </c>
      <c r="G64" s="70">
        <f>IFERROR('tablas pernocta cat ev anual'!K64/'tablas pernocta cat ev anual'!K77-1,"-")</f>
        <v>-0.16547530481394157</v>
      </c>
      <c r="H64" s="68">
        <f>IFERROR('tablas pernocta cat ev anual'!M64/'tablas pernocta cat ev anual'!M77-1,"-")</f>
        <v>-0.1981368774955734</v>
      </c>
      <c r="I64" s="70">
        <f>IFERROR('tablas pernocta cat ev anual'!O64/'tablas pernocta cat ev anual'!O77-1,"-")</f>
        <v>-0.17766683546607032</v>
      </c>
    </row>
    <row r="65" spans="2:9" hidden="1" outlineLevel="1" x14ac:dyDescent="0.25">
      <c r="B65" s="66" t="s">
        <v>92</v>
      </c>
      <c r="C65" s="68">
        <f>IFERROR('tablas pernocta cat ev anual'!C65/'tablas pernocta cat ev anual'!C78-1,"-")</f>
        <v>-0.39044571071735223</v>
      </c>
      <c r="D65" s="68">
        <f>IFERROR('tablas pernocta cat ev anual'!E65/'tablas pernocta cat ev anual'!E78-1,"-")</f>
        <v>-0.23250449408540652</v>
      </c>
      <c r="E65" s="68">
        <f>IFERROR('tablas pernocta cat ev anual'!G65/'tablas pernocta cat ev anual'!G78-1,"-")</f>
        <v>-0.14897525394446309</v>
      </c>
      <c r="F65" s="68">
        <f>IFERROR('tablas pernocta cat ev anual'!I65/'tablas pernocta cat ev anual'!I78-1,"-")</f>
        <v>-0.35054135605253811</v>
      </c>
      <c r="G65" s="70">
        <f>IFERROR('tablas pernocta cat ev anual'!K65/'tablas pernocta cat ev anual'!K78-1,"-")</f>
        <v>-0.19977235992079367</v>
      </c>
      <c r="H65" s="68">
        <f>IFERROR('tablas pernocta cat ev anual'!M65/'tablas pernocta cat ev anual'!M78-1,"-")</f>
        <v>-0.20961369818884679</v>
      </c>
      <c r="I65" s="70">
        <f>IFERROR('tablas pernocta cat ev anual'!O65/'tablas pernocta cat ev anual'!O78-1,"-")</f>
        <v>-0.20338817271116283</v>
      </c>
    </row>
    <row r="66" spans="2:9" hidden="1" outlineLevel="1" x14ac:dyDescent="0.25">
      <c r="B66" s="66" t="s">
        <v>93</v>
      </c>
      <c r="C66" s="68">
        <f>IFERROR('tablas pernocta cat ev anual'!C66/'tablas pernocta cat ev anual'!C79-1,"-")</f>
        <v>-0.36218712753277715</v>
      </c>
      <c r="D66" s="68">
        <f>IFERROR('tablas pernocta cat ev anual'!E66/'tablas pernocta cat ev anual'!E79-1,"-")</f>
        <v>-0.36222070986123445</v>
      </c>
      <c r="E66" s="68">
        <f>IFERROR('tablas pernocta cat ev anual'!G66/'tablas pernocta cat ev anual'!G79-1,"-")</f>
        <v>-0.15622076502253357</v>
      </c>
      <c r="F66" s="68">
        <f>IFERROR('tablas pernocta cat ev anual'!I66/'tablas pernocta cat ev anual'!I79-1,"-")</f>
        <v>-0.34467710945387042</v>
      </c>
      <c r="G66" s="70">
        <f>IFERROR('tablas pernocta cat ev anual'!K66/'tablas pernocta cat ev anual'!K79-1,"-")</f>
        <v>-0.23667058711421551</v>
      </c>
      <c r="H66" s="68">
        <f>IFERROR('tablas pernocta cat ev anual'!M66/'tablas pernocta cat ev anual'!M79-1,"-")</f>
        <v>-0.26834482599571041</v>
      </c>
      <c r="I66" s="70">
        <f>IFERROR('tablas pernocta cat ev anual'!O66/'tablas pernocta cat ev anual'!O79-1,"-")</f>
        <v>-0.24811887179820602</v>
      </c>
    </row>
    <row r="67" spans="2:9" hidden="1" outlineLevel="1" x14ac:dyDescent="0.25">
      <c r="B67" s="66" t="s">
        <v>94</v>
      </c>
      <c r="C67" s="68">
        <f>IFERROR('tablas pernocta cat ev anual'!C67/'tablas pernocta cat ev anual'!C80-1,"-")</f>
        <v>-0.28528233426562855</v>
      </c>
      <c r="D67" s="68">
        <f>IFERROR('tablas pernocta cat ev anual'!E67/'tablas pernocta cat ev anual'!E80-1,"-")</f>
        <v>-0.33338764012466038</v>
      </c>
      <c r="E67" s="68">
        <f>IFERROR('tablas pernocta cat ev anual'!G67/'tablas pernocta cat ev anual'!G80-1,"-")</f>
        <v>-0.12013195854052161</v>
      </c>
      <c r="F67" s="68">
        <f>IFERROR('tablas pernocta cat ev anual'!I67/'tablas pernocta cat ev anual'!I80-1,"-")</f>
        <v>-0.27128588448419366</v>
      </c>
      <c r="G67" s="70">
        <f>IFERROR('tablas pernocta cat ev anual'!K67/'tablas pernocta cat ev anual'!K80-1,"-")</f>
        <v>-0.1926332002848673</v>
      </c>
      <c r="H67" s="68">
        <f>IFERROR('tablas pernocta cat ev anual'!M67/'tablas pernocta cat ev anual'!M80-1,"-")</f>
        <v>-0.11291487743545525</v>
      </c>
      <c r="I67" s="70">
        <f>IFERROR('tablas pernocta cat ev anual'!O67/'tablas pernocta cat ev anual'!O80-1,"-")</f>
        <v>-0.16406812804258264</v>
      </c>
    </row>
    <row r="68" spans="2:9" hidden="1" outlineLevel="1" x14ac:dyDescent="0.25">
      <c r="B68" s="66" t="s">
        <v>95</v>
      </c>
      <c r="C68" s="68">
        <f>IFERROR('tablas pernocta cat ev anual'!C68/'tablas pernocta cat ev anual'!C81-1,"-")</f>
        <v>-0.17624273724983863</v>
      </c>
      <c r="D68" s="68">
        <f>IFERROR('tablas pernocta cat ev anual'!E68/'tablas pernocta cat ev anual'!E81-1,"-")</f>
        <v>-0.26493240514605487</v>
      </c>
      <c r="E68" s="68">
        <f>IFERROR('tablas pernocta cat ev anual'!G68/'tablas pernocta cat ev anual'!G81-1,"-")</f>
        <v>-0.21074833089364131</v>
      </c>
      <c r="F68" s="68">
        <f>IFERROR('tablas pernocta cat ev anual'!I68/'tablas pernocta cat ev anual'!I81-1,"-")</f>
        <v>-0.34967626149716491</v>
      </c>
      <c r="G68" s="70">
        <f>IFERROR('tablas pernocta cat ev anual'!K68/'tablas pernocta cat ev anual'!K81-1,"-")</f>
        <v>-0.24217997798333968</v>
      </c>
      <c r="H68" s="68">
        <f>IFERROR('tablas pernocta cat ev anual'!M68/'tablas pernocta cat ev anual'!M81-1,"-")</f>
        <v>-0.21977161369782328</v>
      </c>
      <c r="I68" s="70">
        <f>IFERROR('tablas pernocta cat ev anual'!O68/'tablas pernocta cat ev anual'!O81-1,"-")</f>
        <v>-0.23331495125217727</v>
      </c>
    </row>
    <row r="69" spans="2:9" hidden="1" outlineLevel="1" x14ac:dyDescent="0.25">
      <c r="B69" s="66" t="s">
        <v>96</v>
      </c>
      <c r="C69" s="68">
        <f>IFERROR('tablas pernocta cat ev anual'!C69/'tablas pernocta cat ev anual'!C82-1,"-")</f>
        <v>-0.35564633021478453</v>
      </c>
      <c r="D69" s="68">
        <f>IFERROR('tablas pernocta cat ev anual'!E69/'tablas pernocta cat ev anual'!E82-1,"-")</f>
        <v>-0.28057854488981504</v>
      </c>
      <c r="E69" s="68">
        <f>IFERROR('tablas pernocta cat ev anual'!G69/'tablas pernocta cat ev anual'!G82-1,"-")</f>
        <v>-0.16396404707090317</v>
      </c>
      <c r="F69" s="68">
        <f>IFERROR('tablas pernocta cat ev anual'!I69/'tablas pernocta cat ev anual'!I82-1,"-")</f>
        <v>-0.30977107567581619</v>
      </c>
      <c r="G69" s="70">
        <f>IFERROR('tablas pernocta cat ev anual'!K69/'tablas pernocta cat ev anual'!K82-1,"-")</f>
        <v>-0.21616578145657983</v>
      </c>
      <c r="H69" s="68">
        <f>IFERROR('tablas pernocta cat ev anual'!M69/'tablas pernocta cat ev anual'!M82-1,"-")</f>
        <v>-0.1910515620400679</v>
      </c>
      <c r="I69" s="70">
        <f>IFERROR('tablas pernocta cat ev anual'!O69/'tablas pernocta cat ev anual'!O82-1,"-")</f>
        <v>-0.20602548433773582</v>
      </c>
    </row>
    <row r="70" spans="2:9" hidden="1" outlineLevel="1" x14ac:dyDescent="0.25">
      <c r="B70" s="66" t="s">
        <v>97</v>
      </c>
      <c r="C70" s="68">
        <f>IFERROR('tablas pernocta cat ev anual'!C70/'tablas pernocta cat ev anual'!C83-1,"-")</f>
        <v>-0.36806806185182883</v>
      </c>
      <c r="D70" s="68">
        <f>IFERROR('tablas pernocta cat ev anual'!E70/'tablas pernocta cat ev anual'!E83-1,"-")</f>
        <v>-0.23304802320842022</v>
      </c>
      <c r="E70" s="68">
        <f>IFERROR('tablas pernocta cat ev anual'!G70/'tablas pernocta cat ev anual'!G83-1,"-")</f>
        <v>-9.3691424446973093E-2</v>
      </c>
      <c r="F70" s="68">
        <f>IFERROR('tablas pernocta cat ev anual'!I70/'tablas pernocta cat ev anual'!I83-1,"-")</f>
        <v>-0.21761782408848029</v>
      </c>
      <c r="G70" s="70">
        <f>IFERROR('tablas pernocta cat ev anual'!K70/'tablas pernocta cat ev anual'!K83-1,"-")</f>
        <v>-0.14756307179852468</v>
      </c>
      <c r="H70" s="68">
        <f>IFERROR('tablas pernocta cat ev anual'!M70/'tablas pernocta cat ev anual'!M83-1,"-")</f>
        <v>-0.13640786486320644</v>
      </c>
      <c r="I70" s="70">
        <f>IFERROR('tablas pernocta cat ev anual'!O70/'tablas pernocta cat ev anual'!O83-1,"-")</f>
        <v>-0.14317681089085155</v>
      </c>
    </row>
    <row r="71" spans="2:9" collapsed="1" x14ac:dyDescent="0.25">
      <c r="B71" s="177">
        <v>2009</v>
      </c>
      <c r="C71" s="82">
        <f>IFERROR('tablas pernocta cat ev anual'!C71/'tablas pernocta cat ev anual'!C84-1,"-")</f>
        <v>-0.31907315627705379</v>
      </c>
      <c r="D71" s="82">
        <f>IFERROR('tablas pernocta cat ev anual'!E71/'tablas pernocta cat ev anual'!E84-1,"-")</f>
        <v>-0.28820093381869327</v>
      </c>
      <c r="E71" s="82">
        <f>IFERROR('tablas pernocta cat ev anual'!G71/'tablas pernocta cat ev anual'!G84-1,"-")</f>
        <v>-0.10681445072561779</v>
      </c>
      <c r="F71" s="82">
        <f>IFERROR('tablas pernocta cat ev anual'!I71/'tablas pernocta cat ev anual'!I84-1,"-")</f>
        <v>-0.21954726115301781</v>
      </c>
      <c r="G71" s="82">
        <f>IFERROR('tablas pernocta cat ev anual'!K71/'tablas pernocta cat ev anual'!K84-1,"-")</f>
        <v>-0.16492856046213566</v>
      </c>
      <c r="H71" s="82">
        <f>IFERROR('tablas pernocta cat ev anual'!M71/'tablas pernocta cat ev anual'!M84-1,"-")</f>
        <v>-0.15924688631074813</v>
      </c>
      <c r="I71" s="82">
        <f>IFERROR('tablas pernocta cat ev anual'!O71/'tablas pernocta cat ev anual'!O84-1,"-")</f>
        <v>-0.16276246416833373</v>
      </c>
    </row>
    <row r="72" spans="2:9" hidden="1" outlineLevel="1" x14ac:dyDescent="0.25">
      <c r="B72" s="66" t="s">
        <v>86</v>
      </c>
      <c r="C72" s="68">
        <f>IFERROR('tablas pernocta cat ev anual'!C72/'tablas pernocta cat ev anual'!C85-1,"-")</f>
        <v>-3.2753515914137665E-2</v>
      </c>
      <c r="D72" s="68">
        <f>IFERROR('tablas pernocta cat ev anual'!E72/'tablas pernocta cat ev anual'!E85-1,"-")</f>
        <v>-9.7310757512464208E-2</v>
      </c>
      <c r="E72" s="68">
        <f>IFERROR('tablas pernocta cat ev anual'!G72/'tablas pernocta cat ev anual'!G85-1,"-")</f>
        <v>-6.4745083059042918E-2</v>
      </c>
      <c r="F72" s="68">
        <f>IFERROR('tablas pernocta cat ev anual'!I72/'tablas pernocta cat ev anual'!I85-1,"-")</f>
        <v>-0.22054737677708014</v>
      </c>
      <c r="G72" s="70">
        <f>IFERROR('tablas pernocta cat ev anual'!K72/'tablas pernocta cat ev anual'!K85-1,"-")</f>
        <v>-9.2610189582164937E-2</v>
      </c>
      <c r="H72" s="68">
        <f>IFERROR('tablas pernocta cat ev anual'!M72/'tablas pernocta cat ev anual'!M85-1,"-")</f>
        <v>-0.10530141723241249</v>
      </c>
      <c r="I72" s="70">
        <f>IFERROR('tablas pernocta cat ev anual'!O72/'tablas pernocta cat ev anual'!O85-1,"-")</f>
        <v>-9.7680844634016717E-2</v>
      </c>
    </row>
    <row r="73" spans="2:9" hidden="1" outlineLevel="1" x14ac:dyDescent="0.25">
      <c r="B73" s="66" t="s">
        <v>87</v>
      </c>
      <c r="C73" s="68">
        <f>IFERROR('tablas pernocta cat ev anual'!C73/'tablas pernocta cat ev anual'!C86-1,"-")</f>
        <v>-0.15783718104495748</v>
      </c>
      <c r="D73" s="68">
        <f>IFERROR('tablas pernocta cat ev anual'!E73/'tablas pernocta cat ev anual'!E86-1,"-")</f>
        <v>-9.0471148755955522E-2</v>
      </c>
      <c r="E73" s="68">
        <f>IFERROR('tablas pernocta cat ev anual'!G73/'tablas pernocta cat ev anual'!G86-1,"-")</f>
        <v>-4.6079182240625571E-2</v>
      </c>
      <c r="F73" s="68">
        <f>IFERROR('tablas pernocta cat ev anual'!I73/'tablas pernocta cat ev anual'!I86-1,"-")</f>
        <v>-0.16643356643356644</v>
      </c>
      <c r="G73" s="70">
        <f>IFERROR('tablas pernocta cat ev anual'!K73/'tablas pernocta cat ev anual'!K86-1,"-")</f>
        <v>-7.4374010431080828E-2</v>
      </c>
      <c r="H73" s="68">
        <f>IFERROR('tablas pernocta cat ev anual'!M73/'tablas pernocta cat ev anual'!M86-1,"-")</f>
        <v>-0.11972127365020768</v>
      </c>
      <c r="I73" s="70">
        <f>IFERROR('tablas pernocta cat ev anual'!O73/'tablas pernocta cat ev anual'!O86-1,"-")</f>
        <v>-9.2129046432750328E-2</v>
      </c>
    </row>
    <row r="74" spans="2:9" hidden="1" outlineLevel="1" x14ac:dyDescent="0.25">
      <c r="B74" s="66" t="s">
        <v>88</v>
      </c>
      <c r="C74" s="68">
        <f>IFERROR('tablas pernocta cat ev anual'!C74/'tablas pernocta cat ev anual'!C87-1,"-")</f>
        <v>-8.4725232691572061E-2</v>
      </c>
      <c r="D74" s="68">
        <f>IFERROR('tablas pernocta cat ev anual'!E74/'tablas pernocta cat ev anual'!E87-1,"-")</f>
        <v>7.4991198216172172E-3</v>
      </c>
      <c r="E74" s="68">
        <f>IFERROR('tablas pernocta cat ev anual'!G74/'tablas pernocta cat ev anual'!G87-1,"-")</f>
        <v>-6.7714184301140623E-2</v>
      </c>
      <c r="F74" s="68">
        <f>IFERROR('tablas pernocta cat ev anual'!I74/'tablas pernocta cat ev anual'!I87-1,"-")</f>
        <v>-5.023779991950128E-2</v>
      </c>
      <c r="G74" s="70">
        <f>IFERROR('tablas pernocta cat ev anual'!K74/'tablas pernocta cat ev anual'!K87-1,"-")</f>
        <v>-5.0534345963116012E-2</v>
      </c>
      <c r="H74" s="68">
        <f>IFERROR('tablas pernocta cat ev anual'!M74/'tablas pernocta cat ev anual'!M87-1,"-")</f>
        <v>-8.6315227022424557E-2</v>
      </c>
      <c r="I74" s="70">
        <f>IFERROR('tablas pernocta cat ev anual'!O74/'tablas pernocta cat ev anual'!O87-1,"-")</f>
        <v>-6.4076357689890395E-2</v>
      </c>
    </row>
    <row r="75" spans="2:9" hidden="1" outlineLevel="1" x14ac:dyDescent="0.25">
      <c r="B75" s="66" t="s">
        <v>89</v>
      </c>
      <c r="C75" s="68">
        <f>IFERROR('tablas pernocta cat ev anual'!C75/'tablas pernocta cat ev anual'!C88-1,"-")</f>
        <v>-0.13858910239536715</v>
      </c>
      <c r="D75" s="68">
        <f>IFERROR('tablas pernocta cat ev anual'!E75/'tablas pernocta cat ev anual'!E88-1,"-")</f>
        <v>-0.18995898297098601</v>
      </c>
      <c r="E75" s="68">
        <f>IFERROR('tablas pernocta cat ev anual'!G75/'tablas pernocta cat ev anual'!G88-1,"-")</f>
        <v>-5.1528256538376782E-3</v>
      </c>
      <c r="F75" s="68">
        <f>IFERROR('tablas pernocta cat ev anual'!I75/'tablas pernocta cat ev anual'!I88-1,"-")</f>
        <v>-1.2920563450466771E-2</v>
      </c>
      <c r="G75" s="70">
        <f>IFERROR('tablas pernocta cat ev anual'!K75/'tablas pernocta cat ev anual'!K88-1,"-")</f>
        <v>-4.7069527389957067E-2</v>
      </c>
      <c r="H75" s="68">
        <f>IFERROR('tablas pernocta cat ev anual'!M75/'tablas pernocta cat ev anual'!M88-1,"-")</f>
        <v>-3.0091160102884262E-2</v>
      </c>
      <c r="I75" s="70">
        <f>IFERROR('tablas pernocta cat ev anual'!O75/'tablas pernocta cat ev anual'!O88-1,"-")</f>
        <v>-4.1001741144490844E-2</v>
      </c>
    </row>
    <row r="76" spans="2:9" ht="15" hidden="1" customHeight="1" outlineLevel="1" x14ac:dyDescent="0.25">
      <c r="B76" s="66" t="s">
        <v>90</v>
      </c>
      <c r="C76" s="68">
        <f>IFERROR('tablas pernocta cat ev anual'!C76/'tablas pernocta cat ev anual'!C89-1,"-")</f>
        <v>0.35402278231231499</v>
      </c>
      <c r="D76" s="68">
        <f>IFERROR('tablas pernocta cat ev anual'!E76/'tablas pernocta cat ev anual'!E89-1,"-")</f>
        <v>-0.15188055138240952</v>
      </c>
      <c r="E76" s="68">
        <f>IFERROR('tablas pernocta cat ev anual'!G76/'tablas pernocta cat ev anual'!G89-1,"-")</f>
        <v>9.1075885285336611E-3</v>
      </c>
      <c r="F76" s="68">
        <f>IFERROR('tablas pernocta cat ev anual'!I76/'tablas pernocta cat ev anual'!I89-1,"-")</f>
        <v>-3.8052187223457934E-2</v>
      </c>
      <c r="G76" s="70">
        <f>IFERROR('tablas pernocta cat ev anual'!K76/'tablas pernocta cat ev anual'!K89-1,"-")</f>
        <v>-3.0221030391678894E-2</v>
      </c>
      <c r="H76" s="68">
        <f>IFERROR('tablas pernocta cat ev anual'!M76/'tablas pernocta cat ev anual'!M89-1,"-")</f>
        <v>-1.2807841009916165E-2</v>
      </c>
      <c r="I76" s="70">
        <f>IFERROR('tablas pernocta cat ev anual'!O76/'tablas pernocta cat ev anual'!O89-1,"-")</f>
        <v>-2.3279694132551931E-2</v>
      </c>
    </row>
    <row r="77" spans="2:9" ht="15" hidden="1" customHeight="1" outlineLevel="1" x14ac:dyDescent="0.25">
      <c r="B77" s="66" t="s">
        <v>91</v>
      </c>
      <c r="C77" s="68">
        <f>IFERROR('tablas pernocta cat ev anual'!C77/'tablas pernocta cat ev anual'!C90-1,"-")</f>
        <v>0.24122412241224112</v>
      </c>
      <c r="D77" s="68">
        <f>IFERROR('tablas pernocta cat ev anual'!E77/'tablas pernocta cat ev anual'!E90-1,"-")</f>
        <v>-6.1327915822480872E-2</v>
      </c>
      <c r="E77" s="68">
        <f>IFERROR('tablas pernocta cat ev anual'!G77/'tablas pernocta cat ev anual'!G90-1,"-")</f>
        <v>5.3304603960230068E-2</v>
      </c>
      <c r="F77" s="68">
        <f>IFERROR('tablas pernocta cat ev anual'!I77/'tablas pernocta cat ev anual'!I90-1,"-")</f>
        <v>0.22696476296610424</v>
      </c>
      <c r="G77" s="70">
        <f>IFERROR('tablas pernocta cat ev anual'!K77/'tablas pernocta cat ev anual'!K90-1,"-")</f>
        <v>5.2105371910107223E-2</v>
      </c>
      <c r="H77" s="68">
        <f>IFERROR('tablas pernocta cat ev anual'!M77/'tablas pernocta cat ev anual'!M90-1,"-")</f>
        <v>6.9354291595039363E-2</v>
      </c>
      <c r="I77" s="70">
        <f>IFERROR('tablas pernocta cat ev anual'!O77/'tablas pernocta cat ev anual'!O90-1,"-")</f>
        <v>5.8478364463779631E-2</v>
      </c>
    </row>
    <row r="78" spans="2:9" ht="15" hidden="1" customHeight="1" outlineLevel="1" x14ac:dyDescent="0.25">
      <c r="B78" s="66" t="s">
        <v>92</v>
      </c>
      <c r="C78" s="68">
        <f>IFERROR('tablas pernocta cat ev anual'!C78/'tablas pernocta cat ev anual'!C91-1,"-")</f>
        <v>0.54219333092572519</v>
      </c>
      <c r="D78" s="68">
        <f>IFERROR('tablas pernocta cat ev anual'!E78/'tablas pernocta cat ev anual'!E91-1,"-")</f>
        <v>0.10230579497270176</v>
      </c>
      <c r="E78" s="68">
        <f>IFERROR('tablas pernocta cat ev anual'!G78/'tablas pernocta cat ev anual'!G91-1,"-")</f>
        <v>5.0481008710567377E-2</v>
      </c>
      <c r="F78" s="68">
        <f>IFERROR('tablas pernocta cat ev anual'!I78/'tablas pernocta cat ev anual'!I91-1,"-")</f>
        <v>0.32251968873604775</v>
      </c>
      <c r="G78" s="70">
        <f>IFERROR('tablas pernocta cat ev anual'!K78/'tablas pernocta cat ev anual'!K91-1,"-")</f>
        <v>0.10014322920389152</v>
      </c>
      <c r="H78" s="68">
        <f>IFERROR('tablas pernocta cat ev anual'!M78/'tablas pernocta cat ev anual'!M91-1,"-")</f>
        <v>0.121912286602047</v>
      </c>
      <c r="I78" s="70">
        <f>IFERROR('tablas pernocta cat ev anual'!O78/'tablas pernocta cat ev anual'!O91-1,"-")</f>
        <v>0.10804253505426176</v>
      </c>
    </row>
    <row r="79" spans="2:9" hidden="1" outlineLevel="1" x14ac:dyDescent="0.25">
      <c r="B79" s="66" t="s">
        <v>93</v>
      </c>
      <c r="C79" s="68">
        <f>IFERROR('tablas pernocta cat ev anual'!C79/'tablas pernocta cat ev anual'!C92-1,"-")</f>
        <v>0.57855126999059259</v>
      </c>
      <c r="D79" s="68">
        <f>IFERROR('tablas pernocta cat ev anual'!E79/'tablas pernocta cat ev anual'!E92-1,"-")</f>
        <v>0.50242625905514537</v>
      </c>
      <c r="E79" s="68">
        <f>IFERROR('tablas pernocta cat ev anual'!G79/'tablas pernocta cat ev anual'!G92-1,"-")</f>
        <v>8.4960624119004846E-2</v>
      </c>
      <c r="F79" s="68">
        <f>IFERROR('tablas pernocta cat ev anual'!I79/'tablas pernocta cat ev anual'!I92-1,"-")</f>
        <v>0.39806046257512295</v>
      </c>
      <c r="G79" s="70">
        <f>IFERROR('tablas pernocta cat ev anual'!K79/'tablas pernocta cat ev anual'!K92-1,"-")</f>
        <v>0.21126629172444433</v>
      </c>
      <c r="H79" s="68">
        <f>IFERROR('tablas pernocta cat ev anual'!M79/'tablas pernocta cat ev anual'!M92-1,"-")</f>
        <v>0.1633759662156542</v>
      </c>
      <c r="I79" s="70">
        <f>IFERROR('tablas pernocta cat ev anual'!O79/'tablas pernocta cat ev anual'!O92-1,"-")</f>
        <v>0.19350856074096923</v>
      </c>
    </row>
    <row r="80" spans="2:9" ht="30" hidden="1" customHeight="1" outlineLevel="1" x14ac:dyDescent="0.25">
      <c r="B80" s="66" t="s">
        <v>94</v>
      </c>
      <c r="C80" s="68">
        <f>IFERROR('tablas pernocta cat ev anual'!C80/'tablas pernocta cat ev anual'!C93-1,"-")</f>
        <v>0.58279492701603264</v>
      </c>
      <c r="D80" s="68">
        <f>IFERROR('tablas pernocta cat ev anual'!E80/'tablas pernocta cat ev anual'!E93-1,"-")</f>
        <v>0.19713985516820487</v>
      </c>
      <c r="E80" s="68">
        <f>IFERROR('tablas pernocta cat ev anual'!G80/'tablas pernocta cat ev anual'!G93-1,"-")</f>
        <v>1.1465459475463957E-2</v>
      </c>
      <c r="F80" s="68">
        <f>IFERROR('tablas pernocta cat ev anual'!I80/'tablas pernocta cat ev anual'!I93-1,"-")</f>
        <v>8.766386494954248E-2</v>
      </c>
      <c r="G80" s="70">
        <f>IFERROR('tablas pernocta cat ev anual'!K80/'tablas pernocta cat ev anual'!K93-1,"-")</f>
        <v>6.5505497026488113E-2</v>
      </c>
      <c r="H80" s="68">
        <f>IFERROR('tablas pernocta cat ev anual'!M80/'tablas pernocta cat ev anual'!M93-1,"-")</f>
        <v>-6.2834781987190391E-2</v>
      </c>
      <c r="I80" s="70">
        <f>IFERROR('tablas pernocta cat ev anual'!O80/'tablas pernocta cat ev anual'!O93-1,"-")</f>
        <v>1.5665862775091188E-2</v>
      </c>
    </row>
    <row r="81" spans="2:9" hidden="1" outlineLevel="1" x14ac:dyDescent="0.25">
      <c r="B81" s="66" t="s">
        <v>95</v>
      </c>
      <c r="C81" s="68">
        <f>IFERROR('tablas pernocta cat ev anual'!C81/'tablas pernocta cat ev anual'!C94-1,"-")</f>
        <v>-7.2066135505900686E-2</v>
      </c>
      <c r="D81" s="68">
        <f>IFERROR('tablas pernocta cat ev anual'!E81/'tablas pernocta cat ev anual'!E94-1,"-")</f>
        <v>0.11079425602247173</v>
      </c>
      <c r="E81" s="68">
        <f>IFERROR('tablas pernocta cat ev anual'!G81/'tablas pernocta cat ev anual'!G94-1,"-")</f>
        <v>0.1102148566400234</v>
      </c>
      <c r="F81" s="68">
        <f>IFERROR('tablas pernocta cat ev anual'!I81/'tablas pernocta cat ev anual'!I94-1,"-")</f>
        <v>0.17662425136074855</v>
      </c>
      <c r="G81" s="70">
        <f>IFERROR('tablas pernocta cat ev anual'!K81/'tablas pernocta cat ev anual'!K94-1,"-")</f>
        <v>0.11554463974779594</v>
      </c>
      <c r="H81" s="68">
        <f>IFERROR('tablas pernocta cat ev anual'!M81/'tablas pernocta cat ev anual'!M94-1,"-")</f>
        <v>-3.3555927657956675E-3</v>
      </c>
      <c r="I81" s="70">
        <f>IFERROR('tablas pernocta cat ev anual'!O81/'tablas pernocta cat ev anual'!O94-1,"-")</f>
        <v>6.5267447166076353E-2</v>
      </c>
    </row>
    <row r="82" spans="2:9" ht="30" hidden="1" customHeight="1" outlineLevel="1" x14ac:dyDescent="0.25">
      <c r="B82" s="66" t="s">
        <v>96</v>
      </c>
      <c r="C82" s="68">
        <f>IFERROR('tablas pernocta cat ev anual'!C82/'tablas pernocta cat ev anual'!C95-1,"-")</f>
        <v>-6.9975490196078405E-2</v>
      </c>
      <c r="D82" s="68">
        <f>IFERROR('tablas pernocta cat ev anual'!E82/'tablas pernocta cat ev anual'!E95-1,"-")</f>
        <v>0.18603404056889716</v>
      </c>
      <c r="E82" s="68">
        <f>IFERROR('tablas pernocta cat ev anual'!G82/'tablas pernocta cat ev anual'!G95-1,"-")</f>
        <v>0.1066719634609965</v>
      </c>
      <c r="F82" s="68">
        <f>IFERROR('tablas pernocta cat ev anual'!I82/'tablas pernocta cat ev anual'!I95-1,"-")</f>
        <v>7.8848759519693612E-2</v>
      </c>
      <c r="G82" s="70">
        <f>IFERROR('tablas pernocta cat ev anual'!K82/'tablas pernocta cat ev anual'!K95-1,"-")</f>
        <v>0.11707459066751436</v>
      </c>
      <c r="H82" s="68">
        <f>IFERROR('tablas pernocta cat ev anual'!M82/'tablas pernocta cat ev anual'!M95-1,"-")</f>
        <v>3.7331209406103572E-2</v>
      </c>
      <c r="I82" s="70">
        <f>IFERROR('tablas pernocta cat ev anual'!O82/'tablas pernocta cat ev anual'!O95-1,"-")</f>
        <v>8.3445489163613606E-2</v>
      </c>
    </row>
    <row r="83" spans="2:9" hidden="1" outlineLevel="1" x14ac:dyDescent="0.25">
      <c r="B83" s="66" t="s">
        <v>97</v>
      </c>
      <c r="C83" s="68">
        <f>IFERROR('tablas pernocta cat ev anual'!C83/'tablas pernocta cat ev anual'!C96-1,"-")</f>
        <v>-3.6959511990909633E-2</v>
      </c>
      <c r="D83" s="68">
        <f>IFERROR('tablas pernocta cat ev anual'!E83/'tablas pernocta cat ev anual'!E96-1,"-")</f>
        <v>0.14648788613461305</v>
      </c>
      <c r="E83" s="68">
        <f>IFERROR('tablas pernocta cat ev anual'!G83/'tablas pernocta cat ev anual'!G96-1,"-")</f>
        <v>4.7692904226444455E-2</v>
      </c>
      <c r="F83" s="68">
        <f>IFERROR('tablas pernocta cat ev anual'!I83/'tablas pernocta cat ev anual'!I96-1,"-")</f>
        <v>-3.1020943568471626E-3</v>
      </c>
      <c r="G83" s="70">
        <f>IFERROR('tablas pernocta cat ev anual'!K83/'tablas pernocta cat ev anual'!K96-1,"-")</f>
        <v>6.0736829166596396E-2</v>
      </c>
      <c r="H83" s="68">
        <f>IFERROR('tablas pernocta cat ev anual'!M83/'tablas pernocta cat ev anual'!M96-1,"-")</f>
        <v>-7.5099921524409696E-3</v>
      </c>
      <c r="I83" s="70">
        <f>IFERROR('tablas pernocta cat ev anual'!O83/'tablas pernocta cat ev anual'!O96-1,"-")</f>
        <v>3.2811757979732681E-2</v>
      </c>
    </row>
    <row r="84" spans="2:9" collapsed="1" x14ac:dyDescent="0.25">
      <c r="B84" s="177">
        <v>2008</v>
      </c>
      <c r="C84" s="82">
        <f>IFERROR('tablas pernocta cat ev anual'!C84/'tablas pernocta cat ev anual'!C97-1,"-")</f>
        <v>7.0901465939918973E-2</v>
      </c>
      <c r="D84" s="82">
        <f>IFERROR('tablas pernocta cat ev anual'!E84/'tablas pernocta cat ev anual'!E97-1,"-")</f>
        <v>3.4905674001261211E-2</v>
      </c>
      <c r="E84" s="82">
        <f>IFERROR('tablas pernocta cat ev anual'!G84/'tablas pernocta cat ev anual'!G97-1,"-")</f>
        <v>2.1781743505799644E-2</v>
      </c>
      <c r="F84" s="82">
        <f>IFERROR('tablas pernocta cat ev anual'!I84/'tablas pernocta cat ev anual'!I97-1,"-")</f>
        <v>5.171695077418148E-2</v>
      </c>
      <c r="G84" s="82">
        <f>IFERROR('tablas pernocta cat ev anual'!K84/'tablas pernocta cat ev anual'!K97-1,"-")</f>
        <v>2.9414079821702632E-2</v>
      </c>
      <c r="H84" s="82">
        <f>IFERROR('tablas pernocta cat ev anual'!M84/'tablas pernocta cat ev anual'!M97-1,"-")</f>
        <v>-9.7703952295532526E-3</v>
      </c>
      <c r="I84" s="82">
        <f>IFERROR('tablas pernocta cat ev anual'!O84/'tablas pernocta cat ev anual'!O97-1,"-")</f>
        <v>1.411494936624913E-2</v>
      </c>
    </row>
    <row r="85" spans="2:9" hidden="1" outlineLevel="1" x14ac:dyDescent="0.25">
      <c r="B85" s="66" t="s">
        <v>86</v>
      </c>
      <c r="C85" s="68">
        <f>IFERROR('tablas pernocta cat ev anual'!C85/'tablas pernocta cat ev anual'!C98-1,"-")</f>
        <v>5.9469350411710975E-2</v>
      </c>
      <c r="D85" s="68">
        <f>IFERROR('tablas pernocta cat ev anual'!E85/'tablas pernocta cat ev anual'!E98-1,"-")</f>
        <v>9.3747033133960045E-2</v>
      </c>
      <c r="E85" s="68">
        <f>IFERROR('tablas pernocta cat ev anual'!G85/'tablas pernocta cat ev anual'!G98-1,"-")</f>
        <v>3.8752533953954948E-2</v>
      </c>
      <c r="F85" s="68">
        <f>IFERROR('tablas pernocta cat ev anual'!I85/'tablas pernocta cat ev anual'!I98-1,"-")</f>
        <v>-7.3959993553124326E-3</v>
      </c>
      <c r="G85" s="70">
        <f>IFERROR('tablas pernocta cat ev anual'!K85/'tablas pernocta cat ev anual'!K98-1,"-")</f>
        <v>4.4419661698465118E-2</v>
      </c>
      <c r="H85" s="68">
        <f>IFERROR('tablas pernocta cat ev anual'!M85/'tablas pernocta cat ev anual'!M98-1,"-")</f>
        <v>2.6476905436115139E-2</v>
      </c>
      <c r="I85" s="70">
        <f>IFERROR('tablas pernocta cat ev anual'!O85/'tablas pernocta cat ev anual'!O98-1,"-")</f>
        <v>3.7176087664429813E-2</v>
      </c>
    </row>
    <row r="86" spans="2:9" hidden="1" outlineLevel="1" x14ac:dyDescent="0.25">
      <c r="B86" s="66" t="s">
        <v>87</v>
      </c>
      <c r="C86" s="68">
        <f>IFERROR('tablas pernocta cat ev anual'!C86/'tablas pernocta cat ev anual'!C99-1,"-")</f>
        <v>0.11805461214508894</v>
      </c>
      <c r="D86" s="68">
        <f>IFERROR('tablas pernocta cat ev anual'!E86/'tablas pernocta cat ev anual'!E99-1,"-")</f>
        <v>0.13952380090606931</v>
      </c>
      <c r="E86" s="68">
        <f>IFERROR('tablas pernocta cat ev anual'!G86/'tablas pernocta cat ev anual'!G99-1,"-")</f>
        <v>5.3091328912408198E-2</v>
      </c>
      <c r="F86" s="68">
        <f>IFERROR('tablas pernocta cat ev anual'!I86/'tablas pernocta cat ev anual'!I99-1,"-")</f>
        <v>-9.4160191800373605E-2</v>
      </c>
      <c r="G86" s="70">
        <f>IFERROR('tablas pernocta cat ev anual'!K86/'tablas pernocta cat ev anual'!K99-1,"-")</f>
        <v>4.9253041238205508E-2</v>
      </c>
      <c r="H86" s="68">
        <f>IFERROR('tablas pernocta cat ev anual'!M86/'tablas pernocta cat ev anual'!M99-1,"-")</f>
        <v>3.7348370975308631E-2</v>
      </c>
      <c r="I86" s="70">
        <f>IFERROR('tablas pernocta cat ev anual'!O86/'tablas pernocta cat ev anual'!O99-1,"-")</f>
        <v>4.4559545594549999E-2</v>
      </c>
    </row>
    <row r="87" spans="2:9" hidden="1" outlineLevel="1" x14ac:dyDescent="0.25">
      <c r="B87" s="66" t="s">
        <v>88</v>
      </c>
      <c r="C87" s="68">
        <f>IFERROR('tablas pernocta cat ev anual'!C87/'tablas pernocta cat ev anual'!C100-1,"-")</f>
        <v>7.0789815004437262E-2</v>
      </c>
      <c r="D87" s="68">
        <f>IFERROR('tablas pernocta cat ev anual'!E87/'tablas pernocta cat ev anual'!E100-1,"-")</f>
        <v>-1.2309903560830837E-2</v>
      </c>
      <c r="E87" s="68">
        <f>IFERROR('tablas pernocta cat ev anual'!G87/'tablas pernocta cat ev anual'!G100-1,"-")</f>
        <v>-4.9229206313863183E-2</v>
      </c>
      <c r="F87" s="68">
        <f>IFERROR('tablas pernocta cat ev anual'!I87/'tablas pernocta cat ev anual'!I100-1,"-")</f>
        <v>0.10868159589097237</v>
      </c>
      <c r="G87" s="70">
        <f>IFERROR('tablas pernocta cat ev anual'!K87/'tablas pernocta cat ev anual'!K100-1,"-")</f>
        <v>-2.0018076255187145E-2</v>
      </c>
      <c r="H87" s="68">
        <f>IFERROR('tablas pernocta cat ev anual'!M87/'tablas pernocta cat ev anual'!M100-1,"-")</f>
        <v>-2.7730332375289213E-2</v>
      </c>
      <c r="I87" s="70">
        <f>IFERROR('tablas pernocta cat ev anual'!O87/'tablas pernocta cat ev anual'!O100-1,"-")</f>
        <v>-2.2951285732561888E-2</v>
      </c>
    </row>
    <row r="88" spans="2:9" hidden="1" outlineLevel="1" x14ac:dyDescent="0.25">
      <c r="B88" s="66" t="s">
        <v>89</v>
      </c>
      <c r="C88" s="68">
        <f>IFERROR('tablas pernocta cat ev anual'!C88/'tablas pernocta cat ev anual'!C101-1,"-")</f>
        <v>0.39630616557934384</v>
      </c>
      <c r="D88" s="68">
        <f>IFERROR('tablas pernocta cat ev anual'!E88/'tablas pernocta cat ev anual'!E101-1,"-")</f>
        <v>6.8764929950287268E-2</v>
      </c>
      <c r="E88" s="68">
        <f>IFERROR('tablas pernocta cat ev anual'!G88/'tablas pernocta cat ev anual'!G101-1,"-")</f>
        <v>-5.1677019564915883E-2</v>
      </c>
      <c r="F88" s="68">
        <f>IFERROR('tablas pernocta cat ev anual'!I88/'tablas pernocta cat ev anual'!I101-1,"-")</f>
        <v>-6.4513980803969084E-2</v>
      </c>
      <c r="G88" s="70">
        <f>IFERROR('tablas pernocta cat ev anual'!K88/'tablas pernocta cat ev anual'!K101-1,"-")</f>
        <v>-2.4842325190869485E-2</v>
      </c>
      <c r="H88" s="68">
        <f>IFERROR('tablas pernocta cat ev anual'!M88/'tablas pernocta cat ev anual'!M101-1,"-")</f>
        <v>-0.10689709228011224</v>
      </c>
      <c r="I88" s="70">
        <f>IFERROR('tablas pernocta cat ev anual'!O88/'tablas pernocta cat ev anual'!O101-1,"-")</f>
        <v>-5.5843672644990794E-2</v>
      </c>
    </row>
    <row r="89" spans="2:9" hidden="1" outlineLevel="1" x14ac:dyDescent="0.25">
      <c r="B89" s="66" t="s">
        <v>90</v>
      </c>
      <c r="C89" s="68">
        <f>IFERROR('tablas pernocta cat ev anual'!C89/'tablas pernocta cat ev anual'!C102-1,"-")</f>
        <v>-0.22961580983969043</v>
      </c>
      <c r="D89" s="68">
        <f>IFERROR('tablas pernocta cat ev anual'!E89/'tablas pernocta cat ev anual'!E102-1,"-")</f>
        <v>-3.9808675406185157E-2</v>
      </c>
      <c r="E89" s="68">
        <f>IFERROR('tablas pernocta cat ev anual'!G89/'tablas pernocta cat ev anual'!G102-1,"-")</f>
        <v>-2.1017475630082383E-2</v>
      </c>
      <c r="F89" s="68">
        <f>IFERROR('tablas pernocta cat ev anual'!I89/'tablas pernocta cat ev anual'!I102-1,"-")</f>
        <v>-6.884571700060127E-2</v>
      </c>
      <c r="G89" s="70">
        <f>IFERROR('tablas pernocta cat ev anual'!K89/'tablas pernocta cat ev anual'!K102-1,"-")</f>
        <v>-3.4663586417749581E-2</v>
      </c>
      <c r="H89" s="68">
        <f>IFERROR('tablas pernocta cat ev anual'!M89/'tablas pernocta cat ev anual'!M102-1,"-")</f>
        <v>-8.7642746093706259E-2</v>
      </c>
      <c r="I89" s="70">
        <f>IFERROR('tablas pernocta cat ev anual'!O89/'tablas pernocta cat ev anual'!O102-1,"-")</f>
        <v>-5.6503218570596148E-2</v>
      </c>
    </row>
    <row r="90" spans="2:9" hidden="1" outlineLevel="1" x14ac:dyDescent="0.25">
      <c r="B90" s="66" t="s">
        <v>91</v>
      </c>
      <c r="C90" s="68">
        <f>IFERROR('tablas pernocta cat ev anual'!C90/'tablas pernocta cat ev anual'!C103-1,"-")</f>
        <v>-0.17268597810708164</v>
      </c>
      <c r="D90" s="68">
        <f>IFERROR('tablas pernocta cat ev anual'!E90/'tablas pernocta cat ev anual'!E103-1,"-")</f>
        <v>-9.5511536982758161E-2</v>
      </c>
      <c r="E90" s="68">
        <f>IFERROR('tablas pernocta cat ev anual'!G90/'tablas pernocta cat ev anual'!G103-1,"-")</f>
        <v>6.5689725249984399E-3</v>
      </c>
      <c r="F90" s="68">
        <f>IFERROR('tablas pernocta cat ev anual'!I90/'tablas pernocta cat ev anual'!I103-1,"-")</f>
        <v>-0.11183616982140199</v>
      </c>
      <c r="G90" s="70">
        <f>IFERROR('tablas pernocta cat ev anual'!K90/'tablas pernocta cat ev anual'!K103-1,"-")</f>
        <v>-3.2927745752624915E-2</v>
      </c>
      <c r="H90" s="68">
        <f>IFERROR('tablas pernocta cat ev anual'!M90/'tablas pernocta cat ev anual'!M103-1,"-")</f>
        <v>-0.13950500829493695</v>
      </c>
      <c r="I90" s="70">
        <f>IFERROR('tablas pernocta cat ev anual'!O90/'tablas pernocta cat ev anual'!O103-1,"-")</f>
        <v>-7.5245645947676687E-2</v>
      </c>
    </row>
    <row r="91" spans="2:9" hidden="1" outlineLevel="1" x14ac:dyDescent="0.25">
      <c r="B91" s="66" t="s">
        <v>92</v>
      </c>
      <c r="C91" s="68">
        <f>IFERROR('tablas pernocta cat ev anual'!C91/'tablas pernocta cat ev anual'!C104-1,"-")</f>
        <v>-0.26454183266932274</v>
      </c>
      <c r="D91" s="68">
        <f>IFERROR('tablas pernocta cat ev anual'!E91/'tablas pernocta cat ev anual'!E104-1,"-")</f>
        <v>-0.10313801031504377</v>
      </c>
      <c r="E91" s="68">
        <f>IFERROR('tablas pernocta cat ev anual'!G91/'tablas pernocta cat ev anual'!G104-1,"-")</f>
        <v>-5.3249075266347923E-2</v>
      </c>
      <c r="F91" s="68">
        <f>IFERROR('tablas pernocta cat ev anual'!I91/'tablas pernocta cat ev anual'!I104-1,"-")</f>
        <v>-8.0260373936698493E-2</v>
      </c>
      <c r="G91" s="70">
        <f>IFERROR('tablas pernocta cat ev anual'!K91/'tablas pernocta cat ev anual'!K104-1,"-")</f>
        <v>-7.0413477036657124E-2</v>
      </c>
      <c r="H91" s="68">
        <f>IFERROR('tablas pernocta cat ev anual'!M91/'tablas pernocta cat ev anual'!M104-1,"-")</f>
        <v>-0.11151497852565107</v>
      </c>
      <c r="I91" s="70">
        <f>IFERROR('tablas pernocta cat ev anual'!O91/'tablas pernocta cat ev anual'!O104-1,"-")</f>
        <v>-8.5760246991909317E-2</v>
      </c>
    </row>
    <row r="92" spans="2:9" hidden="1" outlineLevel="1" x14ac:dyDescent="0.25">
      <c r="B92" s="66" t="s">
        <v>93</v>
      </c>
      <c r="C92" s="68">
        <f>IFERROR('tablas pernocta cat ev anual'!C92/'tablas pernocta cat ev anual'!C105-1,"-")</f>
        <v>-0.23151997108259537</v>
      </c>
      <c r="D92" s="68">
        <f>IFERROR('tablas pernocta cat ev anual'!E92/'tablas pernocta cat ev anual'!E105-1,"-")</f>
        <v>-0.2379656898350524</v>
      </c>
      <c r="E92" s="68">
        <f>IFERROR('tablas pernocta cat ev anual'!G92/'tablas pernocta cat ev anual'!G105-1,"-")</f>
        <v>-7.8826244613390273E-2</v>
      </c>
      <c r="F92" s="68">
        <f>IFERROR('tablas pernocta cat ev anual'!I92/'tablas pernocta cat ev anual'!I105-1,"-")</f>
        <v>-5.8712608211193951E-2</v>
      </c>
      <c r="G92" s="70">
        <f>IFERROR('tablas pernocta cat ev anual'!K92/'tablas pernocta cat ev anual'!K105-1,"-")</f>
        <v>-0.11238653141192256</v>
      </c>
      <c r="H92" s="68">
        <f>IFERROR('tablas pernocta cat ev anual'!M92/'tablas pernocta cat ev anual'!M105-1,"-")</f>
        <v>-0.10705079060852896</v>
      </c>
      <c r="I92" s="70">
        <f>IFERROR('tablas pernocta cat ev anual'!O92/'tablas pernocta cat ev anual'!O105-1,"-")</f>
        <v>-0.11041549402972928</v>
      </c>
    </row>
    <row r="93" spans="2:9" hidden="1" outlineLevel="1" x14ac:dyDescent="0.25">
      <c r="B93" s="66" t="s">
        <v>94</v>
      </c>
      <c r="C93" s="68">
        <f>IFERROR('tablas pernocta cat ev anual'!C93/'tablas pernocta cat ev anual'!C106-1,"-")</f>
        <v>-0.36547221378682049</v>
      </c>
      <c r="D93" s="68">
        <f>IFERROR('tablas pernocta cat ev anual'!E93/'tablas pernocta cat ev anual'!E106-1,"-")</f>
        <v>-0.15015559333996342</v>
      </c>
      <c r="E93" s="68">
        <f>IFERROR('tablas pernocta cat ev anual'!G93/'tablas pernocta cat ev anual'!G106-1,"-")</f>
        <v>-5.0601964011613876E-2</v>
      </c>
      <c r="F93" s="68">
        <f>IFERROR('tablas pernocta cat ev anual'!I93/'tablas pernocta cat ev anual'!I106-1,"-")</f>
        <v>1.4295874181903256E-2</v>
      </c>
      <c r="G93" s="70">
        <f>IFERROR('tablas pernocta cat ev anual'!K93/'tablas pernocta cat ev anual'!K106-1,"-")</f>
        <v>-6.8861948641387616E-2</v>
      </c>
      <c r="H93" s="68">
        <f>IFERROR('tablas pernocta cat ev anual'!M93/'tablas pernocta cat ev anual'!M106-1,"-")</f>
        <v>-8.9991616922254214E-2</v>
      </c>
      <c r="I93" s="70">
        <f>IFERROR('tablas pernocta cat ev anual'!O93/'tablas pernocta cat ev anual'!O106-1,"-")</f>
        <v>-7.7182934247832624E-2</v>
      </c>
    </row>
    <row r="94" spans="2:9" hidden="1" outlineLevel="1" x14ac:dyDescent="0.25">
      <c r="B94" s="66" t="s">
        <v>95</v>
      </c>
      <c r="C94" s="68">
        <f>IFERROR('tablas pernocta cat ev anual'!C94/'tablas pernocta cat ev anual'!C107-1,"-")</f>
        <v>0.15867286735614639</v>
      </c>
      <c r="D94" s="68">
        <f>IFERROR('tablas pernocta cat ev anual'!E94/'tablas pernocta cat ev anual'!E107-1,"-")</f>
        <v>-5.8764099161589978E-2</v>
      </c>
      <c r="E94" s="68">
        <f>IFERROR('tablas pernocta cat ev anual'!G94/'tablas pernocta cat ev anual'!G107-1,"-")</f>
        <v>-1.3542627899338466E-2</v>
      </c>
      <c r="F94" s="68">
        <f>IFERROR('tablas pernocta cat ev anual'!I94/'tablas pernocta cat ev anual'!I107-1,"-")</f>
        <v>-5.2103015400543518E-2</v>
      </c>
      <c r="G94" s="70">
        <f>IFERROR('tablas pernocta cat ev anual'!K94/'tablas pernocta cat ev anual'!K107-1,"-")</f>
        <v>-2.660819548120974E-2</v>
      </c>
      <c r="H94" s="68">
        <f>IFERROR('tablas pernocta cat ev anual'!M94/'tablas pernocta cat ev anual'!M107-1,"-")</f>
        <v>2.856722329265704E-3</v>
      </c>
      <c r="I94" s="70">
        <f>IFERROR('tablas pernocta cat ev anual'!O94/'tablas pernocta cat ev anual'!O107-1,"-")</f>
        <v>-1.4362830554327521E-2</v>
      </c>
    </row>
    <row r="95" spans="2:9" hidden="1" outlineLevel="1" x14ac:dyDescent="0.25">
      <c r="B95" s="66" t="s">
        <v>96</v>
      </c>
      <c r="C95" s="68">
        <f>IFERROR('tablas pernocta cat ev anual'!C95/'tablas pernocta cat ev anual'!C108-1,"-")</f>
        <v>0.12855265887559653</v>
      </c>
      <c r="D95" s="68">
        <f>IFERROR('tablas pernocta cat ev anual'!E95/'tablas pernocta cat ev anual'!E108-1,"-")</f>
        <v>-8.4915724343930021E-2</v>
      </c>
      <c r="E95" s="68">
        <f>IFERROR('tablas pernocta cat ev anual'!G95/'tablas pernocta cat ev anual'!G108-1,"-")</f>
        <v>-1.3421878318521152E-2</v>
      </c>
      <c r="F95" s="68">
        <f>IFERROR('tablas pernocta cat ev anual'!I95/'tablas pernocta cat ev anual'!I108-1,"-")</f>
        <v>1.9948151960504035E-2</v>
      </c>
      <c r="G95" s="70">
        <f>IFERROR('tablas pernocta cat ev anual'!K95/'tablas pernocta cat ev anual'!K108-1,"-")</f>
        <v>-2.3701511302024691E-2</v>
      </c>
      <c r="H95" s="68">
        <f>IFERROR('tablas pernocta cat ev anual'!M95/'tablas pernocta cat ev anual'!M108-1,"-")</f>
        <v>-2.9690405902741857E-2</v>
      </c>
      <c r="I95" s="70">
        <f>IFERROR('tablas pernocta cat ev anual'!O95/'tablas pernocta cat ev anual'!O108-1,"-")</f>
        <v>-2.6236118266103281E-2</v>
      </c>
    </row>
    <row r="96" spans="2:9" hidden="1" outlineLevel="1" x14ac:dyDescent="0.25">
      <c r="B96" s="66" t="s">
        <v>97</v>
      </c>
      <c r="C96" s="68">
        <f>IFERROR('tablas pernocta cat ev anual'!C96/'tablas pernocta cat ev anual'!C109-1,"-")</f>
        <v>8.8819430878426697E-2</v>
      </c>
      <c r="D96" s="68">
        <f>IFERROR('tablas pernocta cat ev anual'!E96/'tablas pernocta cat ev anual'!E109-1,"-")</f>
        <v>-0.1276956940827807</v>
      </c>
      <c r="E96" s="68">
        <f>IFERROR('tablas pernocta cat ev anual'!G96/'tablas pernocta cat ev anual'!G109-1,"-")</f>
        <v>-3.592012542473122E-2</v>
      </c>
      <c r="F96" s="68">
        <f>IFERROR('tablas pernocta cat ev anual'!I96/'tablas pernocta cat ev anual'!I109-1,"-")</f>
        <v>7.564923921748079E-2</v>
      </c>
      <c r="G96" s="70">
        <f>IFERROR('tablas pernocta cat ev anual'!K96/'tablas pernocta cat ev anual'!K109-1,"-")</f>
        <v>-4.2290029995302736E-2</v>
      </c>
      <c r="H96" s="68">
        <f>IFERROR('tablas pernocta cat ev anual'!M96/'tablas pernocta cat ev anual'!M109-1,"-")</f>
        <v>-3.8662527140548741E-2</v>
      </c>
      <c r="I96" s="70">
        <f>IFERROR('tablas pernocta cat ev anual'!O96/'tablas pernocta cat ev anual'!O109-1,"-")</f>
        <v>-4.0809051255802364E-2</v>
      </c>
    </row>
    <row r="97" spans="2:9" collapsed="1" x14ac:dyDescent="0.25">
      <c r="B97" s="177">
        <v>2007</v>
      </c>
      <c r="C97" s="82">
        <f>IFERROR('tablas pernocta cat ev anual'!C97/'tablas pernocta cat ev anual'!C110-1,"-")</f>
        <v>-1.5311092730447617E-2</v>
      </c>
      <c r="D97" s="82">
        <f>IFERROR('tablas pernocta cat ev anual'!E97/'tablas pernocta cat ev anual'!E110-1,"-")</f>
        <v>-5.2916447642263997E-2</v>
      </c>
      <c r="E97" s="82">
        <f>IFERROR('tablas pernocta cat ev anual'!G97/'tablas pernocta cat ev anual'!G110-1,"-")</f>
        <v>-2.2465869622894541E-2</v>
      </c>
      <c r="F97" s="82">
        <f>IFERROR('tablas pernocta cat ev anual'!I97/'tablas pernocta cat ev anual'!I110-1,"-")</f>
        <v>-2.8225447821599303E-2</v>
      </c>
      <c r="G97" s="82">
        <f>IFERROR('tablas pernocta cat ev anual'!K97/'tablas pernocta cat ev anual'!K110-1,"-")</f>
        <v>-2.9795844968964258E-2</v>
      </c>
      <c r="H97" s="82">
        <f>IFERROR('tablas pernocta cat ev anual'!M97/'tablas pernocta cat ev anual'!M110-1,"-")</f>
        <v>-5.535858254799908E-2</v>
      </c>
      <c r="I97" s="82">
        <f>IFERROR('tablas pernocta cat ev anual'!O97/'tablas pernocta cat ev anual'!O110-1,"-")</f>
        <v>-3.9939435841925164E-2</v>
      </c>
    </row>
    <row r="98" spans="2:9" ht="15" customHeight="1" x14ac:dyDescent="0.25">
      <c r="B98" s="181" t="s">
        <v>79</v>
      </c>
      <c r="C98" s="181"/>
      <c r="D98" s="181"/>
      <c r="E98" s="181"/>
      <c r="F98" s="181"/>
      <c r="G98" s="181"/>
      <c r="H98" s="181"/>
      <c r="I98" s="181"/>
    </row>
    <row r="101" spans="2:9" x14ac:dyDescent="0.25">
      <c r="C101" s="292"/>
      <c r="D101" s="292"/>
      <c r="E101" s="292"/>
      <c r="F101" s="292"/>
      <c r="G101" s="292"/>
      <c r="H101" s="292"/>
      <c r="I101" s="292"/>
    </row>
  </sheetData>
  <mergeCells count="2">
    <mergeCell ref="B5:I5"/>
    <mergeCell ref="B98:I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266</v>
      </c>
      <c r="C5" s="169"/>
      <c r="D5" s="169"/>
      <c r="E5" s="169"/>
      <c r="F5" s="169"/>
      <c r="G5" s="169"/>
    </row>
    <row r="6" spans="2:7" ht="30" customHeight="1" x14ac:dyDescent="0.25">
      <c r="B6" s="45" t="s">
        <v>73</v>
      </c>
      <c r="C6" s="46" t="str">
        <f>actualizaciones!A3</f>
        <v>2012</v>
      </c>
      <c r="D6" s="47" t="s">
        <v>74</v>
      </c>
      <c r="E6" s="46" t="str">
        <f>actualizaciones!A2</f>
        <v>2013</v>
      </c>
      <c r="F6" s="47" t="s">
        <v>74</v>
      </c>
      <c r="G6" s="48" t="s">
        <v>75</v>
      </c>
    </row>
    <row r="7" spans="2:7" ht="15" customHeight="1" x14ac:dyDescent="0.2">
      <c r="B7" s="49" t="s">
        <v>267</v>
      </c>
      <c r="C7" s="50">
        <v>13480451</v>
      </c>
      <c r="D7" s="51">
        <f>C7/C7</f>
        <v>1</v>
      </c>
      <c r="E7" s="50">
        <v>13466792</v>
      </c>
      <c r="F7" s="51">
        <f>E7/E7</f>
        <v>1</v>
      </c>
      <c r="G7" s="51">
        <f>(E7-C7)/C7</f>
        <v>-1.0132450316387783E-3</v>
      </c>
    </row>
    <row r="8" spans="2:7" ht="15" customHeight="1" x14ac:dyDescent="0.2">
      <c r="B8" s="52" t="s">
        <v>268</v>
      </c>
      <c r="C8" s="53">
        <v>8969688</v>
      </c>
      <c r="D8" s="54">
        <f>C8/C7</f>
        <v>0.66538485989823337</v>
      </c>
      <c r="E8" s="53">
        <v>9094368</v>
      </c>
      <c r="F8" s="54">
        <f>E8/E7</f>
        <v>0.67531807129715826</v>
      </c>
      <c r="G8" s="55">
        <f>(E8-C8)/C8</f>
        <v>1.390014903528417E-2</v>
      </c>
    </row>
    <row r="9" spans="2:7" ht="15" customHeight="1" x14ac:dyDescent="0.2">
      <c r="B9" s="52" t="s">
        <v>269</v>
      </c>
      <c r="C9" s="53">
        <v>4510763</v>
      </c>
      <c r="D9" s="54">
        <f>C9/C7</f>
        <v>0.33461514010176663</v>
      </c>
      <c r="E9" s="53">
        <v>4372424</v>
      </c>
      <c r="F9" s="54">
        <f>E9/E7</f>
        <v>0.32468192870284179</v>
      </c>
      <c r="G9" s="55">
        <f>(E9-C9)/C9</f>
        <v>-3.066864741064871E-2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270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2012</v>
      </c>
      <c r="D6" s="47" t="s">
        <v>74</v>
      </c>
      <c r="E6" s="46" t="str">
        <f>actualizaciones!A2</f>
        <v>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50">
        <v>13480451</v>
      </c>
      <c r="D8" s="51">
        <f>C8/$C$8</f>
        <v>1</v>
      </c>
      <c r="E8" s="50">
        <v>13466792</v>
      </c>
      <c r="F8" s="51">
        <f>E8/$E$8</f>
        <v>1</v>
      </c>
      <c r="G8" s="51">
        <f>(E8-C8)/C8</f>
        <v>-1.0132450316387783E-3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8969688</v>
      </c>
      <c r="D10" s="172">
        <f>C10/$C$8</f>
        <v>0.66538485989823337</v>
      </c>
      <c r="E10" s="171">
        <v>9094368</v>
      </c>
      <c r="F10" s="172">
        <f>E10/$E$8</f>
        <v>0.67531807129715826</v>
      </c>
      <c r="G10" s="172">
        <f>(E10-C10)/C10</f>
        <v>1.390014903528417E-2</v>
      </c>
    </row>
    <row r="11" spans="2:7" ht="15" customHeight="1" x14ac:dyDescent="0.2">
      <c r="B11" s="114" t="s">
        <v>163</v>
      </c>
      <c r="C11" s="53">
        <v>1506100</v>
      </c>
      <c r="D11" s="54">
        <f>C11/$C$8</f>
        <v>0.11172474867495161</v>
      </c>
      <c r="E11" s="53">
        <v>1695481</v>
      </c>
      <c r="F11" s="54">
        <f>E11/$E$8</f>
        <v>0.12590088270465602</v>
      </c>
      <c r="G11" s="55">
        <f>(E11-C11)/C11</f>
        <v>0.12574264657061285</v>
      </c>
    </row>
    <row r="12" spans="2:7" ht="15" customHeight="1" x14ac:dyDescent="0.2">
      <c r="B12" s="114" t="s">
        <v>164</v>
      </c>
      <c r="C12" s="53">
        <v>5915800</v>
      </c>
      <c r="D12" s="54">
        <f>C12/$C$8</f>
        <v>0.43884288441091474</v>
      </c>
      <c r="E12" s="53">
        <v>5845067</v>
      </c>
      <c r="F12" s="54">
        <f>E12/$E$8</f>
        <v>0.43403558917372453</v>
      </c>
      <c r="G12" s="55">
        <f>(E12-C12)/C12</f>
        <v>-1.1956624632340512E-2</v>
      </c>
    </row>
    <row r="13" spans="2:7" ht="15" customHeight="1" x14ac:dyDescent="0.2">
      <c r="B13" s="114" t="s">
        <v>165</v>
      </c>
      <c r="C13" s="53">
        <v>1409670</v>
      </c>
      <c r="D13" s="54">
        <f>C13/$C$8</f>
        <v>0.10457142717257753</v>
      </c>
      <c r="E13" s="53">
        <v>1398120</v>
      </c>
      <c r="F13" s="54">
        <f>E13/$E$8</f>
        <v>0.1038198258352843</v>
      </c>
      <c r="G13" s="55">
        <f>(E13-C13)/C13</f>
        <v>-8.1934069675881592E-3</v>
      </c>
    </row>
    <row r="14" spans="2:7" ht="15" customHeight="1" x14ac:dyDescent="0.2">
      <c r="B14" s="114" t="s">
        <v>166</v>
      </c>
      <c r="C14" s="53">
        <v>138118</v>
      </c>
      <c r="D14" s="54">
        <f>C14/$C$8</f>
        <v>1.0245799639789499E-2</v>
      </c>
      <c r="E14" s="53">
        <v>155700</v>
      </c>
      <c r="F14" s="54">
        <f>E14/$E$8</f>
        <v>1.1561773583493381E-2</v>
      </c>
      <c r="G14" s="55">
        <f>(E14-C14)/C14</f>
        <v>0.12729694898564994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4510763</v>
      </c>
      <c r="D16" s="172">
        <f>C16/$C$8</f>
        <v>0.33461514010176663</v>
      </c>
      <c r="E16" s="171">
        <v>4372424</v>
      </c>
      <c r="F16" s="172">
        <f>E16/$E$8</f>
        <v>0.32468192870284179</v>
      </c>
      <c r="G16" s="172">
        <f>(E16-C16)/C16</f>
        <v>-3.066864741064871E-2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3" width="12.7109375" style="293" customWidth="1"/>
    <col min="4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thickBot="1" x14ac:dyDescent="0.3">
      <c r="B4" s="294"/>
    </row>
    <row r="5" spans="2:12" ht="18" customHeight="1" thickBot="1" x14ac:dyDescent="0.3">
      <c r="B5" s="169" t="s">
        <v>271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5" t="s">
        <v>59</v>
      </c>
      <c r="D6" s="265" t="s">
        <v>247</v>
      </c>
      <c r="E6" s="266" t="s">
        <v>248</v>
      </c>
      <c r="F6" s="265" t="s">
        <v>249</v>
      </c>
    </row>
    <row r="7" spans="2:12" ht="15" customHeight="1" x14ac:dyDescent="0.25">
      <c r="B7" s="267" t="s">
        <v>250</v>
      </c>
      <c r="C7" s="295">
        <v>1249834</v>
      </c>
      <c r="D7" s="296">
        <f t="shared" ref="D7:D16" si="0">IFERROR((C7-C8)/C8,"-")</f>
        <v>-1.1573246614386445E-2</v>
      </c>
      <c r="E7" s="297">
        <f>C7/C20-1</f>
        <v>5.8202070626166336E-2</v>
      </c>
      <c r="F7" s="298">
        <f>((SUM(C7:C18)/SUM(C20:C31))-1)</f>
        <v>-5.3806865098677825E-3</v>
      </c>
    </row>
    <row r="8" spans="2:12" ht="15" customHeight="1" x14ac:dyDescent="0.25">
      <c r="B8" s="267" t="s">
        <v>251</v>
      </c>
      <c r="C8" s="295">
        <v>1264468</v>
      </c>
      <c r="D8" s="296">
        <f t="shared" si="0"/>
        <v>-2.4301638473967602E-2</v>
      </c>
      <c r="E8" s="297">
        <f t="shared" ref="E8:E17" si="1">C8/C21-1</f>
        <v>3.8938374482469174E-2</v>
      </c>
      <c r="F8" s="298">
        <f>((SUM(C8:C18,C20)/SUM(C21:C31,C33))-1)</f>
        <v>-1.3301779489101939E-2</v>
      </c>
    </row>
    <row r="9" spans="2:12" ht="15" customHeight="1" x14ac:dyDescent="0.25">
      <c r="B9" s="267" t="s">
        <v>252</v>
      </c>
      <c r="C9" s="295">
        <v>1295962</v>
      </c>
      <c r="D9" s="296">
        <f t="shared" si="0"/>
        <v>0.14194351090958116</v>
      </c>
      <c r="E9" s="297">
        <f t="shared" si="1"/>
        <v>2.8638419025288853E-2</v>
      </c>
      <c r="F9" s="298">
        <f>((SUM(C9:C18,C20:C21)/SUM(C22:C31,C33:C34))-1)</f>
        <v>-2.1723157996825115E-2</v>
      </c>
    </row>
    <row r="10" spans="2:12" ht="15" customHeight="1" x14ac:dyDescent="0.25">
      <c r="B10" s="267" t="s">
        <v>253</v>
      </c>
      <c r="C10" s="295">
        <v>1134874</v>
      </c>
      <c r="D10" s="296">
        <f t="shared" si="0"/>
        <v>-0.19320797639782461</v>
      </c>
      <c r="E10" s="297">
        <f t="shared" si="1"/>
        <v>1.6354507109752614E-3</v>
      </c>
      <c r="F10" s="298">
        <f>((SUM(C10:C18,C20:C22)/SUM(C23:C31,C33:C35))-1)</f>
        <v>-2.9428378833838864E-2</v>
      </c>
    </row>
    <row r="11" spans="2:12" ht="15" customHeight="1" x14ac:dyDescent="0.25">
      <c r="B11" s="267" t="s">
        <v>254</v>
      </c>
      <c r="C11" s="295">
        <v>1406650</v>
      </c>
      <c r="D11" s="296">
        <f t="shared" si="0"/>
        <v>0.11295639005416627</v>
      </c>
      <c r="E11" s="297">
        <f t="shared" si="1"/>
        <v>3.0115113066237376E-2</v>
      </c>
      <c r="F11" s="298">
        <f>((SUM(C11:C18,C20:C23)/SUM(C24:C31,C33:C36))-1)</f>
        <v>-3.7439340917083785E-2</v>
      </c>
      <c r="G11" s="299"/>
      <c r="H11" s="299"/>
      <c r="I11" s="299"/>
      <c r="J11" s="299"/>
      <c r="K11" s="299"/>
      <c r="L11" s="299"/>
    </row>
    <row r="12" spans="2:12" ht="15" customHeight="1" x14ac:dyDescent="0.25">
      <c r="B12" s="267" t="s">
        <v>255</v>
      </c>
      <c r="C12" s="295">
        <v>1263886</v>
      </c>
      <c r="D12" s="296">
        <f t="shared" si="0"/>
        <v>0.16312131142713318</v>
      </c>
      <c r="E12" s="297">
        <f t="shared" si="1"/>
        <v>-4.3265121975775145E-2</v>
      </c>
      <c r="F12" s="298">
        <f>((SUM(C12:C18,C20:C24)/SUM(C25:C31,C33:C37))-1)</f>
        <v>-4.6285734254379762E-2</v>
      </c>
      <c r="G12" s="299"/>
      <c r="H12" s="299"/>
      <c r="I12" s="299"/>
      <c r="J12" s="299"/>
      <c r="K12" s="299"/>
      <c r="L12" s="299"/>
    </row>
    <row r="13" spans="2:12" ht="15" customHeight="1" x14ac:dyDescent="0.25">
      <c r="B13" s="267" t="s">
        <v>256</v>
      </c>
      <c r="C13" s="295">
        <v>1086633</v>
      </c>
      <c r="D13" s="296">
        <f t="shared" si="0"/>
        <v>1.2579987755478585E-2</v>
      </c>
      <c r="E13" s="297">
        <f t="shared" si="1"/>
        <v>9.5648392976928065E-3</v>
      </c>
      <c r="F13" s="298">
        <f>((SUM(C13:C18,C20:C25)/SUM(C26:C31,C33:C38))-1)</f>
        <v>-4.7284349609658882E-2</v>
      </c>
      <c r="G13" s="299"/>
      <c r="H13" s="299"/>
      <c r="I13" s="299"/>
      <c r="J13" s="299"/>
      <c r="K13" s="299"/>
      <c r="L13" s="299"/>
    </row>
    <row r="14" spans="2:12" ht="15" customHeight="1" x14ac:dyDescent="0.25">
      <c r="B14" s="267" t="s">
        <v>257</v>
      </c>
      <c r="C14" s="295">
        <v>1073133</v>
      </c>
      <c r="D14" s="296">
        <f t="shared" si="0"/>
        <v>-9.8897266416447995E-3</v>
      </c>
      <c r="E14" s="297">
        <f t="shared" si="1"/>
        <v>5.8632905098860988E-2</v>
      </c>
      <c r="F14" s="298">
        <f>((SUM(C14:C18,C20:C26)/SUM(C27:C31,C33:C39))-1)</f>
        <v>-5.1257711574403619E-2</v>
      </c>
      <c r="G14" s="299"/>
      <c r="H14" s="299"/>
      <c r="I14" s="299"/>
      <c r="J14" s="299"/>
      <c r="K14" s="299"/>
      <c r="L14" s="299"/>
    </row>
    <row r="15" spans="2:12" ht="15" customHeight="1" x14ac:dyDescent="0.25">
      <c r="B15" s="267" t="s">
        <v>258</v>
      </c>
      <c r="C15" s="295">
        <v>1083852</v>
      </c>
      <c r="D15" s="296">
        <f t="shared" si="0"/>
        <v>-0.14232266049223474</v>
      </c>
      <c r="E15" s="297">
        <f t="shared" si="1"/>
        <v>-5.6625024262147883E-2</v>
      </c>
      <c r="F15" s="298">
        <f>((SUM(C15:C18,C20:C27)/SUM(C28:C31,C33:C40))-1)</f>
        <v>-5.6211154661743312E-2</v>
      </c>
      <c r="G15" s="299"/>
      <c r="H15" s="299"/>
      <c r="I15" s="299"/>
      <c r="J15" s="299"/>
      <c r="K15" s="299"/>
      <c r="L15" s="299"/>
    </row>
    <row r="16" spans="2:12" ht="15" customHeight="1" x14ac:dyDescent="0.25">
      <c r="B16" s="267" t="s">
        <v>259</v>
      </c>
      <c r="C16" s="295">
        <v>1263706</v>
      </c>
      <c r="D16" s="296">
        <f t="shared" si="0"/>
        <v>0.11294041389174136</v>
      </c>
      <c r="E16" s="297">
        <f t="shared" si="1"/>
        <v>2.2351340287587007E-2</v>
      </c>
      <c r="F16" s="298">
        <f>((SUM(C16:C18,C20:C28)/SUM(C29:C31,C33:C41))-1)</f>
        <v>-6.0699198122432962E-2</v>
      </c>
      <c r="G16" s="299"/>
      <c r="H16" s="299"/>
      <c r="I16" s="299"/>
      <c r="J16" s="299"/>
      <c r="K16" s="299"/>
      <c r="L16" s="299"/>
    </row>
    <row r="17" spans="2:12" ht="15" customHeight="1" x14ac:dyDescent="0.25">
      <c r="B17" s="267" t="s">
        <v>260</v>
      </c>
      <c r="C17" s="295">
        <v>1135466</v>
      </c>
      <c r="D17" s="296">
        <f>IFERROR((C17-C18)/C18,"-")</f>
        <v>-0.12127876921171973</v>
      </c>
      <c r="E17" s="297">
        <f t="shared" si="1"/>
        <v>-0.12201801946696278</v>
      </c>
      <c r="F17" s="298">
        <f>((SUM(C17:C18,C20:C29)/SUM(C30:C31,C33:C42))-1)</f>
        <v>-6.9207959487202819E-2</v>
      </c>
    </row>
    <row r="18" spans="2:12" ht="15" customHeight="1" x14ac:dyDescent="0.25">
      <c r="B18" s="267" t="s">
        <v>261</v>
      </c>
      <c r="C18" s="295">
        <v>1292180</v>
      </c>
      <c r="D18" s="296">
        <f>C18/C20-1</f>
        <v>9.4055331845444679E-2</v>
      </c>
      <c r="E18" s="297">
        <f>C18/C31-1</f>
        <v>-6.5959921383863751E-2</v>
      </c>
      <c r="F18" s="298">
        <f>((SUM(C18,C20:C30)/SUM(C31,C33:C43))-1)</f>
        <v>-6.0380232275264012E-2</v>
      </c>
    </row>
    <row r="19" spans="2:12" ht="30" customHeight="1" x14ac:dyDescent="0.25">
      <c r="B19" s="208" t="str">
        <f>actualizaciones!$A$2</f>
        <v>2013</v>
      </c>
      <c r="C19" s="73">
        <v>14550644</v>
      </c>
      <c r="D19" s="300"/>
      <c r="E19" s="269">
        <v>-5.3806865098677825E-3</v>
      </c>
      <c r="F19" s="269" t="s">
        <v>64</v>
      </c>
    </row>
    <row r="20" spans="2:12" ht="15" customHeight="1" outlineLevel="1" x14ac:dyDescent="0.25">
      <c r="B20" s="267" t="s">
        <v>250</v>
      </c>
      <c r="C20" s="295">
        <v>1181092</v>
      </c>
      <c r="D20" s="296">
        <f t="shared" ref="D20:D29" si="2">IFERROR((C20-C21)/C21,"-")</f>
        <v>-2.9566740641717822E-2</v>
      </c>
      <c r="E20" s="297">
        <f>C20/C33-1</f>
        <v>-3.8876492636300441E-2</v>
      </c>
      <c r="F20" s="298">
        <f>((SUM(C20:C31)/SUM(C33:C44))-1)</f>
        <v>-4.7311301101481296E-2</v>
      </c>
    </row>
    <row r="21" spans="2:12" ht="15" customHeight="1" outlineLevel="1" x14ac:dyDescent="0.25">
      <c r="B21" s="267" t="s">
        <v>251</v>
      </c>
      <c r="C21" s="295">
        <v>1217077</v>
      </c>
      <c r="D21" s="296">
        <f t="shared" si="2"/>
        <v>-3.3974637287172357E-2</v>
      </c>
      <c r="E21" s="297">
        <f t="shared" ref="E21:E31" si="3">C21/C34-1</f>
        <v>-6.0157685832985863E-2</v>
      </c>
      <c r="F21" s="298">
        <f>((SUM(C21:C31,C33)/SUM(C34:C44,C46))-1)</f>
        <v>-3.8429577287621752E-2</v>
      </c>
    </row>
    <row r="22" spans="2:12" ht="15" customHeight="1" outlineLevel="1" x14ac:dyDescent="0.25">
      <c r="B22" s="267" t="s">
        <v>252</v>
      </c>
      <c r="C22" s="295">
        <v>1259881</v>
      </c>
      <c r="D22" s="296">
        <f t="shared" si="2"/>
        <v>0.1119661506715233</v>
      </c>
      <c r="E22" s="297">
        <f t="shared" si="3"/>
        <v>-5.9680828514364404E-2</v>
      </c>
      <c r="F22" s="298">
        <f>((SUM(C22:C31,C33:C34)/SUM(C35:C44,C46:C47))-1)</f>
        <v>-2.8394258775987891E-2</v>
      </c>
    </row>
    <row r="23" spans="2:12" ht="15" customHeight="1" outlineLevel="1" x14ac:dyDescent="0.25">
      <c r="B23" s="267" t="s">
        <v>253</v>
      </c>
      <c r="C23" s="295">
        <v>1133021</v>
      </c>
      <c r="D23" s="296">
        <f t="shared" si="2"/>
        <v>-0.17026832863795444</v>
      </c>
      <c r="E23" s="297">
        <f t="shared" si="3"/>
        <v>-9.6878509693829162E-2</v>
      </c>
      <c r="F23" s="298">
        <f>((SUM(C23:C31,C33:C35)/SUM(C36:C44,C46:C48))-1)</f>
        <v>-1.2276994150163034E-2</v>
      </c>
    </row>
    <row r="24" spans="2:12" ht="15" customHeight="1" outlineLevel="1" x14ac:dyDescent="0.25">
      <c r="B24" s="267" t="s">
        <v>254</v>
      </c>
      <c r="C24" s="295">
        <v>1365527</v>
      </c>
      <c r="D24" s="296">
        <f t="shared" si="2"/>
        <v>3.3674957855206612E-2</v>
      </c>
      <c r="E24" s="297">
        <f t="shared" si="3"/>
        <v>-6.5437900928110304E-2</v>
      </c>
      <c r="F24" s="298">
        <f>((SUM(C24:C31,C33:C36)/SUM(C37:C44,C46:C49))-1)</f>
        <v>7.5315586616022667E-3</v>
      </c>
      <c r="G24" s="299"/>
      <c r="H24" s="299"/>
      <c r="I24" s="299"/>
      <c r="J24" s="299"/>
      <c r="K24" s="299"/>
      <c r="L24" s="299"/>
    </row>
    <row r="25" spans="2:12" ht="15" customHeight="1" outlineLevel="1" x14ac:dyDescent="0.25">
      <c r="B25" s="267" t="s">
        <v>255</v>
      </c>
      <c r="C25" s="295">
        <v>1321041</v>
      </c>
      <c r="D25" s="296">
        <f t="shared" si="2"/>
        <v>0.2273477290590874</v>
      </c>
      <c r="E25" s="297">
        <f t="shared" si="3"/>
        <v>-5.424431382936834E-2</v>
      </c>
      <c r="F25" s="298">
        <f>((SUM(C25:C31,C33:C37)/SUM(C38:C44,C46:C50))-1)</f>
        <v>1.8925059952281886E-2</v>
      </c>
      <c r="G25" s="299"/>
      <c r="H25" s="299"/>
      <c r="I25" s="299"/>
      <c r="J25" s="299"/>
      <c r="K25" s="299"/>
      <c r="L25" s="299"/>
    </row>
    <row r="26" spans="2:12" ht="15" customHeight="1" outlineLevel="1" x14ac:dyDescent="0.25">
      <c r="B26" s="267" t="s">
        <v>256</v>
      </c>
      <c r="C26" s="295">
        <v>1076338</v>
      </c>
      <c r="D26" s="296">
        <f t="shared" si="2"/>
        <v>6.1794599372396286E-2</v>
      </c>
      <c r="E26" s="297">
        <f t="shared" si="3"/>
        <v>-4.6512225349317871E-2</v>
      </c>
      <c r="F26" s="298">
        <f>((SUM(C26:C31,C33:C38)/SUM(C39:C44,C46:C51))-1)</f>
        <v>3.0363737005537184E-2</v>
      </c>
      <c r="G26" s="299"/>
      <c r="H26" s="299"/>
      <c r="I26" s="299"/>
      <c r="J26" s="299"/>
      <c r="K26" s="299"/>
      <c r="L26" s="299"/>
    </row>
    <row r="27" spans="2:12" ht="15" customHeight="1" outlineLevel="1" x14ac:dyDescent="0.25">
      <c r="B27" s="267" t="s">
        <v>257</v>
      </c>
      <c r="C27" s="295">
        <v>1013697</v>
      </c>
      <c r="D27" s="296">
        <f t="shared" si="2"/>
        <v>-0.11768730160526203</v>
      </c>
      <c r="E27" s="297">
        <f t="shared" si="3"/>
        <v>-1.6205435779482635E-2</v>
      </c>
      <c r="F27" s="298">
        <f>((SUM(C27:C31,C33:C39)/SUM(C40:C44,C46:C52))-1)</f>
        <v>4.3334336546387187E-2</v>
      </c>
      <c r="G27" s="299"/>
      <c r="H27" s="299"/>
      <c r="I27" s="299"/>
      <c r="J27" s="299"/>
      <c r="K27" s="299"/>
      <c r="L27" s="299"/>
    </row>
    <row r="28" spans="2:12" ht="15" customHeight="1" outlineLevel="1" x14ac:dyDescent="0.25">
      <c r="B28" s="267" t="s">
        <v>258</v>
      </c>
      <c r="C28" s="295">
        <v>1148909</v>
      </c>
      <c r="D28" s="296">
        <f t="shared" si="2"/>
        <v>-7.0520630575093154E-2</v>
      </c>
      <c r="E28" s="297">
        <f t="shared" si="3"/>
        <v>-0.10991313024729954</v>
      </c>
      <c r="F28" s="298">
        <f>((SUM(C28:C31,C33:C40)/SUM(C41:C44,C46:C53))-1)</f>
        <v>5.010022061802899E-2</v>
      </c>
      <c r="G28" s="299"/>
      <c r="H28" s="299"/>
      <c r="I28" s="299"/>
      <c r="J28" s="299"/>
      <c r="K28" s="299"/>
      <c r="L28" s="299"/>
    </row>
    <row r="29" spans="2:12" ht="15" customHeight="1" outlineLevel="1" x14ac:dyDescent="0.25">
      <c r="B29" s="267" t="s">
        <v>259</v>
      </c>
      <c r="C29" s="295">
        <v>1236078</v>
      </c>
      <c r="D29" s="296">
        <f t="shared" si="2"/>
        <v>-4.4221306024737332E-2</v>
      </c>
      <c r="E29" s="297">
        <f t="shared" si="3"/>
        <v>-8.2085761642517241E-2</v>
      </c>
      <c r="F29" s="298">
        <f>((SUM(C29:C31,C33:C41)/SUM(C42:C44,C46:C54))-1)</f>
        <v>7.6982670752727245E-2</v>
      </c>
      <c r="G29" s="299"/>
      <c r="H29" s="299"/>
      <c r="I29" s="299"/>
      <c r="J29" s="299"/>
      <c r="K29" s="299"/>
      <c r="L29" s="299"/>
    </row>
    <row r="30" spans="2:12" ht="15" customHeight="1" outlineLevel="1" x14ac:dyDescent="0.25">
      <c r="B30" s="267" t="s">
        <v>260</v>
      </c>
      <c r="C30" s="295">
        <v>1293268</v>
      </c>
      <c r="D30" s="296">
        <f>IFERROR((C30-C31)/C31,"-")</f>
        <v>-6.5173470885067628E-2</v>
      </c>
      <c r="E30" s="297">
        <f t="shared" si="3"/>
        <v>-1.7319852712106232E-2</v>
      </c>
      <c r="F30" s="298">
        <f>((SUM(C30:C31,C33:C42)/SUM(C43:C44,C46:C55))-1)</f>
        <v>0.10085030938025197</v>
      </c>
    </row>
    <row r="31" spans="2:12" ht="15" customHeight="1" outlineLevel="1" x14ac:dyDescent="0.25">
      <c r="B31" s="267" t="s">
        <v>261</v>
      </c>
      <c r="C31" s="295">
        <v>1383431</v>
      </c>
      <c r="D31" s="296">
        <f>C31/C33-1</f>
        <v>0.12577856332586301</v>
      </c>
      <c r="E31" s="297">
        <f t="shared" si="3"/>
        <v>9.1925191303627196E-2</v>
      </c>
      <c r="F31" s="298">
        <f>((SUM(C31,C33:C43)/SUM(C44,C46:C56))-1)</f>
        <v>0.12123864645224214</v>
      </c>
    </row>
    <row r="32" spans="2:12" x14ac:dyDescent="0.25">
      <c r="B32" s="270">
        <v>2012</v>
      </c>
      <c r="C32" s="301">
        <v>14629360</v>
      </c>
      <c r="D32" s="302"/>
      <c r="E32" s="271">
        <f>C32/C45-1</f>
        <v>-4.7311301101481296E-2</v>
      </c>
      <c r="F32" s="271">
        <f>C32/C45-1</f>
        <v>-4.7311301101481296E-2</v>
      </c>
    </row>
    <row r="33" spans="2:12" ht="15" hidden="1" customHeight="1" outlineLevel="1" x14ac:dyDescent="0.25">
      <c r="B33" s="267" t="s">
        <v>250</v>
      </c>
      <c r="C33" s="295">
        <v>1228866</v>
      </c>
      <c r="D33" s="296">
        <f t="shared" ref="D33:D42" si="4">IFERROR((C33-C34)/C34,"-")</f>
        <v>-5.1054070333132556E-2</v>
      </c>
      <c r="E33" s="297">
        <f>C33/C46-1</f>
        <v>8.1070666976331696E-2</v>
      </c>
      <c r="F33" s="298">
        <f>((SUM(C33:C44)/SUM(C46:C57))-1)</f>
        <v>0.12129901828523426</v>
      </c>
    </row>
    <row r="34" spans="2:12" ht="15" hidden="1" customHeight="1" outlineLevel="1" x14ac:dyDescent="0.25">
      <c r="B34" s="267" t="s">
        <v>251</v>
      </c>
      <c r="C34" s="295">
        <v>1294980</v>
      </c>
      <c r="D34" s="296">
        <f t="shared" si="4"/>
        <v>-3.3484495209890108E-2</v>
      </c>
      <c r="E34" s="297">
        <f t="shared" ref="E34:E44" si="5">C34/C47-1</f>
        <v>6.3632488355302996E-2</v>
      </c>
      <c r="F34" s="298">
        <f>((SUM(C34:C44,C46)/SUM(C47:C57,C59))-1)</f>
        <v>0.11640660084931587</v>
      </c>
    </row>
    <row r="35" spans="2:12" ht="15" hidden="1" customHeight="1" outlineLevel="1" x14ac:dyDescent="0.25">
      <c r="B35" s="267" t="s">
        <v>252</v>
      </c>
      <c r="C35" s="295">
        <v>1339844</v>
      </c>
      <c r="D35" s="296">
        <f t="shared" si="4"/>
        <v>6.7978360557995984E-2</v>
      </c>
      <c r="E35" s="297">
        <f t="shared" si="5"/>
        <v>0.1422389466989713</v>
      </c>
      <c r="F35" s="298">
        <f>((SUM(C35:C44,C46:C47)/SUM(C48:C57,C59:C60))-1)</f>
        <v>0.1170137732706622</v>
      </c>
    </row>
    <row r="36" spans="2:12" ht="15" hidden="1" customHeight="1" outlineLevel="1" x14ac:dyDescent="0.25">
      <c r="B36" s="267" t="s">
        <v>253</v>
      </c>
      <c r="C36" s="295">
        <v>1254561</v>
      </c>
      <c r="D36" s="296">
        <f t="shared" si="4"/>
        <v>-0.14138265916841702</v>
      </c>
      <c r="E36" s="297">
        <f t="shared" si="5"/>
        <v>0.16173382078406973</v>
      </c>
      <c r="F36" s="298">
        <f>((SUM(C36:C44,C46:C48)/SUM(C49:C57,C59:C61))-1)</f>
        <v>0.11083611916454639</v>
      </c>
    </row>
    <row r="37" spans="2:12" ht="15" hidden="1" customHeight="1" outlineLevel="1" x14ac:dyDescent="0.25">
      <c r="B37" s="267" t="s">
        <v>254</v>
      </c>
      <c r="C37" s="295">
        <v>1461141</v>
      </c>
      <c r="D37" s="296">
        <f t="shared" si="4"/>
        <v>4.6055655386201419E-2</v>
      </c>
      <c r="E37" s="297">
        <f t="shared" si="5"/>
        <v>5.1947210449053927E-2</v>
      </c>
      <c r="F37" s="298">
        <f>((SUM(C37:C44,C46:C49)/SUM(C50:C57,C59:C62))-1)</f>
        <v>9.972672656832926E-2</v>
      </c>
      <c r="G37" s="299"/>
      <c r="H37" s="299"/>
      <c r="I37" s="299"/>
      <c r="J37" s="299"/>
      <c r="K37" s="299"/>
      <c r="L37" s="299"/>
    </row>
    <row r="38" spans="2:12" ht="15" hidden="1" customHeight="1" outlineLevel="1" x14ac:dyDescent="0.25">
      <c r="B38" s="267" t="s">
        <v>255</v>
      </c>
      <c r="C38" s="295">
        <v>1396810</v>
      </c>
      <c r="D38" s="296">
        <f t="shared" si="4"/>
        <v>0.23738199200420254</v>
      </c>
      <c r="E38" s="297">
        <f t="shared" si="5"/>
        <v>6.9248828986478994E-2</v>
      </c>
      <c r="F38" s="298">
        <f>((SUM(C38:C44,C46:C50)/SUM(C51:C57,C59:C63))-1)</f>
        <v>9.374487281015309E-2</v>
      </c>
      <c r="G38" s="299"/>
      <c r="H38" s="299"/>
      <c r="I38" s="299"/>
      <c r="J38" s="299"/>
      <c r="K38" s="299"/>
      <c r="L38" s="299"/>
    </row>
    <row r="39" spans="2:12" ht="15" hidden="1" customHeight="1" outlineLevel="1" x14ac:dyDescent="0.25">
      <c r="B39" s="267" t="s">
        <v>256</v>
      </c>
      <c r="C39" s="295">
        <v>1128843</v>
      </c>
      <c r="D39" s="296">
        <f t="shared" si="4"/>
        <v>9.5543941886363962E-2</v>
      </c>
      <c r="E39" s="297">
        <f t="shared" si="5"/>
        <v>0.13264756316467019</v>
      </c>
      <c r="F39" s="298">
        <f>((SUM(C39:C44,C46:C51)/SUM(C52:C57,C59:C64))-1)</f>
        <v>9.3285167222054266E-2</v>
      </c>
      <c r="G39" s="299"/>
      <c r="H39" s="299"/>
      <c r="I39" s="299"/>
      <c r="J39" s="299"/>
      <c r="K39" s="299"/>
      <c r="L39" s="299"/>
    </row>
    <row r="40" spans="2:12" ht="15" hidden="1" customHeight="1" outlineLevel="1" x14ac:dyDescent="0.25">
      <c r="B40" s="267" t="s">
        <v>257</v>
      </c>
      <c r="C40" s="295">
        <v>1030395</v>
      </c>
      <c r="D40" s="296">
        <f t="shared" si="4"/>
        <v>-0.20172871815014606</v>
      </c>
      <c r="E40" s="297">
        <f t="shared" si="5"/>
        <v>8.1722744212902265E-2</v>
      </c>
      <c r="F40" s="298">
        <f>((SUM(C40:C44,C46:C52)/SUM(C53:C57,C59:C65))-1)</f>
        <v>8.5659873431483069E-2</v>
      </c>
      <c r="G40" s="299"/>
      <c r="H40" s="299"/>
      <c r="I40" s="299"/>
      <c r="J40" s="299"/>
      <c r="K40" s="299"/>
      <c r="L40" s="299"/>
    </row>
    <row r="41" spans="2:12" ht="15" hidden="1" customHeight="1" outlineLevel="1" x14ac:dyDescent="0.25">
      <c r="B41" s="267" t="s">
        <v>258</v>
      </c>
      <c r="C41" s="295">
        <v>1290783</v>
      </c>
      <c r="D41" s="296">
        <f t="shared" si="4"/>
        <v>-4.1461708460318311E-2</v>
      </c>
      <c r="E41" s="297">
        <f t="shared" si="5"/>
        <v>0.21625113071008584</v>
      </c>
      <c r="F41" s="298">
        <f>((SUM(C41:C44,C46:C53)/SUM(C54:C57,C59:C66))-1)</f>
        <v>8.3938533081644007E-2</v>
      </c>
      <c r="G41" s="299"/>
      <c r="H41" s="299"/>
      <c r="I41" s="299"/>
      <c r="J41" s="299"/>
      <c r="K41" s="299"/>
      <c r="L41" s="299"/>
    </row>
    <row r="42" spans="2:12" ht="15" hidden="1" customHeight="1" outlineLevel="1" x14ac:dyDescent="0.25">
      <c r="B42" s="267" t="s">
        <v>259</v>
      </c>
      <c r="C42" s="295">
        <v>1346616</v>
      </c>
      <c r="D42" s="296">
        <f t="shared" si="4"/>
        <v>2.3216231454141218E-2</v>
      </c>
      <c r="E42" s="297">
        <f t="shared" si="5"/>
        <v>0.18307587286610039</v>
      </c>
      <c r="F42" s="298">
        <f>((SUM(C42:C44,C46:C54)/SUM(C55:C57,C59:C67))-1)</f>
        <v>6.3568333066244653E-2</v>
      </c>
      <c r="G42" s="299"/>
      <c r="H42" s="299"/>
      <c r="I42" s="299"/>
      <c r="J42" s="299"/>
      <c r="K42" s="299"/>
      <c r="L42" s="299"/>
    </row>
    <row r="43" spans="2:12" ht="15" hidden="1" customHeight="1" outlineLevel="1" x14ac:dyDescent="0.25">
      <c r="B43" s="267" t="s">
        <v>260</v>
      </c>
      <c r="C43" s="295">
        <v>1316062</v>
      </c>
      <c r="D43" s="296">
        <f>IFERROR((C43-C44)/C44,"-")</f>
        <v>3.8751662437399616E-2</v>
      </c>
      <c r="E43" s="297">
        <f t="shared" si="5"/>
        <v>0.21722683285284727</v>
      </c>
      <c r="F43" s="298">
        <f>((SUM(C43:C44,C46:C55)/SUM(C56:C57,C59:C68))-1)</f>
        <v>4.6454773195454324E-2</v>
      </c>
    </row>
    <row r="44" spans="2:12" ht="15" hidden="1" customHeight="1" outlineLevel="1" x14ac:dyDescent="0.25">
      <c r="B44" s="267" t="s">
        <v>261</v>
      </c>
      <c r="C44" s="295">
        <v>1266965</v>
      </c>
      <c r="D44" s="296">
        <f>C44/C46-1</f>
        <v>0.11458751205230522</v>
      </c>
      <c r="E44" s="297">
        <f t="shared" si="5"/>
        <v>8.9998322371392492E-2</v>
      </c>
      <c r="F44" s="298">
        <f>((SUM(C44,C46:C56)/SUM(C57,C59:C69))-1)</f>
        <v>2.6817629183176317E-2</v>
      </c>
    </row>
    <row r="45" spans="2:12" collapsed="1" x14ac:dyDescent="0.25">
      <c r="B45" s="272">
        <v>2011</v>
      </c>
      <c r="C45" s="303">
        <v>15355866</v>
      </c>
      <c r="D45" s="304"/>
      <c r="E45" s="273">
        <f>C45/C58-1</f>
        <v>0.12129901828523426</v>
      </c>
      <c r="F45" s="273">
        <f>C45/C58-1</f>
        <v>0.12129901828523426</v>
      </c>
    </row>
    <row r="46" spans="2:12" ht="15" hidden="1" customHeight="1" outlineLevel="1" x14ac:dyDescent="0.25">
      <c r="B46" s="267" t="s">
        <v>250</v>
      </c>
      <c r="C46" s="295">
        <v>1136712</v>
      </c>
      <c r="D46" s="296">
        <f t="shared" ref="D46:D55" si="6">IFERROR((C46-C47)/C47,"-")</f>
        <v>-6.6361014762132783E-2</v>
      </c>
      <c r="E46" s="297">
        <f>C46/C59-1</f>
        <v>2.0222028557298932E-2</v>
      </c>
      <c r="F46" s="298">
        <f>((SUM(C46:C57)/SUM(C59:C70))-1)</f>
        <v>1.2961071591193862E-2</v>
      </c>
    </row>
    <row r="47" spans="2:12" ht="15" hidden="1" customHeight="1" outlineLevel="1" x14ac:dyDescent="0.25">
      <c r="B47" s="267" t="s">
        <v>251</v>
      </c>
      <c r="C47" s="295">
        <v>1217507</v>
      </c>
      <c r="D47" s="296">
        <f t="shared" si="6"/>
        <v>3.7944651227026817E-2</v>
      </c>
      <c r="E47" s="297">
        <f t="shared" ref="E47:E97" si="7">C47/C60-1</f>
        <v>6.7316374423827874E-2</v>
      </c>
      <c r="F47" s="298">
        <f>((SUM(C47:C57,C59)/SUM(C60:C70,C72))-1)</f>
        <v>2.912456988737766E-3</v>
      </c>
    </row>
    <row r="48" spans="2:12" ht="15" hidden="1" customHeight="1" outlineLevel="1" x14ac:dyDescent="0.25">
      <c r="B48" s="267" t="s">
        <v>252</v>
      </c>
      <c r="C48" s="295">
        <v>1172998</v>
      </c>
      <c r="D48" s="296">
        <f t="shared" si="6"/>
        <v>8.620581088689365E-2</v>
      </c>
      <c r="E48" s="297">
        <f t="shared" si="7"/>
        <v>6.7908343628545698E-2</v>
      </c>
      <c r="F48" s="298">
        <f>((SUM(C48:C57,C59:C60)/SUM(C61:C70,C72:C73))-1)</f>
        <v>-1.1096135130063134E-2</v>
      </c>
    </row>
    <row r="49" spans="2:12" ht="15" hidden="1" customHeight="1" outlineLevel="1" x14ac:dyDescent="0.25">
      <c r="B49" s="267" t="s">
        <v>253</v>
      </c>
      <c r="C49" s="295">
        <v>1079904</v>
      </c>
      <c r="D49" s="296">
        <f t="shared" si="6"/>
        <v>-0.22252404090175071</v>
      </c>
      <c r="E49" s="297">
        <f t="shared" si="7"/>
        <v>2.1019749033726942E-2</v>
      </c>
      <c r="F49" s="298">
        <f>((SUM(C49:C57,C59:C61)/SUM(C62:C70,C72:C74))-1)</f>
        <v>-2.9802809042621337E-2</v>
      </c>
    </row>
    <row r="50" spans="2:12" ht="15" hidden="1" customHeight="1" outlineLevel="1" x14ac:dyDescent="0.25">
      <c r="B50" s="267" t="s">
        <v>254</v>
      </c>
      <c r="C50" s="295">
        <v>1388987</v>
      </c>
      <c r="D50" s="296">
        <f t="shared" si="6"/>
        <v>6.3260374157861579E-2</v>
      </c>
      <c r="E50" s="297">
        <f t="shared" si="7"/>
        <v>-5.6241109416018675E-3</v>
      </c>
      <c r="F50" s="298">
        <f>((SUM(C50:C57,C59:C62)/SUM(C63:C70,C72:C75))-1)</f>
        <v>-4.0675958835942216E-2</v>
      </c>
      <c r="G50" s="299"/>
      <c r="H50" s="299"/>
      <c r="I50" s="299"/>
      <c r="J50" s="299"/>
      <c r="K50" s="299"/>
      <c r="L50" s="299"/>
    </row>
    <row r="51" spans="2:12" ht="15" hidden="1" customHeight="1" outlineLevel="1" x14ac:dyDescent="0.25">
      <c r="B51" s="267" t="s">
        <v>255</v>
      </c>
      <c r="C51" s="295">
        <v>1306347</v>
      </c>
      <c r="D51" s="296">
        <f t="shared" si="6"/>
        <v>0.31074980860711127</v>
      </c>
      <c r="E51" s="297">
        <f t="shared" si="7"/>
        <v>6.2691066817865959E-2</v>
      </c>
      <c r="F51" s="298">
        <f>((SUM(C51:C57,C59:C63)/SUM(C64:C70,C72:C76))-1)</f>
        <v>-5.3708915819590142E-2</v>
      </c>
      <c r="G51" s="299"/>
      <c r="H51" s="299"/>
      <c r="I51" s="299"/>
      <c r="J51" s="299"/>
      <c r="K51" s="299"/>
      <c r="L51" s="299"/>
    </row>
    <row r="52" spans="2:12" ht="15" hidden="1" customHeight="1" outlineLevel="1" x14ac:dyDescent="0.25">
      <c r="B52" s="267" t="s">
        <v>256</v>
      </c>
      <c r="C52" s="295">
        <v>996641</v>
      </c>
      <c r="D52" s="296">
        <f t="shared" si="6"/>
        <v>4.6287333998215316E-2</v>
      </c>
      <c r="E52" s="297">
        <f t="shared" si="7"/>
        <v>2.8320468678580957E-2</v>
      </c>
      <c r="F52" s="298">
        <f>((SUM(C52:C57,C59:C64)/SUM(C65:C70,C72:C77))-1)</f>
        <v>-7.6296336903392548E-2</v>
      </c>
      <c r="G52" s="299"/>
      <c r="H52" s="299"/>
      <c r="I52" s="299"/>
      <c r="J52" s="299"/>
      <c r="K52" s="299"/>
      <c r="L52" s="299"/>
    </row>
    <row r="53" spans="2:12" ht="15" hidden="1" customHeight="1" outlineLevel="1" x14ac:dyDescent="0.25">
      <c r="B53" s="267" t="s">
        <v>257</v>
      </c>
      <c r="C53" s="295">
        <v>952550</v>
      </c>
      <c r="D53" s="296">
        <f t="shared" si="6"/>
        <v>-0.10245175636966682</v>
      </c>
      <c r="E53" s="297">
        <f t="shared" si="7"/>
        <v>5.6023396480771925E-2</v>
      </c>
      <c r="F53" s="298">
        <f>((SUM(C53:C57,C59:C65)/SUM(C66:C70,C72:C78))-1)</f>
        <v>-9.3611262830673114E-2</v>
      </c>
      <c r="G53" s="299"/>
      <c r="H53" s="299"/>
      <c r="I53" s="299"/>
      <c r="J53" s="299"/>
      <c r="K53" s="299"/>
      <c r="L53" s="299"/>
    </row>
    <row r="54" spans="2:12" ht="15" hidden="1" customHeight="1" outlineLevel="1" x14ac:dyDescent="0.25">
      <c r="B54" s="267" t="s">
        <v>258</v>
      </c>
      <c r="C54" s="295">
        <v>1061280</v>
      </c>
      <c r="D54" s="296">
        <f t="shared" si="6"/>
        <v>-6.7607423084728696E-2</v>
      </c>
      <c r="E54" s="297">
        <f t="shared" si="7"/>
        <v>-3.62592387094548E-2</v>
      </c>
      <c r="F54" s="298">
        <f>((SUM(C54:C57,C59:C66)/SUM(C67:C70,C72:C79))-1)</f>
        <v>-0.11484823201711247</v>
      </c>
      <c r="G54" s="299"/>
      <c r="H54" s="299"/>
      <c r="I54" s="299"/>
      <c r="J54" s="299"/>
      <c r="K54" s="299"/>
      <c r="L54" s="299"/>
    </row>
    <row r="55" spans="2:12" ht="15" hidden="1" customHeight="1" outlineLevel="1" x14ac:dyDescent="0.25">
      <c r="B55" s="267" t="s">
        <v>259</v>
      </c>
      <c r="C55" s="295">
        <v>1138233</v>
      </c>
      <c r="D55" s="296">
        <f t="shared" si="6"/>
        <v>5.2752643597790229E-2</v>
      </c>
      <c r="E55" s="297">
        <f t="shared" si="7"/>
        <v>-1.7154822554183546E-2</v>
      </c>
      <c r="F55" s="298">
        <f>((SUM(C55:C57,C59:C67)/SUM(C68:C70,C72:C80))-1)</f>
        <v>-0.12474260366883361</v>
      </c>
      <c r="G55" s="299"/>
      <c r="H55" s="299"/>
      <c r="I55" s="299"/>
      <c r="J55" s="299"/>
      <c r="K55" s="299"/>
      <c r="L55" s="299"/>
    </row>
    <row r="56" spans="2:12" ht="15" hidden="1" customHeight="1" outlineLevel="1" x14ac:dyDescent="0.25">
      <c r="B56" s="267" t="s">
        <v>260</v>
      </c>
      <c r="C56" s="295">
        <v>1081197</v>
      </c>
      <c r="D56" s="296">
        <f>IFERROR((C56-C57)/C57,"-")</f>
        <v>-6.9822042319257024E-2</v>
      </c>
      <c r="E56" s="297">
        <f t="shared" si="7"/>
        <v>-2.5021980350693696E-2</v>
      </c>
      <c r="F56" s="298">
        <f>((SUM(C56:C57,C59:C68)/SUM(C69:C70,C72:C81))-1)</f>
        <v>-0.14318075618130477</v>
      </c>
    </row>
    <row r="57" spans="2:12" ht="15" hidden="1" customHeight="1" outlineLevel="1" x14ac:dyDescent="0.25">
      <c r="B57" s="267" t="s">
        <v>261</v>
      </c>
      <c r="C57" s="295">
        <v>1162355</v>
      </c>
      <c r="D57" s="296">
        <f>C57/C59-1</f>
        <v>4.3237140105602201E-2</v>
      </c>
      <c r="E57" s="297">
        <f t="shared" si="7"/>
        <v>-6.4817630768884138E-2</v>
      </c>
      <c r="F57" s="298">
        <f>((SUM(C57,C59:C69)/SUM(C70,C72:C82))-1)</f>
        <v>-0.15690763269388264</v>
      </c>
    </row>
    <row r="58" spans="2:12" ht="15" customHeight="1" collapsed="1" x14ac:dyDescent="0.25">
      <c r="B58" s="272">
        <v>2010</v>
      </c>
      <c r="C58" s="303">
        <v>13694711</v>
      </c>
      <c r="D58" s="304"/>
      <c r="E58" s="273">
        <f>C58/C71-1</f>
        <v>1.2961071591193862E-2</v>
      </c>
      <c r="F58" s="273">
        <f>C58/C71-1</f>
        <v>1.2961071591193862E-2</v>
      </c>
    </row>
    <row r="59" spans="2:12" ht="15" hidden="1" customHeight="1" outlineLevel="1" x14ac:dyDescent="0.25">
      <c r="B59" s="267" t="s">
        <v>250</v>
      </c>
      <c r="C59" s="295">
        <v>1114181</v>
      </c>
      <c r="D59" s="296">
        <f t="shared" ref="D59:D69" si="8">IFERROR((C59-C60)/C60,"-")</f>
        <v>-2.3263418303209032E-2</v>
      </c>
      <c r="E59" s="297">
        <f t="shared" si="7"/>
        <v>-9.2075037504899426E-2</v>
      </c>
      <c r="F59" s="298">
        <f>((SUM(C59:C70)/SUM(C72:C83))-1)</f>
        <v>-0.16276246416833373</v>
      </c>
    </row>
    <row r="60" spans="2:12" ht="15" hidden="1" customHeight="1" outlineLevel="1" x14ac:dyDescent="0.25">
      <c r="B60" s="267" t="s">
        <v>251</v>
      </c>
      <c r="C60" s="295">
        <v>1140718</v>
      </c>
      <c r="D60" s="296">
        <f t="shared" si="8"/>
        <v>3.8520329895931106E-2</v>
      </c>
      <c r="E60" s="297">
        <f t="shared" si="7"/>
        <v>-9.1916617178084081E-2</v>
      </c>
      <c r="F60" s="298">
        <f>((SUM(C60:C70,C72)/SUM(C73:C83,C85))-1)</f>
        <v>-0.16265395032706464</v>
      </c>
    </row>
    <row r="61" spans="2:12" ht="15" hidden="1" customHeight="1" outlineLevel="1" x14ac:dyDescent="0.25">
      <c r="B61" s="267" t="s">
        <v>252</v>
      </c>
      <c r="C61" s="295">
        <v>1098407</v>
      </c>
      <c r="D61" s="296">
        <f t="shared" si="8"/>
        <v>3.85138303746341E-2</v>
      </c>
      <c r="E61" s="297">
        <f t="shared" si="7"/>
        <v>-0.14627355913207107</v>
      </c>
      <c r="F61" s="298">
        <f>((SUM(C61:C70,C72:C73)/SUM(C74:C83,C85:C86))-1)</f>
        <v>-0.16212230203331279</v>
      </c>
    </row>
    <row r="62" spans="2:12" ht="15" hidden="1" customHeight="1" outlineLevel="1" x14ac:dyDescent="0.25">
      <c r="B62" s="267" t="s">
        <v>253</v>
      </c>
      <c r="C62" s="295">
        <v>1057672</v>
      </c>
      <c r="D62" s="296">
        <f t="shared" si="8"/>
        <v>-0.24281254228284782</v>
      </c>
      <c r="E62" s="297">
        <f t="shared" si="7"/>
        <v>-0.1130276103356781</v>
      </c>
      <c r="F62" s="298">
        <f>((SUM(C62:C70,C72:C74)/SUM(C75:C83,C85:C87))-1)</f>
        <v>-0.15518785732610352</v>
      </c>
    </row>
    <row r="63" spans="2:12" ht="15" hidden="1" customHeight="1" outlineLevel="1" x14ac:dyDescent="0.25">
      <c r="B63" s="267" t="s">
        <v>254</v>
      </c>
      <c r="C63" s="295">
        <v>1396843</v>
      </c>
      <c r="D63" s="296">
        <f t="shared" si="8"/>
        <v>0.13630802370814835</v>
      </c>
      <c r="E63" s="297">
        <f t="shared" si="7"/>
        <v>-0.12639381489850454</v>
      </c>
      <c r="F63" s="298">
        <f>((SUM(C63:C70,C72:C75)/SUM(C76:C83,C85:C88))-1)</f>
        <v>-0.14964556669955653</v>
      </c>
    </row>
    <row r="64" spans="2:12" ht="15" hidden="1" customHeight="1" outlineLevel="1" x14ac:dyDescent="0.25">
      <c r="B64" s="267" t="s">
        <v>255</v>
      </c>
      <c r="C64" s="295">
        <v>1229282</v>
      </c>
      <c r="D64" s="296">
        <f t="shared" si="8"/>
        <v>0.26835625102533756</v>
      </c>
      <c r="E64" s="297">
        <f t="shared" si="7"/>
        <v>-0.17766683546607032</v>
      </c>
      <c r="F64" s="298">
        <f>((SUM(C64:C70,C72:C76)/SUM(C77:C83,C85:C89))-1)</f>
        <v>-0.13941423419598242</v>
      </c>
    </row>
    <row r="65" spans="2:6" ht="15" hidden="1" customHeight="1" outlineLevel="1" x14ac:dyDescent="0.25">
      <c r="B65" s="267" t="s">
        <v>256</v>
      </c>
      <c r="C65" s="295">
        <v>969193</v>
      </c>
      <c r="D65" s="296">
        <f t="shared" si="8"/>
        <v>7.4474288704413222E-2</v>
      </c>
      <c r="E65" s="297">
        <f t="shared" si="7"/>
        <v>-0.20338817271116283</v>
      </c>
      <c r="F65" s="298">
        <f>((SUM(C65:C70,C72:C77)/SUM(C78:C83,C85:C90))-1)</f>
        <v>-0.11901367787131767</v>
      </c>
    </row>
    <row r="66" spans="2:6" ht="15" hidden="1" customHeight="1" outlineLevel="1" x14ac:dyDescent="0.25">
      <c r="B66" s="267" t="s">
        <v>257</v>
      </c>
      <c r="C66" s="295">
        <v>902016</v>
      </c>
      <c r="D66" s="296">
        <f t="shared" si="8"/>
        <v>-0.1808857355869776</v>
      </c>
      <c r="E66" s="297">
        <f t="shared" si="7"/>
        <v>-0.24811887179820602</v>
      </c>
      <c r="F66" s="298">
        <f>((SUM(C66:C70,C72:C78)/SUM(C79:C83,C85:C91))-1)</f>
        <v>-9.7531501600127246E-2</v>
      </c>
    </row>
    <row r="67" spans="2:6" ht="15" hidden="1" customHeight="1" outlineLevel="1" x14ac:dyDescent="0.25">
      <c r="B67" s="267" t="s">
        <v>258</v>
      </c>
      <c r="C67" s="295">
        <v>1101209</v>
      </c>
      <c r="D67" s="296">
        <f t="shared" si="8"/>
        <v>-4.9124427942319318E-2</v>
      </c>
      <c r="E67" s="297">
        <f t="shared" si="7"/>
        <v>-0.16406812804258264</v>
      </c>
      <c r="F67" s="298">
        <f>((SUM(C67:C70,C72:C79)/SUM(C80:C83,C85:C92))-1)</f>
        <v>-6.8302603539331042E-2</v>
      </c>
    </row>
    <row r="68" spans="2:6" ht="15" hidden="1" customHeight="1" outlineLevel="1" x14ac:dyDescent="0.25">
      <c r="B68" s="267" t="s">
        <v>259</v>
      </c>
      <c r="C68" s="295">
        <v>1158100</v>
      </c>
      <c r="D68" s="296">
        <f t="shared" si="8"/>
        <v>4.4325913368111133E-2</v>
      </c>
      <c r="E68" s="297">
        <f t="shared" si="7"/>
        <v>-0.23331495125217727</v>
      </c>
      <c r="F68" s="298">
        <f>((SUM(C68:C70,C72:C80)/SUM(C81:C83,C85:C93))-1)</f>
        <v>-5.3764751597498939E-2</v>
      </c>
    </row>
    <row r="69" spans="2:6" ht="15" hidden="1" customHeight="1" outlineLevel="1" x14ac:dyDescent="0.25">
      <c r="B69" s="267" t="s">
        <v>260</v>
      </c>
      <c r="C69" s="295">
        <v>1108945</v>
      </c>
      <c r="D69" s="296">
        <f t="shared" si="8"/>
        <v>-0.10778908986755362</v>
      </c>
      <c r="E69" s="297">
        <f t="shared" si="7"/>
        <v>-0.20602548433773582</v>
      </c>
      <c r="F69" s="298">
        <f>((SUM(C69:C70,C72:C81)/SUM(C82:C83,C85:C94))-1)</f>
        <v>-2.6395763341739542E-2</v>
      </c>
    </row>
    <row r="70" spans="2:6" ht="15" hidden="1" customHeight="1" outlineLevel="1" x14ac:dyDescent="0.25">
      <c r="B70" s="267" t="s">
        <v>261</v>
      </c>
      <c r="C70" s="295">
        <v>1242918</v>
      </c>
      <c r="D70" s="296">
        <f>C70/C72-1</f>
        <v>1.2830301840082825E-2</v>
      </c>
      <c r="E70" s="297">
        <f t="shared" si="7"/>
        <v>-0.14317681089085155</v>
      </c>
      <c r="F70" s="298">
        <f>((SUM(C70,C72:C82)/SUM(C83,C85:C95))-1)</f>
        <v>-1.8177023683484395E-3</v>
      </c>
    </row>
    <row r="71" spans="2:6" ht="15" customHeight="1" collapsed="1" x14ac:dyDescent="0.25">
      <c r="B71" s="272">
        <v>2009</v>
      </c>
      <c r="C71" s="303">
        <v>13519484</v>
      </c>
      <c r="D71" s="304"/>
      <c r="E71" s="273">
        <f t="shared" si="7"/>
        <v>-0.16276246416833373</v>
      </c>
      <c r="F71" s="273">
        <f>C71/C84-1</f>
        <v>-0.16276246416833373</v>
      </c>
    </row>
    <row r="72" spans="2:6" ht="15" hidden="1" customHeight="1" outlineLevel="1" x14ac:dyDescent="0.25">
      <c r="B72" s="267" t="s">
        <v>250</v>
      </c>
      <c r="C72" s="295">
        <v>1227173</v>
      </c>
      <c r="D72" s="296">
        <f t="shared" ref="D72:D82" si="9">IFERROR((C72-C73)/C73,"-")</f>
        <v>-2.3092991302215763E-2</v>
      </c>
      <c r="E72" s="297">
        <f t="shared" si="7"/>
        <v>-9.7680844634016717E-2</v>
      </c>
      <c r="F72" s="298">
        <f>((SUM(C72:C83)/SUM(C85:C96))-1)</f>
        <v>1.411494936624913E-2</v>
      </c>
    </row>
    <row r="73" spans="2:6" ht="15" hidden="1" customHeight="1" outlineLevel="1" x14ac:dyDescent="0.25">
      <c r="B73" s="267" t="s">
        <v>251</v>
      </c>
      <c r="C73" s="295">
        <v>1256182</v>
      </c>
      <c r="D73" s="296">
        <f t="shared" si="9"/>
        <v>-2.3644434219413448E-2</v>
      </c>
      <c r="E73" s="297">
        <f t="shared" si="7"/>
        <v>-9.2129046432750328E-2</v>
      </c>
      <c r="F73" s="298">
        <f>((SUM(C73:C83,C85)/SUM(C86:C96,C98))-1)</f>
        <v>2.5597969236677232E-2</v>
      </c>
    </row>
    <row r="74" spans="2:6" ht="15" hidden="1" customHeight="1" outlineLevel="1" x14ac:dyDescent="0.25">
      <c r="B74" s="267" t="s">
        <v>252</v>
      </c>
      <c r="C74" s="295">
        <v>1286603</v>
      </c>
      <c r="D74" s="296">
        <f t="shared" si="9"/>
        <v>7.8955798640112984E-2</v>
      </c>
      <c r="E74" s="297">
        <f t="shared" si="7"/>
        <v>-6.4076357689890395E-2</v>
      </c>
      <c r="F74" s="298">
        <f>((SUM(C74:C83,C85:C86)/SUM(C87:C96,C98:C99))-1)</f>
        <v>3.7485955760416134E-2</v>
      </c>
    </row>
    <row r="75" spans="2:6" ht="15" hidden="1" customHeight="1" outlineLevel="1" x14ac:dyDescent="0.25">
      <c r="B75" s="267" t="s">
        <v>253</v>
      </c>
      <c r="C75" s="295">
        <v>1192452</v>
      </c>
      <c r="D75" s="296">
        <f t="shared" si="9"/>
        <v>-0.25422295659809413</v>
      </c>
      <c r="E75" s="297">
        <f t="shared" si="7"/>
        <v>-4.1001741144490844E-2</v>
      </c>
      <c r="F75" s="298">
        <f>((SUM(C75:C83,C85:C87)/SUM(C88:C96,C98:C100))-1)</f>
        <v>4.0930191175324593E-2</v>
      </c>
    </row>
    <row r="76" spans="2:6" ht="15" hidden="1" customHeight="1" outlineLevel="1" x14ac:dyDescent="0.25">
      <c r="B76" s="267" t="s">
        <v>254</v>
      </c>
      <c r="C76" s="295">
        <v>1598939</v>
      </c>
      <c r="D76" s="296">
        <f t="shared" si="9"/>
        <v>6.9616709401680812E-2</v>
      </c>
      <c r="E76" s="297">
        <f t="shared" si="7"/>
        <v>-2.3279694132551931E-2</v>
      </c>
      <c r="F76" s="298">
        <f>((SUM(C76:C83,C85:C88)/SUM(C89:C96,C98:C101))-1)</f>
        <v>3.9324001447141654E-2</v>
      </c>
    </row>
    <row r="77" spans="2:6" ht="15" hidden="1" customHeight="1" outlineLevel="1" x14ac:dyDescent="0.25">
      <c r="B77" s="267" t="s">
        <v>255</v>
      </c>
      <c r="C77" s="295">
        <v>1494871</v>
      </c>
      <c r="D77" s="296">
        <f t="shared" si="9"/>
        <v>0.22868398644139123</v>
      </c>
      <c r="E77" s="297">
        <f t="shared" si="7"/>
        <v>5.8478364463779631E-2</v>
      </c>
      <c r="F77" s="298">
        <f>((SUM(C77:C83,C85:C89)/SUM(C90:C96,C98:C102))-1)</f>
        <v>3.5342296229533332E-2</v>
      </c>
    </row>
    <row r="78" spans="2:6" ht="15" hidden="1" customHeight="1" outlineLevel="1" x14ac:dyDescent="0.25">
      <c r="B78" s="267" t="s">
        <v>256</v>
      </c>
      <c r="C78" s="295">
        <v>1216644</v>
      </c>
      <c r="D78" s="296">
        <f t="shared" si="9"/>
        <v>1.4141282793147168E-2</v>
      </c>
      <c r="E78" s="297">
        <f t="shared" si="7"/>
        <v>0.10804253505426176</v>
      </c>
      <c r="F78" s="298">
        <f>((SUM(C78:C83,C85:C90)/SUM(C91:C96,C98:C103))-1)</f>
        <v>2.2849148378829787E-2</v>
      </c>
    </row>
    <row r="79" spans="2:6" ht="15" hidden="1" customHeight="1" outlineLevel="1" x14ac:dyDescent="0.25">
      <c r="B79" s="267" t="s">
        <v>257</v>
      </c>
      <c r="C79" s="295">
        <v>1199679</v>
      </c>
      <c r="D79" s="296">
        <f t="shared" si="9"/>
        <v>-8.9319182627455418E-2</v>
      </c>
      <c r="E79" s="297">
        <f t="shared" si="7"/>
        <v>0.19350856074096923</v>
      </c>
      <c r="F79" s="298">
        <f>((SUM(C79:C83,C85:C91)/SUM(C92:C96,C98:C104))-1)</f>
        <v>9.0544480159870933E-3</v>
      </c>
    </row>
    <row r="80" spans="2:6" ht="15" hidden="1" customHeight="1" outlineLevel="1" x14ac:dyDescent="0.25">
      <c r="B80" s="267" t="s">
        <v>258</v>
      </c>
      <c r="C80" s="295">
        <v>1317343</v>
      </c>
      <c r="D80" s="296">
        <f t="shared" si="9"/>
        <v>-0.12789294346550115</v>
      </c>
      <c r="E80" s="297">
        <f t="shared" si="7"/>
        <v>1.5665862775091188E-2</v>
      </c>
      <c r="F80" s="298">
        <f>((SUM(C80:C83,C85:C92)/SUM(C93:C96,C98:C105))-1)</f>
        <v>-1.0527844386365892E-2</v>
      </c>
    </row>
    <row r="81" spans="2:6" ht="15" hidden="1" customHeight="1" outlineLevel="1" x14ac:dyDescent="0.25">
      <c r="B81" s="267" t="s">
        <v>259</v>
      </c>
      <c r="C81" s="295">
        <v>1510529</v>
      </c>
      <c r="D81" s="296">
        <f t="shared" si="9"/>
        <v>8.1497757931010287E-2</v>
      </c>
      <c r="E81" s="297">
        <f t="shared" si="7"/>
        <v>6.5267447166076353E-2</v>
      </c>
      <c r="F81" s="298">
        <f>((SUM(C81:C83,C85:C93)/SUM(C94:C96,C98:C106))-1)</f>
        <v>-1.827867058363164E-2</v>
      </c>
    </row>
    <row r="82" spans="2:6" ht="15" hidden="1" customHeight="1" outlineLevel="1" x14ac:dyDescent="0.25">
      <c r="B82" s="267" t="s">
        <v>260</v>
      </c>
      <c r="C82" s="295">
        <v>1396701</v>
      </c>
      <c r="D82" s="296">
        <f t="shared" si="9"/>
        <v>-3.7164314096395173E-2</v>
      </c>
      <c r="E82" s="297">
        <f t="shared" si="7"/>
        <v>8.3445489163613606E-2</v>
      </c>
      <c r="F82" s="298">
        <f>((SUM(C82:C83,C85:C94)/SUM(C95:C96,C98:C107))-1)</f>
        <v>-2.5120827258770295E-2</v>
      </c>
    </row>
    <row r="83" spans="2:6" ht="15" hidden="1" customHeight="1" outlineLevel="1" x14ac:dyDescent="0.25">
      <c r="B83" s="267" t="s">
        <v>261</v>
      </c>
      <c r="C83" s="295">
        <v>1450612</v>
      </c>
      <c r="D83" s="296">
        <f>C83/C85-1</f>
        <v>6.6610000874986586E-2</v>
      </c>
      <c r="E83" s="297">
        <f t="shared" si="7"/>
        <v>3.2811757979732681E-2</v>
      </c>
      <c r="F83" s="298">
        <f>((SUM(C83,C85:C95)/SUM(C96,C98:C108))-1)</f>
        <v>-3.3679198089319518E-2</v>
      </c>
    </row>
    <row r="84" spans="2:6" ht="15" customHeight="1" collapsed="1" x14ac:dyDescent="0.25">
      <c r="B84" s="272">
        <v>2008</v>
      </c>
      <c r="C84" s="303">
        <v>16147728</v>
      </c>
      <c r="D84" s="304"/>
      <c r="E84" s="273">
        <f t="shared" si="7"/>
        <v>1.411494936624913E-2</v>
      </c>
      <c r="F84" s="273">
        <f>C84/C97-1</f>
        <v>1.411494936624913E-2</v>
      </c>
    </row>
    <row r="85" spans="2:6" ht="15" hidden="1" customHeight="1" outlineLevel="1" x14ac:dyDescent="0.25">
      <c r="B85" s="267" t="s">
        <v>250</v>
      </c>
      <c r="C85" s="295">
        <v>1360021</v>
      </c>
      <c r="D85" s="296">
        <f t="shared" ref="D85:D95" si="10">IFERROR((C85-C86)/C86,"-")</f>
        <v>-1.7082268221098148E-2</v>
      </c>
      <c r="E85" s="297">
        <f t="shared" si="7"/>
        <v>3.7176087664429813E-2</v>
      </c>
      <c r="F85" s="298" t="s">
        <v>64</v>
      </c>
    </row>
    <row r="86" spans="2:6" ht="15" hidden="1" customHeight="1" outlineLevel="1" x14ac:dyDescent="0.25">
      <c r="B86" s="267" t="s">
        <v>251</v>
      </c>
      <c r="C86" s="295">
        <v>1383657</v>
      </c>
      <c r="D86" s="296">
        <f t="shared" si="10"/>
        <v>6.5243895342070347E-3</v>
      </c>
      <c r="E86" s="297">
        <f t="shared" si="7"/>
        <v>4.4559545594549999E-2</v>
      </c>
      <c r="F86" s="298" t="s">
        <v>64</v>
      </c>
    </row>
    <row r="87" spans="2:6" ht="15" hidden="1" customHeight="1" outlineLevel="1" x14ac:dyDescent="0.25">
      <c r="B87" s="267" t="s">
        <v>252</v>
      </c>
      <c r="C87" s="295">
        <v>1374688</v>
      </c>
      <c r="D87" s="296">
        <f t="shared" si="10"/>
        <v>0.10555678423078006</v>
      </c>
      <c r="E87" s="297">
        <f t="shared" si="7"/>
        <v>-2.2951285732561888E-2</v>
      </c>
      <c r="F87" s="298" t="s">
        <v>64</v>
      </c>
    </row>
    <row r="88" spans="2:6" ht="15" hidden="1" customHeight="1" outlineLevel="1" x14ac:dyDescent="0.25">
      <c r="B88" s="267" t="s">
        <v>253</v>
      </c>
      <c r="C88" s="295">
        <v>1243435</v>
      </c>
      <c r="D88" s="296">
        <f t="shared" si="10"/>
        <v>-0.24044118410627904</v>
      </c>
      <c r="E88" s="297">
        <f t="shared" si="7"/>
        <v>-5.5843672644990794E-2</v>
      </c>
      <c r="F88" s="298" t="s">
        <v>64</v>
      </c>
    </row>
    <row r="89" spans="2:6" ht="15" hidden="1" customHeight="1" outlineLevel="1" x14ac:dyDescent="0.25">
      <c r="B89" s="267" t="s">
        <v>254</v>
      </c>
      <c r="C89" s="295">
        <v>1637049</v>
      </c>
      <c r="D89" s="296">
        <f t="shared" si="10"/>
        <v>0.15915082175456335</v>
      </c>
      <c r="E89" s="297">
        <f t="shared" si="7"/>
        <v>-5.6503218570596148E-2</v>
      </c>
      <c r="F89" s="298" t="s">
        <v>64</v>
      </c>
    </row>
    <row r="90" spans="2:6" ht="15" hidden="1" customHeight="1" outlineLevel="1" x14ac:dyDescent="0.25">
      <c r="B90" s="267" t="s">
        <v>255</v>
      </c>
      <c r="C90" s="295">
        <v>1412283</v>
      </c>
      <c r="D90" s="296">
        <f t="shared" si="10"/>
        <v>0.28621818340783162</v>
      </c>
      <c r="E90" s="297">
        <f t="shared" si="7"/>
        <v>-7.5245645947676687E-2</v>
      </c>
      <c r="F90" s="298" t="s">
        <v>64</v>
      </c>
    </row>
    <row r="91" spans="2:6" ht="15" hidden="1" customHeight="1" outlineLevel="1" x14ac:dyDescent="0.25">
      <c r="B91" s="267" t="s">
        <v>256</v>
      </c>
      <c r="C91" s="295">
        <v>1098012</v>
      </c>
      <c r="D91" s="296">
        <f t="shared" si="10"/>
        <v>9.2364475660833487E-2</v>
      </c>
      <c r="E91" s="297">
        <f t="shared" si="7"/>
        <v>-8.5760246991909317E-2</v>
      </c>
      <c r="F91" s="298" t="s">
        <v>64</v>
      </c>
    </row>
    <row r="92" spans="2:6" ht="15" hidden="1" customHeight="1" outlineLevel="1" x14ac:dyDescent="0.25">
      <c r="B92" s="267" t="s">
        <v>257</v>
      </c>
      <c r="C92" s="295">
        <v>1005170</v>
      </c>
      <c r="D92" s="296">
        <f t="shared" si="10"/>
        <v>-0.22501819549985197</v>
      </c>
      <c r="E92" s="297">
        <f t="shared" si="7"/>
        <v>-0.11041549402972928</v>
      </c>
      <c r="F92" s="298" t="s">
        <v>64</v>
      </c>
    </row>
    <row r="93" spans="2:6" ht="15" hidden="1" customHeight="1" outlineLevel="1" x14ac:dyDescent="0.25">
      <c r="B93" s="267" t="s">
        <v>258</v>
      </c>
      <c r="C93" s="295">
        <v>1297024</v>
      </c>
      <c r="D93" s="296">
        <f t="shared" si="10"/>
        <v>-8.5302271328036125E-2</v>
      </c>
      <c r="E93" s="297">
        <f t="shared" si="7"/>
        <v>-7.7182934247832624E-2</v>
      </c>
      <c r="F93" s="298" t="s">
        <v>64</v>
      </c>
    </row>
    <row r="94" spans="2:6" ht="15" hidden="1" customHeight="1" outlineLevel="1" x14ac:dyDescent="0.25">
      <c r="B94" s="267" t="s">
        <v>259</v>
      </c>
      <c r="C94" s="295">
        <v>1417981</v>
      </c>
      <c r="D94" s="296">
        <f t="shared" si="10"/>
        <v>9.9952758800709626E-2</v>
      </c>
      <c r="E94" s="297">
        <f t="shared" si="7"/>
        <v>-1.4362830554327521E-2</v>
      </c>
      <c r="F94" s="298" t="s">
        <v>64</v>
      </c>
    </row>
    <row r="95" spans="2:6" ht="15" hidden="1" customHeight="1" outlineLevel="1" x14ac:dyDescent="0.25">
      <c r="B95" s="267" t="s">
        <v>260</v>
      </c>
      <c r="C95" s="295">
        <v>1289129</v>
      </c>
      <c r="D95" s="296">
        <f t="shared" si="10"/>
        <v>-8.2161467882069905E-2</v>
      </c>
      <c r="E95" s="297">
        <f t="shared" si="7"/>
        <v>-2.6236118266103281E-2</v>
      </c>
      <c r="F95" s="298" t="s">
        <v>64</v>
      </c>
    </row>
    <row r="96" spans="2:6" ht="15" hidden="1" customHeight="1" outlineLevel="1" x14ac:dyDescent="0.25">
      <c r="B96" s="267" t="s">
        <v>261</v>
      </c>
      <c r="C96" s="295">
        <v>1404527</v>
      </c>
      <c r="D96" s="296">
        <f>C96/C98-1</f>
        <v>7.1117151043299076E-2</v>
      </c>
      <c r="E96" s="297">
        <f t="shared" si="7"/>
        <v>-4.0809051255802364E-2</v>
      </c>
      <c r="F96" s="298" t="s">
        <v>64</v>
      </c>
    </row>
    <row r="97" spans="2:6" ht="15" customHeight="1" collapsed="1" x14ac:dyDescent="0.25">
      <c r="B97" s="272">
        <v>2007</v>
      </c>
      <c r="C97" s="303">
        <v>15922976</v>
      </c>
      <c r="D97" s="304"/>
      <c r="E97" s="273">
        <f t="shared" si="7"/>
        <v>-3.9939435841925164E-2</v>
      </c>
      <c r="F97" s="273">
        <f>C97/C110-1</f>
        <v>-3.9939435841925164E-2</v>
      </c>
    </row>
    <row r="98" spans="2:6" ht="15" hidden="1" customHeight="1" outlineLevel="1" x14ac:dyDescent="0.25">
      <c r="B98" s="267" t="s">
        <v>250</v>
      </c>
      <c r="C98" s="295">
        <v>1311273</v>
      </c>
      <c r="D98" s="296">
        <f t="shared" ref="D98:D108" si="11">IFERROR((C98-C99)/C99,"-")</f>
        <v>-1.0085065135071477E-2</v>
      </c>
      <c r="E98" s="297" t="s">
        <v>64</v>
      </c>
      <c r="F98" s="298" t="s">
        <v>64</v>
      </c>
    </row>
    <row r="99" spans="2:6" ht="15" hidden="1" customHeight="1" outlineLevel="1" x14ac:dyDescent="0.25">
      <c r="B99" s="267" t="s">
        <v>251</v>
      </c>
      <c r="C99" s="295">
        <v>1324632</v>
      </c>
      <c r="D99" s="296">
        <f t="shared" si="11"/>
        <v>-5.8528195141366618E-2</v>
      </c>
      <c r="E99" s="297" t="s">
        <v>64</v>
      </c>
      <c r="F99" s="298" t="s">
        <v>64</v>
      </c>
    </row>
    <row r="100" spans="2:6" ht="15" hidden="1" customHeight="1" outlineLevel="1" x14ac:dyDescent="0.25">
      <c r="B100" s="267" t="s">
        <v>252</v>
      </c>
      <c r="C100" s="295">
        <v>1406980</v>
      </c>
      <c r="D100" s="296">
        <f t="shared" si="11"/>
        <v>6.8338167625932061E-2</v>
      </c>
      <c r="E100" s="297" t="s">
        <v>64</v>
      </c>
      <c r="F100" s="298" t="s">
        <v>64</v>
      </c>
    </row>
    <row r="101" spans="2:6" ht="15" hidden="1" customHeight="1" outlineLevel="1" x14ac:dyDescent="0.25">
      <c r="B101" s="267" t="s">
        <v>253</v>
      </c>
      <c r="C101" s="295">
        <v>1316980</v>
      </c>
      <c r="D101" s="296">
        <f t="shared" si="11"/>
        <v>-0.24097177836039346</v>
      </c>
      <c r="E101" s="297" t="s">
        <v>64</v>
      </c>
      <c r="F101" s="298" t="s">
        <v>64</v>
      </c>
    </row>
    <row r="102" spans="2:6" ht="15" hidden="1" customHeight="1" outlineLevel="1" x14ac:dyDescent="0.25">
      <c r="B102" s="267" t="s">
        <v>254</v>
      </c>
      <c r="C102" s="295">
        <v>1735087</v>
      </c>
      <c r="D102" s="296">
        <f t="shared" si="11"/>
        <v>0.13612445799431377</v>
      </c>
      <c r="E102" s="297" t="s">
        <v>64</v>
      </c>
      <c r="F102" s="298" t="s">
        <v>64</v>
      </c>
    </row>
    <row r="103" spans="2:6" ht="15" hidden="1" customHeight="1" outlineLevel="1" x14ac:dyDescent="0.25">
      <c r="B103" s="267" t="s">
        <v>255</v>
      </c>
      <c r="C103" s="295">
        <v>1527198</v>
      </c>
      <c r="D103" s="296">
        <f t="shared" si="11"/>
        <v>0.27159368232264319</v>
      </c>
      <c r="E103" s="297" t="s">
        <v>64</v>
      </c>
      <c r="F103" s="298" t="s">
        <v>64</v>
      </c>
    </row>
    <row r="104" spans="2:6" ht="15" hidden="1" customHeight="1" outlineLevel="1" x14ac:dyDescent="0.25">
      <c r="B104" s="267" t="s">
        <v>256</v>
      </c>
      <c r="C104" s="295">
        <v>1201011</v>
      </c>
      <c r="D104" s="296">
        <f t="shared" si="11"/>
        <v>6.290555537855376E-2</v>
      </c>
      <c r="E104" s="297" t="s">
        <v>64</v>
      </c>
      <c r="F104" s="298" t="s">
        <v>64</v>
      </c>
    </row>
    <row r="105" spans="2:6" ht="15" hidden="1" customHeight="1" outlineLevel="1" x14ac:dyDescent="0.25">
      <c r="B105" s="267" t="s">
        <v>257</v>
      </c>
      <c r="C105" s="295">
        <v>1129932</v>
      </c>
      <c r="D105" s="296">
        <f t="shared" si="11"/>
        <v>-0.19606689410567732</v>
      </c>
      <c r="E105" s="297" t="s">
        <v>64</v>
      </c>
      <c r="F105" s="298" t="s">
        <v>64</v>
      </c>
    </row>
    <row r="106" spans="2:6" ht="15" hidden="1" customHeight="1" outlineLevel="1" x14ac:dyDescent="0.25">
      <c r="B106" s="267" t="s">
        <v>258</v>
      </c>
      <c r="C106" s="295">
        <v>1405505</v>
      </c>
      <c r="D106" s="296">
        <f t="shared" si="11"/>
        <v>-2.30348856284112E-2</v>
      </c>
      <c r="E106" s="297" t="s">
        <v>64</v>
      </c>
      <c r="F106" s="298" t="s">
        <v>64</v>
      </c>
    </row>
    <row r="107" spans="2:6" ht="15" hidden="1" customHeight="1" outlineLevel="1" x14ac:dyDescent="0.25">
      <c r="B107" s="267" t="s">
        <v>259</v>
      </c>
      <c r="C107" s="295">
        <v>1438644</v>
      </c>
      <c r="D107" s="296">
        <f t="shared" si="11"/>
        <v>8.6702390430422507E-2</v>
      </c>
      <c r="E107" s="297" t="s">
        <v>64</v>
      </c>
      <c r="F107" s="298" t="s">
        <v>64</v>
      </c>
    </row>
    <row r="108" spans="2:6" ht="15" hidden="1" customHeight="1" outlineLevel="1" x14ac:dyDescent="0.25">
      <c r="B108" s="267" t="s">
        <v>260</v>
      </c>
      <c r="C108" s="295">
        <v>1323862</v>
      </c>
      <c r="D108" s="296">
        <f t="shared" si="11"/>
        <v>-9.5897446053802446E-2</v>
      </c>
      <c r="E108" s="297" t="s">
        <v>64</v>
      </c>
      <c r="F108" s="298" t="s">
        <v>64</v>
      </c>
    </row>
    <row r="109" spans="2:6" ht="15" hidden="1" customHeight="1" outlineLevel="1" x14ac:dyDescent="0.25">
      <c r="B109" s="267" t="s">
        <v>261</v>
      </c>
      <c r="C109" s="295">
        <v>1464283</v>
      </c>
      <c r="D109" s="296" t="s">
        <v>64</v>
      </c>
      <c r="E109" s="297" t="s">
        <v>64</v>
      </c>
      <c r="F109" s="298" t="s">
        <v>64</v>
      </c>
    </row>
    <row r="110" spans="2:6" ht="15" customHeight="1" collapsed="1" x14ac:dyDescent="0.25">
      <c r="B110" s="272">
        <v>2006</v>
      </c>
      <c r="C110" s="303">
        <v>16585387</v>
      </c>
      <c r="D110" s="304"/>
      <c r="E110" s="273" t="s">
        <v>64</v>
      </c>
      <c r="F110" s="273" t="s">
        <v>64</v>
      </c>
    </row>
    <row r="111" spans="2:6" ht="15" customHeight="1" x14ac:dyDescent="0.25">
      <c r="B111" s="218" t="s">
        <v>79</v>
      </c>
      <c r="C111" s="218"/>
      <c r="D111" s="218"/>
      <c r="E111" s="218"/>
      <c r="F111" s="218"/>
    </row>
  </sheetData>
  <mergeCells count="2">
    <mergeCell ref="B5:F5"/>
    <mergeCell ref="B111:F11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272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ht="15" customHeight="1" x14ac:dyDescent="0.25">
      <c r="B8" s="66" t="s">
        <v>86</v>
      </c>
      <c r="C8" s="305">
        <v>77.540000000000006</v>
      </c>
      <c r="D8" s="274">
        <f>C8/C21-1</f>
        <v>4.6343879234379326E-2</v>
      </c>
      <c r="E8" s="305">
        <v>55.18</v>
      </c>
      <c r="F8" s="274">
        <f>E8/E21-1</f>
        <v>0.1187519643303192</v>
      </c>
      <c r="G8" s="305">
        <v>68.25</v>
      </c>
      <c r="H8" s="274">
        <f t="shared" ref="H8:H19" si="0">G8/G21-1</f>
        <v>7.7837812380407323E-2</v>
      </c>
      <c r="I8" s="306">
        <v>75.678553239739784</v>
      </c>
      <c r="J8" s="274">
        <f t="shared" ref="J8:J19" si="1">I8/I21-1</f>
        <v>4.5873916966091111E-2</v>
      </c>
      <c r="K8" s="306">
        <v>59.73074709530308</v>
      </c>
      <c r="L8" s="274">
        <f t="shared" ref="L8:L19" si="2">K8/K21-1</f>
        <v>0.11065310192142164</v>
      </c>
      <c r="M8" s="306">
        <v>67.839555423745296</v>
      </c>
      <c r="N8" s="274">
        <f t="shared" ref="N8:N19" si="3">M8/M21-1</f>
        <v>7.5360628140763941E-2</v>
      </c>
      <c r="O8" s="305">
        <v>73.788725878979761</v>
      </c>
      <c r="P8" s="274">
        <f t="shared" ref="P8:P19" si="4">O8/O21-1</f>
        <v>6.8869531937828299E-2</v>
      </c>
      <c r="Q8" s="305">
        <v>59.35749766363972</v>
      </c>
      <c r="R8" s="274">
        <f t="shared" ref="R8:R19" si="5">Q8/Q21-1</f>
        <v>0.10690598812595931</v>
      </c>
      <c r="S8" s="305">
        <v>67.241166214435452</v>
      </c>
      <c r="T8" s="274">
        <f t="shared" ref="T8:T19" si="6">S8/S21-1</f>
        <v>8.6070374047204412E-2</v>
      </c>
    </row>
    <row r="9" spans="2:20" ht="15" customHeight="1" x14ac:dyDescent="0.25">
      <c r="B9" s="66" t="s">
        <v>87</v>
      </c>
      <c r="C9" s="305">
        <v>81.459999999999994</v>
      </c>
      <c r="D9" s="274">
        <f t="shared" ref="D9:D19" si="7">C9/C22-1</f>
        <v>5.2078719391160933E-2</v>
      </c>
      <c r="E9" s="305">
        <v>57.12</v>
      </c>
      <c r="F9" s="274">
        <f t="shared" ref="F9:F19" si="8">E9/E22-1</f>
        <v>4.9181292676082622E-2</v>
      </c>
      <c r="G9" s="305">
        <v>71.349999999999994</v>
      </c>
      <c r="H9" s="274">
        <f t="shared" si="0"/>
        <v>5.8205392920907872E-2</v>
      </c>
      <c r="I9" s="306">
        <v>80.499602819978151</v>
      </c>
      <c r="J9" s="274">
        <f t="shared" si="1"/>
        <v>4.1120864915507482E-2</v>
      </c>
      <c r="K9" s="306">
        <v>60.970737168623344</v>
      </c>
      <c r="L9" s="274">
        <f t="shared" si="2"/>
        <v>9.0218917625399353E-2</v>
      </c>
      <c r="M9" s="306">
        <v>70.900368053557088</v>
      </c>
      <c r="N9" s="274">
        <f t="shared" si="3"/>
        <v>6.3915290420595738E-2</v>
      </c>
      <c r="O9" s="305">
        <v>78.124641117996674</v>
      </c>
      <c r="P9" s="274">
        <f t="shared" si="4"/>
        <v>8.1752650769824298E-2</v>
      </c>
      <c r="Q9" s="305">
        <v>61.108821456310245</v>
      </c>
      <c r="R9" s="274">
        <f t="shared" si="5"/>
        <v>0.11704018690538587</v>
      </c>
      <c r="S9" s="305">
        <v>70.404432358662547</v>
      </c>
      <c r="T9" s="274">
        <f t="shared" si="6"/>
        <v>9.7913789237438653E-2</v>
      </c>
    </row>
    <row r="10" spans="2:20" ht="15" customHeight="1" x14ac:dyDescent="0.25">
      <c r="B10" s="66" t="s">
        <v>88</v>
      </c>
      <c r="C10" s="305">
        <v>84.13</v>
      </c>
      <c r="D10" s="274">
        <f t="shared" si="7"/>
        <v>6.2039084913753761E-2</v>
      </c>
      <c r="E10" s="305">
        <v>51.96</v>
      </c>
      <c r="F10" s="274">
        <f t="shared" si="8"/>
        <v>-8.3418001236793549E-3</v>
      </c>
      <c r="G10" s="305">
        <v>70.77</v>
      </c>
      <c r="H10" s="274">
        <f t="shared" si="0"/>
        <v>4.774152503291984E-2</v>
      </c>
      <c r="I10" s="306">
        <v>81.69</v>
      </c>
      <c r="J10" s="274">
        <f t="shared" si="1"/>
        <v>3.0352651413501741E-2</v>
      </c>
      <c r="K10" s="306">
        <v>54.9</v>
      </c>
      <c r="L10" s="274">
        <f t="shared" si="2"/>
        <v>3.146159757585032E-2</v>
      </c>
      <c r="M10" s="306">
        <v>68.52</v>
      </c>
      <c r="N10" s="274">
        <f t="shared" si="3"/>
        <v>3.3846063514359814E-2</v>
      </c>
      <c r="O10" s="305">
        <v>74.62</v>
      </c>
      <c r="P10" s="274">
        <f t="shared" si="4"/>
        <v>3.2625710325570934E-2</v>
      </c>
      <c r="Q10" s="305">
        <v>53.57</v>
      </c>
      <c r="R10" s="274">
        <f t="shared" si="5"/>
        <v>4.4808281680042583E-2</v>
      </c>
      <c r="S10" s="305">
        <v>65.069999999999993</v>
      </c>
      <c r="T10" s="274">
        <f t="shared" si="6"/>
        <v>4.0099119749046785E-2</v>
      </c>
    </row>
    <row r="11" spans="2:20" ht="15" customHeight="1" x14ac:dyDescent="0.25">
      <c r="B11" s="66" t="s">
        <v>89</v>
      </c>
      <c r="C11" s="305">
        <v>75.92018765746721</v>
      </c>
      <c r="D11" s="274">
        <f t="shared" si="7"/>
        <v>1.6712637166170996E-2</v>
      </c>
      <c r="E11" s="305">
        <v>47.31364161064711</v>
      </c>
      <c r="F11" s="274">
        <f t="shared" si="8"/>
        <v>-9.1682888220590009E-5</v>
      </c>
      <c r="G11" s="305">
        <v>64.034689778138898</v>
      </c>
      <c r="H11" s="274">
        <f t="shared" si="0"/>
        <v>2.0167300322105008E-2</v>
      </c>
      <c r="I11" s="306">
        <v>75.45303346241684</v>
      </c>
      <c r="J11" s="274">
        <f t="shared" si="1"/>
        <v>9.3134918712858283E-3</v>
      </c>
      <c r="K11" s="306">
        <v>52.7030885691102</v>
      </c>
      <c r="L11" s="274">
        <f t="shared" si="2"/>
        <v>6.081014269038576E-2</v>
      </c>
      <c r="M11" s="306">
        <v>64.270506742599807</v>
      </c>
      <c r="N11" s="274">
        <f t="shared" si="3"/>
        <v>3.2610274066608547E-2</v>
      </c>
      <c r="O11" s="305">
        <v>70.402805431888851</v>
      </c>
      <c r="P11" s="274">
        <f t="shared" si="4"/>
        <v>9.1184656217824234E-3</v>
      </c>
      <c r="Q11" s="305">
        <v>50.894267332911319</v>
      </c>
      <c r="R11" s="274">
        <f t="shared" si="5"/>
        <v>6.5663227271921309E-2</v>
      </c>
      <c r="S11" s="305">
        <v>61.551631071323087</v>
      </c>
      <c r="T11" s="274">
        <f t="shared" si="6"/>
        <v>3.2834518463809248E-2</v>
      </c>
    </row>
    <row r="12" spans="2:20" ht="15" customHeight="1" x14ac:dyDescent="0.25">
      <c r="B12" s="66" t="s">
        <v>90</v>
      </c>
      <c r="C12" s="305">
        <v>89.177279695383575</v>
      </c>
      <c r="D12" s="274">
        <f t="shared" si="7"/>
        <v>4.6537388077758868E-2</v>
      </c>
      <c r="E12" s="305">
        <v>59.409248319413322</v>
      </c>
      <c r="F12" s="274">
        <f t="shared" si="8"/>
        <v>3.0878385752742599E-2</v>
      </c>
      <c r="G12" s="305">
        <v>76.8092058562071</v>
      </c>
      <c r="H12" s="274">
        <f t="shared" si="0"/>
        <v>4.9173881746943593E-2</v>
      </c>
      <c r="I12" s="306">
        <v>87.4</v>
      </c>
      <c r="J12" s="274">
        <f t="shared" si="1"/>
        <v>2.0551144325081872E-2</v>
      </c>
      <c r="K12" s="306">
        <v>63.72</v>
      </c>
      <c r="L12" s="274">
        <f t="shared" si="2"/>
        <v>5.3644682865257032E-3</v>
      </c>
      <c r="M12" s="306">
        <v>75.760000000000005</v>
      </c>
      <c r="N12" s="274">
        <f t="shared" si="3"/>
        <v>1.6503421441030452E-2</v>
      </c>
      <c r="O12" s="305">
        <v>80.989999999999995</v>
      </c>
      <c r="P12" s="274">
        <f t="shared" si="4"/>
        <v>3.1851191234552267E-2</v>
      </c>
      <c r="Q12" s="305">
        <v>62.23</v>
      </c>
      <c r="R12" s="274">
        <f t="shared" si="5"/>
        <v>1.9996721848877241E-2</v>
      </c>
      <c r="S12" s="305">
        <v>72.48</v>
      </c>
      <c r="T12" s="274">
        <f t="shared" si="6"/>
        <v>2.9399233063485353E-2</v>
      </c>
    </row>
    <row r="13" spans="2:20" ht="15" customHeight="1" x14ac:dyDescent="0.25">
      <c r="B13" s="66" t="s">
        <v>91</v>
      </c>
      <c r="C13" s="305">
        <v>78.842573433315181</v>
      </c>
      <c r="D13" s="274">
        <f t="shared" si="7"/>
        <v>-6.0036904226433707E-2</v>
      </c>
      <c r="E13" s="305">
        <v>55.185932355975531</v>
      </c>
      <c r="F13" s="274">
        <f t="shared" si="8"/>
        <v>2.4243444223012167E-2</v>
      </c>
      <c r="G13" s="305">
        <v>69.013670744519359</v>
      </c>
      <c r="H13" s="274">
        <f t="shared" si="0"/>
        <v>-2.556400440382578E-2</v>
      </c>
      <c r="I13" s="306">
        <v>80.824180575975092</v>
      </c>
      <c r="J13" s="274">
        <f t="shared" si="1"/>
        <v>-3.4224571288545724E-2</v>
      </c>
      <c r="K13" s="306">
        <v>59.252636318725941</v>
      </c>
      <c r="L13" s="274">
        <f t="shared" si="2"/>
        <v>9.4355737532181294E-3</v>
      </c>
      <c r="M13" s="306">
        <v>70.220885878967891</v>
      </c>
      <c r="N13" s="274">
        <f t="shared" si="3"/>
        <v>-1.3958893435414121E-2</v>
      </c>
      <c r="O13" s="305">
        <v>74.212636639774729</v>
      </c>
      <c r="P13" s="274">
        <f t="shared" si="4"/>
        <v>-1.6229629708900961E-2</v>
      </c>
      <c r="Q13" s="305">
        <v>57.647034288775437</v>
      </c>
      <c r="R13" s="274">
        <f t="shared" si="5"/>
        <v>2.5523415553616147E-2</v>
      </c>
      <c r="S13" s="305">
        <v>66.696694950418831</v>
      </c>
      <c r="T13" s="274">
        <f t="shared" si="6"/>
        <v>2.1781654464190225E-3</v>
      </c>
    </row>
    <row r="14" spans="2:20" ht="15" customHeight="1" x14ac:dyDescent="0.25">
      <c r="B14" s="66" t="s">
        <v>92</v>
      </c>
      <c r="C14" s="305">
        <v>73.967412642324305</v>
      </c>
      <c r="D14" s="274">
        <f t="shared" si="7"/>
        <v>-7.4847282219637767E-3</v>
      </c>
      <c r="E14" s="305">
        <v>42.971808270434167</v>
      </c>
      <c r="F14" s="274">
        <f t="shared" si="8"/>
        <v>6.5183712752313383E-2</v>
      </c>
      <c r="G14" s="305">
        <v>60.575466176101678</v>
      </c>
      <c r="H14" s="274">
        <f t="shared" si="0"/>
        <v>1.8783376002375896E-2</v>
      </c>
      <c r="I14" s="306">
        <v>72.849999999999994</v>
      </c>
      <c r="J14" s="274">
        <f t="shared" si="1"/>
        <v>1.549341903020407E-2</v>
      </c>
      <c r="K14" s="306">
        <v>45.24</v>
      </c>
      <c r="L14" s="274">
        <f t="shared" si="2"/>
        <v>1.6481667463733363E-2</v>
      </c>
      <c r="M14" s="306">
        <v>58.95</v>
      </c>
      <c r="N14" s="274">
        <f t="shared" si="3"/>
        <v>1.4928127372766609E-2</v>
      </c>
      <c r="O14" s="305">
        <v>67.06</v>
      </c>
      <c r="P14" s="274">
        <f t="shared" si="4"/>
        <v>-1.7418100685762106E-4</v>
      </c>
      <c r="Q14" s="305">
        <v>44.04</v>
      </c>
      <c r="R14" s="274">
        <f t="shared" si="5"/>
        <v>1.6214858177716618E-2</v>
      </c>
      <c r="S14" s="305">
        <v>56.37</v>
      </c>
      <c r="T14" s="274">
        <f t="shared" si="6"/>
        <v>6.1974951758105856E-3</v>
      </c>
    </row>
    <row r="15" spans="2:20" ht="15" customHeight="1" x14ac:dyDescent="0.25">
      <c r="B15" s="66" t="s">
        <v>93</v>
      </c>
      <c r="C15" s="305">
        <v>70.877977886697821</v>
      </c>
      <c r="D15" s="274">
        <f t="shared" si="7"/>
        <v>5.002794515680864E-2</v>
      </c>
      <c r="E15" s="305">
        <v>40.824587799746531</v>
      </c>
      <c r="F15" s="274">
        <f t="shared" si="8"/>
        <v>9.4341905335460385E-2</v>
      </c>
      <c r="G15" s="305">
        <v>57.893124087945644</v>
      </c>
      <c r="H15" s="274">
        <f t="shared" si="0"/>
        <v>6.8299492040645005E-2</v>
      </c>
      <c r="I15" s="306">
        <v>68.53</v>
      </c>
      <c r="J15" s="274">
        <f t="shared" si="1"/>
        <v>6.7807886300491615E-2</v>
      </c>
      <c r="K15" s="306">
        <v>41.88</v>
      </c>
      <c r="L15" s="274">
        <f t="shared" si="2"/>
        <v>9.7501772694728484E-2</v>
      </c>
      <c r="M15" s="306">
        <v>55.12</v>
      </c>
      <c r="N15" s="274">
        <f t="shared" si="3"/>
        <v>7.8015243013681124E-2</v>
      </c>
      <c r="O15" s="305">
        <v>63.08</v>
      </c>
      <c r="P15" s="274">
        <f t="shared" si="4"/>
        <v>3.8570331110009848E-2</v>
      </c>
      <c r="Q15" s="305">
        <v>40.409999999999997</v>
      </c>
      <c r="R15" s="274">
        <f t="shared" si="5"/>
        <v>9.2489162122365132E-2</v>
      </c>
      <c r="S15" s="305">
        <v>52.56</v>
      </c>
      <c r="T15" s="274">
        <f t="shared" si="6"/>
        <v>5.792995354593633E-2</v>
      </c>
    </row>
    <row r="16" spans="2:20" ht="15" customHeight="1" x14ac:dyDescent="0.25">
      <c r="B16" s="66" t="s">
        <v>94</v>
      </c>
      <c r="C16" s="305">
        <v>74.198272477424425</v>
      </c>
      <c r="D16" s="274">
        <f t="shared" si="7"/>
        <v>-4.7121864201075114E-2</v>
      </c>
      <c r="E16" s="305">
        <v>42.309528417521449</v>
      </c>
      <c r="F16" s="274">
        <f t="shared" si="8"/>
        <v>-6.3884216945623407E-2</v>
      </c>
      <c r="G16" s="305">
        <v>60.420436491345427</v>
      </c>
      <c r="H16" s="274">
        <f t="shared" si="0"/>
        <v>-4.8010880324479643E-2</v>
      </c>
      <c r="I16" s="306">
        <v>73.150000000000006</v>
      </c>
      <c r="J16" s="274">
        <f t="shared" si="1"/>
        <v>-7.7583782264927237E-3</v>
      </c>
      <c r="K16" s="306">
        <v>47.98</v>
      </c>
      <c r="L16" s="274">
        <f t="shared" si="2"/>
        <v>-2.3614572011823154E-2</v>
      </c>
      <c r="M16" s="306">
        <v>60.48</v>
      </c>
      <c r="N16" s="274">
        <f t="shared" si="3"/>
        <v>-1.4911285045694722E-2</v>
      </c>
      <c r="O16" s="305">
        <v>67.64</v>
      </c>
      <c r="P16" s="274">
        <f t="shared" si="4"/>
        <v>-2.6148938133365829E-2</v>
      </c>
      <c r="Q16" s="305">
        <v>46.75</v>
      </c>
      <c r="R16" s="274">
        <f t="shared" si="5"/>
        <v>-3.0723053329967054E-2</v>
      </c>
      <c r="S16" s="305">
        <v>57.95</v>
      </c>
      <c r="T16" s="274">
        <f t="shared" si="6"/>
        <v>-2.7289428825036488E-2</v>
      </c>
    </row>
    <row r="17" spans="2:20" ht="15" customHeight="1" x14ac:dyDescent="0.25">
      <c r="B17" s="66" t="s">
        <v>95</v>
      </c>
      <c r="C17" s="305">
        <v>80.103822333675296</v>
      </c>
      <c r="D17" s="274">
        <f t="shared" si="7"/>
        <v>4.0896255015546723E-2</v>
      </c>
      <c r="E17" s="305">
        <v>52.492555110908555</v>
      </c>
      <c r="F17" s="274">
        <f t="shared" si="8"/>
        <v>4.0588407921657854E-3</v>
      </c>
      <c r="G17" s="305">
        <v>68.174111008310646</v>
      </c>
      <c r="H17" s="274">
        <f t="shared" si="0"/>
        <v>3.1686633067870007E-2</v>
      </c>
      <c r="I17" s="306">
        <v>79.82559634442886</v>
      </c>
      <c r="J17" s="274">
        <f t="shared" si="1"/>
        <v>8.9757721131306756E-2</v>
      </c>
      <c r="K17" s="306">
        <v>57.43712832963012</v>
      </c>
      <c r="L17" s="274">
        <f t="shared" si="2"/>
        <v>3.0141356276274234E-3</v>
      </c>
      <c r="M17" s="306">
        <v>68.556322757236416</v>
      </c>
      <c r="N17" s="274">
        <f t="shared" si="3"/>
        <v>5.0922458510177737E-2</v>
      </c>
      <c r="O17" s="305">
        <v>76.919261916657533</v>
      </c>
      <c r="P17" s="274">
        <f t="shared" si="4"/>
        <v>6.9564271857091464E-2</v>
      </c>
      <c r="Q17" s="305">
        <v>56.9575740601992</v>
      </c>
      <c r="R17" s="274">
        <f t="shared" si="5"/>
        <v>-4.311007312317594E-3</v>
      </c>
      <c r="S17" s="305">
        <v>67.652654889850609</v>
      </c>
      <c r="T17" s="274">
        <f t="shared" si="6"/>
        <v>3.9729364095761888E-2</v>
      </c>
    </row>
    <row r="18" spans="2:20" ht="15" customHeight="1" x14ac:dyDescent="0.25">
      <c r="B18" s="66" t="s">
        <v>96</v>
      </c>
      <c r="C18" s="305">
        <v>78.508118795221264</v>
      </c>
      <c r="D18" s="274">
        <f t="shared" si="7"/>
        <v>-9.1615479461349403E-2</v>
      </c>
      <c r="E18" s="305">
        <v>53.768143990710279</v>
      </c>
      <c r="F18" s="274">
        <f t="shared" si="8"/>
        <v>-7.3280569528110129E-2</v>
      </c>
      <c r="G18" s="305">
        <v>67.81897674196361</v>
      </c>
      <c r="H18" s="274">
        <f t="shared" si="0"/>
        <v>-8.2358170216706772E-2</v>
      </c>
      <c r="I18" s="306">
        <v>77.180000000000007</v>
      </c>
      <c r="J18" s="274">
        <f t="shared" si="1"/>
        <v>-6.0783793145182785E-2</v>
      </c>
      <c r="K18" s="306">
        <v>60.09</v>
      </c>
      <c r="L18" s="274">
        <f t="shared" si="2"/>
        <v>-4.7197532296974543E-2</v>
      </c>
      <c r="M18" s="306">
        <v>68.569999999999993</v>
      </c>
      <c r="N18" s="274">
        <f t="shared" si="3"/>
        <v>-5.5418372134536376E-2</v>
      </c>
      <c r="O18" s="305">
        <v>76.23</v>
      </c>
      <c r="P18" s="274">
        <f t="shared" si="4"/>
        <v>-5.915499774626265E-2</v>
      </c>
      <c r="Q18" s="305">
        <v>59.91</v>
      </c>
      <c r="R18" s="274">
        <f t="shared" si="5"/>
        <v>-5.1427287085477391E-2</v>
      </c>
      <c r="S18" s="305">
        <v>68.650000000000006</v>
      </c>
      <c r="T18" s="274">
        <f t="shared" si="6"/>
        <v>-5.5791788849200774E-2</v>
      </c>
    </row>
    <row r="19" spans="2:20" ht="15" customHeight="1" x14ac:dyDescent="0.25">
      <c r="B19" s="66" t="s">
        <v>97</v>
      </c>
      <c r="C19" s="305">
        <v>80.28705497929252</v>
      </c>
      <c r="D19" s="274">
        <f t="shared" si="7"/>
        <v>-7.7767625649630689E-2</v>
      </c>
      <c r="E19" s="305">
        <v>55.807013491325222</v>
      </c>
      <c r="F19" s="274">
        <f t="shared" si="8"/>
        <v>-2.6682449029489241E-2</v>
      </c>
      <c r="G19" s="305">
        <v>69.710219594366777</v>
      </c>
      <c r="H19" s="274">
        <f t="shared" si="0"/>
        <v>-5.743101624255742E-2</v>
      </c>
      <c r="I19" s="306">
        <v>79.618133866192579</v>
      </c>
      <c r="J19" s="274">
        <f t="shared" si="1"/>
        <v>-2.343608072500325E-2</v>
      </c>
      <c r="K19" s="306">
        <v>59.034809560765723</v>
      </c>
      <c r="L19" s="274">
        <f t="shared" si="2"/>
        <v>-1.0478694321957915E-2</v>
      </c>
      <c r="M19" s="306">
        <v>69.257482446075812</v>
      </c>
      <c r="N19" s="274">
        <f t="shared" si="3"/>
        <v>-1.8496427896032896E-2</v>
      </c>
      <c r="O19" s="305">
        <v>76.647680266031983</v>
      </c>
      <c r="P19" s="274">
        <f t="shared" si="4"/>
        <v>-2.712581525884239E-2</v>
      </c>
      <c r="Q19" s="305">
        <v>58.92007467892757</v>
      </c>
      <c r="R19" s="274">
        <f t="shared" si="5"/>
        <v>-1.3246273779053186E-2</v>
      </c>
      <c r="S19" s="305">
        <v>68.418178047422018</v>
      </c>
      <c r="T19" s="274">
        <f t="shared" si="6"/>
        <v>-2.1276534903934996E-2</v>
      </c>
    </row>
    <row r="20" spans="2:20" ht="30" customHeight="1" x14ac:dyDescent="0.25">
      <c r="B20" s="131" t="str">
        <f>actualizaciones!$A$2</f>
        <v>2013</v>
      </c>
      <c r="C20" s="307">
        <v>78.799474963489359</v>
      </c>
      <c r="D20" s="133">
        <v>9.4547781928233654E-4</v>
      </c>
      <c r="E20" s="307">
        <v>51.132852465864516</v>
      </c>
      <c r="F20" s="133">
        <v>1.3775259261389117E-2</v>
      </c>
      <c r="G20" s="307">
        <v>67.075670315590656</v>
      </c>
      <c r="H20" s="133">
        <v>1.1138119115006173E-2</v>
      </c>
      <c r="I20" s="307">
        <v>77.777924703376783</v>
      </c>
      <c r="J20" s="133">
        <v>1.5089459371007141E-2</v>
      </c>
      <c r="K20" s="307">
        <v>55.196115508488639</v>
      </c>
      <c r="L20" s="133">
        <v>2.4973940736886968E-2</v>
      </c>
      <c r="M20" s="307">
        <v>66.545495395772591</v>
      </c>
      <c r="N20" s="133">
        <v>2.0172186175207996E-2</v>
      </c>
      <c r="O20" s="307">
        <v>73.329396476441019</v>
      </c>
      <c r="P20" s="133">
        <v>1.6177407721326142E-2</v>
      </c>
      <c r="Q20" s="307">
        <v>54.267491213569393</v>
      </c>
      <c r="R20" s="133">
        <v>2.8846164111349992E-2</v>
      </c>
      <c r="S20" s="307">
        <v>64.58131253771289</v>
      </c>
      <c r="T20" s="133">
        <v>2.2569885005343293E-2</v>
      </c>
    </row>
    <row r="21" spans="2:20" ht="15" customHeight="1" outlineLevel="1" x14ac:dyDescent="0.25">
      <c r="B21" s="66" t="s">
        <v>86</v>
      </c>
      <c r="C21" s="305">
        <v>74.105656408805899</v>
      </c>
      <c r="D21" s="274">
        <f>C21/C34-1</f>
        <v>3.7292773650958733E-3</v>
      </c>
      <c r="E21" s="305">
        <v>49.32281842564678</v>
      </c>
      <c r="F21" s="274">
        <f>E21/E34-1</f>
        <v>-6.2117460138261471E-2</v>
      </c>
      <c r="G21" s="305">
        <v>63.321215136505295</v>
      </c>
      <c r="H21" s="274">
        <f t="shared" ref="H21:H71" si="9">G21/G34-1</f>
        <v>-1.2120490794252148E-2</v>
      </c>
      <c r="I21" s="306">
        <v>72.359155355237149</v>
      </c>
      <c r="J21" s="274">
        <f t="shared" ref="J21:J71" si="10">I21/I34-1</f>
        <v>4.1482714042847091E-2</v>
      </c>
      <c r="K21" s="306">
        <v>53.779840880981943</v>
      </c>
      <c r="L21" s="274">
        <f t="shared" ref="L21:L71" si="11">K21/K34-1</f>
        <v>-2.1883828293288832E-2</v>
      </c>
      <c r="M21" s="306">
        <v>63.085400049503342</v>
      </c>
      <c r="N21" s="274">
        <f t="shared" ref="N21:N71" si="12">M21/M34-1</f>
        <v>1.8715676481222632E-2</v>
      </c>
      <c r="O21" s="305">
        <v>69.034361701004826</v>
      </c>
      <c r="P21" s="274">
        <f t="shared" ref="P21:P71" si="13">O21/O34-1</f>
        <v>2.5237071924316901E-2</v>
      </c>
      <c r="Q21" s="305">
        <v>53.624696496704821</v>
      </c>
      <c r="R21" s="274">
        <f t="shared" ref="R21:R71" si="14">Q21/Q34-1</f>
        <v>-2.4205073952857759E-2</v>
      </c>
      <c r="S21" s="305">
        <v>61.912347322267458</v>
      </c>
      <c r="T21" s="274">
        <f t="shared" ref="T21:T71" si="15">S21/S34-1</f>
        <v>9.7107755442673582E-3</v>
      </c>
    </row>
    <row r="22" spans="2:20" ht="15" customHeight="1" outlineLevel="1" x14ac:dyDescent="0.25">
      <c r="B22" s="66" t="s">
        <v>87</v>
      </c>
      <c r="C22" s="305">
        <v>77.42766629396418</v>
      </c>
      <c r="D22" s="274">
        <f t="shared" ref="D22:D32" si="16">C22/C35-1</f>
        <v>-5.5414587117674996E-2</v>
      </c>
      <c r="E22" s="305">
        <v>54.442449935708922</v>
      </c>
      <c r="F22" s="274">
        <f t="shared" ref="F22:F32" si="17">E22/E35-1</f>
        <v>-1.7461650682026209E-2</v>
      </c>
      <c r="G22" s="305">
        <v>67.425473804340001</v>
      </c>
      <c r="H22" s="274">
        <f t="shared" si="9"/>
        <v>-3.4018999937822314E-2</v>
      </c>
      <c r="I22" s="306">
        <v>77.32013211214543</v>
      </c>
      <c r="J22" s="274">
        <f t="shared" si="10"/>
        <v>-2.2987347966012206E-2</v>
      </c>
      <c r="K22" s="306">
        <v>55.925223992098232</v>
      </c>
      <c r="L22" s="274">
        <f t="shared" si="11"/>
        <v>-3.3310680756510003E-2</v>
      </c>
      <c r="M22" s="306">
        <v>66.640989834376924</v>
      </c>
      <c r="N22" s="274">
        <f t="shared" si="12"/>
        <v>-2.0703272160333963E-2</v>
      </c>
      <c r="O22" s="305">
        <v>72.220429561600454</v>
      </c>
      <c r="P22" s="274">
        <f t="shared" si="13"/>
        <v>-4.9306641343938584E-2</v>
      </c>
      <c r="Q22" s="305">
        <v>54.706018792040297</v>
      </c>
      <c r="R22" s="274">
        <f t="shared" si="14"/>
        <v>-4.4686467950028064E-2</v>
      </c>
      <c r="S22" s="305">
        <v>64.125647249190934</v>
      </c>
      <c r="T22" s="274">
        <f t="shared" si="15"/>
        <v>-4.1115854240655003E-2</v>
      </c>
    </row>
    <row r="23" spans="2:20" ht="15" customHeight="1" outlineLevel="1" x14ac:dyDescent="0.25">
      <c r="B23" s="66" t="s">
        <v>88</v>
      </c>
      <c r="C23" s="305">
        <v>79.215540364818153</v>
      </c>
      <c r="D23" s="274">
        <f t="shared" si="16"/>
        <v>-5.6620931703963873E-2</v>
      </c>
      <c r="E23" s="305">
        <v>52.397086018630652</v>
      </c>
      <c r="F23" s="274">
        <f t="shared" si="17"/>
        <v>-1.5647454092980406E-2</v>
      </c>
      <c r="G23" s="305">
        <v>67.545285081429242</v>
      </c>
      <c r="H23" s="274">
        <f t="shared" si="9"/>
        <v>-3.3548646710126806E-2</v>
      </c>
      <c r="I23" s="306">
        <v>79.283534514064272</v>
      </c>
      <c r="J23" s="274">
        <f t="shared" si="10"/>
        <v>4.4790892444477315E-3</v>
      </c>
      <c r="K23" s="306">
        <v>53.225442545826652</v>
      </c>
      <c r="L23" s="274">
        <f t="shared" si="11"/>
        <v>-4.1328484405139587E-2</v>
      </c>
      <c r="M23" s="306">
        <v>66.276791505187433</v>
      </c>
      <c r="N23" s="274">
        <f t="shared" si="12"/>
        <v>-6.7916753306245248E-3</v>
      </c>
      <c r="O23" s="305">
        <v>72.262388253410307</v>
      </c>
      <c r="P23" s="274">
        <f t="shared" si="13"/>
        <v>1.4636173173410594E-2</v>
      </c>
      <c r="Q23" s="305">
        <v>51.272564487965113</v>
      </c>
      <c r="R23" s="274">
        <f t="shared" si="14"/>
        <v>-4.2171408780775077E-2</v>
      </c>
      <c r="S23" s="305">
        <v>62.561345129971812</v>
      </c>
      <c r="T23" s="274">
        <f t="shared" si="15"/>
        <v>-9.3667949581899279E-4</v>
      </c>
    </row>
    <row r="24" spans="2:20" ht="15" customHeight="1" outlineLevel="1" x14ac:dyDescent="0.25">
      <c r="B24" s="66" t="s">
        <v>89</v>
      </c>
      <c r="C24" s="305">
        <v>74.672217972106168</v>
      </c>
      <c r="D24" s="274">
        <f t="shared" si="16"/>
        <v>-0.10783878623383136</v>
      </c>
      <c r="E24" s="305">
        <v>47.31797985970541</v>
      </c>
      <c r="F24" s="274">
        <f t="shared" si="17"/>
        <v>-2.6508896084203259E-2</v>
      </c>
      <c r="G24" s="305">
        <v>62.768812289828098</v>
      </c>
      <c r="H24" s="274">
        <f t="shared" si="9"/>
        <v>-7.1737182826790535E-2</v>
      </c>
      <c r="I24" s="306">
        <v>74.756786736820018</v>
      </c>
      <c r="J24" s="274">
        <f t="shared" si="10"/>
        <v>-4.2390545609131247E-2</v>
      </c>
      <c r="K24" s="306">
        <v>49.681923699792932</v>
      </c>
      <c r="L24" s="274">
        <f t="shared" si="11"/>
        <v>-3.2624211351154009E-2</v>
      </c>
      <c r="M24" s="306">
        <v>62.240816653402803</v>
      </c>
      <c r="N24" s="274">
        <f t="shared" si="12"/>
        <v>-2.9793900452736333E-2</v>
      </c>
      <c r="O24" s="305">
        <v>69.766640716963963</v>
      </c>
      <c r="P24" s="274">
        <f t="shared" si="13"/>
        <v>-5.308565726772374E-2</v>
      </c>
      <c r="Q24" s="305">
        <v>47.758303027120235</v>
      </c>
      <c r="R24" s="274">
        <f t="shared" si="14"/>
        <v>-2.5310925396208384E-2</v>
      </c>
      <c r="S24" s="305">
        <v>59.594862459546924</v>
      </c>
      <c r="T24" s="274">
        <f t="shared" si="15"/>
        <v>-3.3821159583392824E-2</v>
      </c>
    </row>
    <row r="25" spans="2:20" ht="15" customHeight="1" outlineLevel="1" x14ac:dyDescent="0.25">
      <c r="B25" s="66" t="s">
        <v>90</v>
      </c>
      <c r="C25" s="305">
        <v>85.2117475317161</v>
      </c>
      <c r="D25" s="274">
        <f t="shared" si="16"/>
        <v>-5.4568428584088502E-2</v>
      </c>
      <c r="E25" s="305">
        <v>57.629735127323443</v>
      </c>
      <c r="F25" s="274">
        <f t="shared" si="17"/>
        <v>-3.5647002554828555E-2</v>
      </c>
      <c r="G25" s="305">
        <v>73.209224126237984</v>
      </c>
      <c r="H25" s="274">
        <f t="shared" si="9"/>
        <v>-3.9375093475423339E-2</v>
      </c>
      <c r="I25" s="306">
        <v>85.64</v>
      </c>
      <c r="J25" s="274">
        <f t="shared" si="10"/>
        <v>-1.4259715275740992E-2</v>
      </c>
      <c r="K25" s="306">
        <v>63.38</v>
      </c>
      <c r="L25" s="274">
        <f t="shared" si="11"/>
        <v>-6.8066519378578993E-3</v>
      </c>
      <c r="M25" s="306">
        <v>74.53</v>
      </c>
      <c r="N25" s="274">
        <f t="shared" si="12"/>
        <v>-4.4532979854651211E-3</v>
      </c>
      <c r="O25" s="305">
        <v>78.489999999999995</v>
      </c>
      <c r="P25" s="274">
        <f t="shared" si="13"/>
        <v>-4.2513289820155009E-2</v>
      </c>
      <c r="Q25" s="305">
        <v>61.01</v>
      </c>
      <c r="R25" s="274">
        <f t="shared" si="14"/>
        <v>-1.4076138072177558E-2</v>
      </c>
      <c r="S25" s="305">
        <v>70.41</v>
      </c>
      <c r="T25" s="274">
        <f t="shared" si="15"/>
        <v>-2.48886915669152E-2</v>
      </c>
    </row>
    <row r="26" spans="2:20" ht="15" customHeight="1" outlineLevel="1" x14ac:dyDescent="0.25">
      <c r="B26" s="66" t="s">
        <v>91</v>
      </c>
      <c r="C26" s="305">
        <v>83.878371169912469</v>
      </c>
      <c r="D26" s="274">
        <f t="shared" si="16"/>
        <v>-3.2990878834303961E-2</v>
      </c>
      <c r="E26" s="305">
        <v>53.879702786713366</v>
      </c>
      <c r="F26" s="274">
        <f t="shared" si="17"/>
        <v>-4.5363168201393189E-2</v>
      </c>
      <c r="G26" s="305">
        <v>70.824221453658211</v>
      </c>
      <c r="H26" s="274">
        <f t="shared" si="9"/>
        <v>-2.7940962755171439E-2</v>
      </c>
      <c r="I26" s="306">
        <v>83.68837948570652</v>
      </c>
      <c r="J26" s="274">
        <f t="shared" si="10"/>
        <v>1.6358855054500854E-2</v>
      </c>
      <c r="K26" s="306">
        <v>58.698779654076013</v>
      </c>
      <c r="L26" s="274">
        <f t="shared" si="11"/>
        <v>-8.7722545526736084E-3</v>
      </c>
      <c r="M26" s="306">
        <v>71.214968028686755</v>
      </c>
      <c r="N26" s="274">
        <f t="shared" si="12"/>
        <v>1.3082070121780864E-2</v>
      </c>
      <c r="O26" s="305">
        <v>75.43695041131916</v>
      </c>
      <c r="P26" s="274">
        <f t="shared" si="13"/>
        <v>-6.0665205754184548E-4</v>
      </c>
      <c r="Q26" s="305">
        <v>56.212304287226246</v>
      </c>
      <c r="R26" s="274">
        <f t="shared" si="14"/>
        <v>-1.4473681007693973E-2</v>
      </c>
      <c r="S26" s="305">
        <v>66.551734262449102</v>
      </c>
      <c r="T26" s="274">
        <f t="shared" si="15"/>
        <v>5.2977605104920222E-4</v>
      </c>
    </row>
    <row r="27" spans="2:20" ht="15" customHeight="1" outlineLevel="1" x14ac:dyDescent="0.25">
      <c r="B27" s="66" t="s">
        <v>92</v>
      </c>
      <c r="C27" s="305">
        <v>74.525213611893122</v>
      </c>
      <c r="D27" s="274">
        <f t="shared" si="16"/>
        <v>-1.6558279072405369E-2</v>
      </c>
      <c r="E27" s="305">
        <v>40.34215671529553</v>
      </c>
      <c r="F27" s="274">
        <f t="shared" si="17"/>
        <v>-4.8085023235121982E-2</v>
      </c>
      <c r="G27" s="305">
        <v>59.458632328488648</v>
      </c>
      <c r="H27" s="274">
        <f t="shared" si="9"/>
        <v>-7.5340956686922311E-3</v>
      </c>
      <c r="I27" s="306">
        <v>71.738524972000036</v>
      </c>
      <c r="J27" s="274">
        <f t="shared" si="10"/>
        <v>-5.2894485302269478E-3</v>
      </c>
      <c r="K27" s="306">
        <v>44.506459337215837</v>
      </c>
      <c r="L27" s="274">
        <f t="shared" si="11"/>
        <v>-6.3304456973467538E-3</v>
      </c>
      <c r="M27" s="306">
        <v>58.082930613616377</v>
      </c>
      <c r="N27" s="274">
        <f t="shared" si="12"/>
        <v>1.3310024661834952E-2</v>
      </c>
      <c r="O27" s="305">
        <v>67.071682613209205</v>
      </c>
      <c r="P27" s="274">
        <f t="shared" si="13"/>
        <v>-8.1088048919076838E-3</v>
      </c>
      <c r="Q27" s="305">
        <v>43.337291957109173</v>
      </c>
      <c r="R27" s="274">
        <f t="shared" si="14"/>
        <v>9.0172749035895006E-3</v>
      </c>
      <c r="S27" s="305">
        <v>56.022798973625541</v>
      </c>
      <c r="T27" s="274">
        <f t="shared" si="15"/>
        <v>1.601013735265755E-2</v>
      </c>
    </row>
    <row r="28" spans="2:20" ht="15" customHeight="1" outlineLevel="1" x14ac:dyDescent="0.25">
      <c r="B28" s="66" t="s">
        <v>93</v>
      </c>
      <c r="C28" s="305">
        <v>67.501039580535235</v>
      </c>
      <c r="D28" s="274">
        <f t="shared" si="16"/>
        <v>-2.4889853157078146E-2</v>
      </c>
      <c r="E28" s="305">
        <v>37.30514896734411</v>
      </c>
      <c r="F28" s="274">
        <f t="shared" si="17"/>
        <v>6.8297190110111483E-2</v>
      </c>
      <c r="G28" s="305">
        <v>54.19184837143311</v>
      </c>
      <c r="H28" s="274">
        <f t="shared" si="9"/>
        <v>2.406523546601691E-2</v>
      </c>
      <c r="I28" s="306">
        <v>64.178211155030738</v>
      </c>
      <c r="J28" s="274">
        <f t="shared" si="10"/>
        <v>-1.5149816491991874E-2</v>
      </c>
      <c r="K28" s="306">
        <v>38.159391667469293</v>
      </c>
      <c r="L28" s="274">
        <f t="shared" si="11"/>
        <v>2.1873354310863569E-2</v>
      </c>
      <c r="M28" s="306">
        <v>51.131002420622053</v>
      </c>
      <c r="N28" s="274">
        <f t="shared" si="12"/>
        <v>2.0671036294009459E-2</v>
      </c>
      <c r="O28" s="305">
        <v>60.737340660002253</v>
      </c>
      <c r="P28" s="274">
        <f t="shared" si="13"/>
        <v>-6.8385629813706439E-3</v>
      </c>
      <c r="Q28" s="305">
        <v>36.988925291941563</v>
      </c>
      <c r="R28" s="274">
        <f t="shared" si="14"/>
        <v>2.4869861254446457E-2</v>
      </c>
      <c r="S28" s="305">
        <v>49.681928206901645</v>
      </c>
      <c r="T28" s="274">
        <f t="shared" si="15"/>
        <v>2.494308719193894E-2</v>
      </c>
    </row>
    <row r="29" spans="2:20" ht="15" customHeight="1" outlineLevel="1" x14ac:dyDescent="0.25">
      <c r="B29" s="66" t="s">
        <v>94</v>
      </c>
      <c r="C29" s="305">
        <v>77.86753593124908</v>
      </c>
      <c r="D29" s="274">
        <f t="shared" si="16"/>
        <v>-8.7224738370276111E-2</v>
      </c>
      <c r="E29" s="305">
        <v>45.196896776457613</v>
      </c>
      <c r="F29" s="274">
        <f t="shared" si="17"/>
        <v>-9.5132627637857015E-2</v>
      </c>
      <c r="G29" s="305">
        <v>63.467570419228494</v>
      </c>
      <c r="H29" s="274">
        <f t="shared" si="9"/>
        <v>-7.3478292105916831E-2</v>
      </c>
      <c r="I29" s="306">
        <v>73.721962871556997</v>
      </c>
      <c r="J29" s="274">
        <f t="shared" si="10"/>
        <v>-0.10547841893044529</v>
      </c>
      <c r="K29" s="306">
        <v>49.1404302283186</v>
      </c>
      <c r="L29" s="274">
        <f t="shared" si="11"/>
        <v>-8.0587470292090457E-2</v>
      </c>
      <c r="M29" s="306">
        <v>61.395485586093073</v>
      </c>
      <c r="N29" s="274">
        <f t="shared" si="12"/>
        <v>-7.9874258266197984E-2</v>
      </c>
      <c r="O29" s="305">
        <v>69.456206034576454</v>
      </c>
      <c r="P29" s="274">
        <f t="shared" si="13"/>
        <v>-9.6822453789831786E-2</v>
      </c>
      <c r="Q29" s="305">
        <v>48.231829056298515</v>
      </c>
      <c r="R29" s="274">
        <f t="shared" si="14"/>
        <v>-8.742546181729105E-2</v>
      </c>
      <c r="S29" s="305">
        <v>59.575789260725955</v>
      </c>
      <c r="T29" s="274">
        <f t="shared" si="15"/>
        <v>-7.9665830532518078E-2</v>
      </c>
    </row>
    <row r="30" spans="2:20" ht="15" customHeight="1" outlineLevel="1" x14ac:dyDescent="0.25">
      <c r="B30" s="66" t="s">
        <v>95</v>
      </c>
      <c r="C30" s="305">
        <v>76.956586160912721</v>
      </c>
      <c r="D30" s="274">
        <f t="shared" si="16"/>
        <v>-8.5088813060254842E-2</v>
      </c>
      <c r="E30" s="305">
        <v>52.280357463407064</v>
      </c>
      <c r="F30" s="274">
        <f t="shared" si="17"/>
        <v>-7.0437686945795663E-3</v>
      </c>
      <c r="G30" s="305">
        <v>66.080250362055224</v>
      </c>
      <c r="H30" s="274">
        <f t="shared" si="9"/>
        <v>-4.4511837300146628E-2</v>
      </c>
      <c r="I30" s="306">
        <v>73.250773815632854</v>
      </c>
      <c r="J30" s="274">
        <f t="shared" si="10"/>
        <v>-8.943225266462862E-2</v>
      </c>
      <c r="K30" s="306">
        <v>57.264525283773125</v>
      </c>
      <c r="L30" s="274">
        <f t="shared" si="11"/>
        <v>-4.4919618716584564E-3</v>
      </c>
      <c r="M30" s="306">
        <v>65.234425434607346</v>
      </c>
      <c r="N30" s="274">
        <f t="shared" si="12"/>
        <v>-4.1087056425960444E-2</v>
      </c>
      <c r="O30" s="305">
        <v>71.916446669541529</v>
      </c>
      <c r="P30" s="274">
        <f t="shared" si="13"/>
        <v>-7.7589302805046501E-2</v>
      </c>
      <c r="Q30" s="305">
        <v>57.204181705828169</v>
      </c>
      <c r="R30" s="274">
        <f t="shared" si="14"/>
        <v>-5.7801926143024041E-3</v>
      </c>
      <c r="S30" s="305">
        <v>65.067562027246566</v>
      </c>
      <c r="T30" s="274">
        <f t="shared" si="15"/>
        <v>-3.7868025500848446E-2</v>
      </c>
    </row>
    <row r="31" spans="2:20" ht="15" customHeight="1" outlineLevel="1" x14ac:dyDescent="0.25">
      <c r="B31" s="66" t="s">
        <v>96</v>
      </c>
      <c r="C31" s="305">
        <v>86.426086112374307</v>
      </c>
      <c r="D31" s="274">
        <f t="shared" si="16"/>
        <v>-2.5526145987435855E-2</v>
      </c>
      <c r="E31" s="305">
        <v>58.019873354043398</v>
      </c>
      <c r="F31" s="274">
        <f t="shared" si="17"/>
        <v>-2.536748943316991E-2</v>
      </c>
      <c r="G31" s="305">
        <v>73.905716305434197</v>
      </c>
      <c r="H31" s="274">
        <f t="shared" si="9"/>
        <v>-1.2351779962124887E-2</v>
      </c>
      <c r="I31" s="306">
        <v>82.174902260742599</v>
      </c>
      <c r="J31" s="274">
        <f t="shared" si="10"/>
        <v>-4.8901594204368126E-2</v>
      </c>
      <c r="K31" s="306">
        <v>63.066587290503506</v>
      </c>
      <c r="L31" s="274">
        <f t="shared" si="11"/>
        <v>1.5338620057727681E-3</v>
      </c>
      <c r="M31" s="306">
        <v>72.592985060436078</v>
      </c>
      <c r="N31" s="274">
        <f t="shared" si="12"/>
        <v>-1.5154184500934975E-2</v>
      </c>
      <c r="O31" s="305">
        <v>81.022910062120374</v>
      </c>
      <c r="P31" s="274">
        <f t="shared" si="13"/>
        <v>-3.509693864332053E-2</v>
      </c>
      <c r="Q31" s="305">
        <v>63.158047015630927</v>
      </c>
      <c r="R31" s="274">
        <f t="shared" si="14"/>
        <v>6.0217746994413179E-3</v>
      </c>
      <c r="S31" s="305">
        <v>72.706421305454981</v>
      </c>
      <c r="T31" s="274">
        <f t="shared" si="15"/>
        <v>-7.4208695501026822E-3</v>
      </c>
    </row>
    <row r="32" spans="2:20" ht="15" customHeight="1" outlineLevel="1" x14ac:dyDescent="0.25">
      <c r="B32" s="66" t="s">
        <v>97</v>
      </c>
      <c r="C32" s="305">
        <v>87.057294031612813</v>
      </c>
      <c r="D32" s="274">
        <f t="shared" si="16"/>
        <v>0.11127513443467962</v>
      </c>
      <c r="E32" s="305">
        <v>57.336902468962101</v>
      </c>
      <c r="F32" s="274">
        <f t="shared" si="17"/>
        <v>0.13718568958671362</v>
      </c>
      <c r="G32" s="305">
        <v>73.95768457866609</v>
      </c>
      <c r="H32" s="274">
        <f t="shared" si="9"/>
        <v>0.13658651573176739</v>
      </c>
      <c r="I32" s="306">
        <v>81.528850590037422</v>
      </c>
      <c r="J32" s="274">
        <f t="shared" si="10"/>
        <v>7.1471422502417559E-2</v>
      </c>
      <c r="K32" s="306">
        <v>59.659968130058353</v>
      </c>
      <c r="L32" s="274">
        <f t="shared" si="11"/>
        <v>0.12511071607894042</v>
      </c>
      <c r="M32" s="306">
        <v>70.56263921445985</v>
      </c>
      <c r="N32" s="274">
        <f t="shared" si="12"/>
        <v>0.10951392410871263</v>
      </c>
      <c r="O32" s="305">
        <v>78.784781699624219</v>
      </c>
      <c r="P32" s="274">
        <f t="shared" si="13"/>
        <v>7.3691765502585049E-2</v>
      </c>
      <c r="Q32" s="305">
        <v>59.711023240397282</v>
      </c>
      <c r="R32" s="274">
        <f t="shared" si="14"/>
        <v>0.12231083782283503</v>
      </c>
      <c r="S32" s="305">
        <v>69.905525398542011</v>
      </c>
      <c r="T32" s="274">
        <f t="shared" si="15"/>
        <v>0.10663672820066972</v>
      </c>
    </row>
    <row r="33" spans="2:20" x14ac:dyDescent="0.25">
      <c r="B33" s="276">
        <v>2012</v>
      </c>
      <c r="C33" s="308">
        <v>78.725042182283943</v>
      </c>
      <c r="D33" s="278">
        <f>C33/C46-1</f>
        <v>-3.7299770474811478E-2</v>
      </c>
      <c r="E33" s="308">
        <v>50.438055179131723</v>
      </c>
      <c r="F33" s="278">
        <f>E33/E46-1</f>
        <v>-1.4876095451658355E-2</v>
      </c>
      <c r="G33" s="308">
        <v>66.336803100943641</v>
      </c>
      <c r="H33" s="278">
        <f t="shared" si="9"/>
        <v>-1.7290611781754506E-2</v>
      </c>
      <c r="I33" s="308">
        <v>76.621744010199166</v>
      </c>
      <c r="J33" s="278">
        <f t="shared" si="10"/>
        <v>-1.8625380491983923E-2</v>
      </c>
      <c r="K33" s="308">
        <v>53.851237884942087</v>
      </c>
      <c r="L33" s="278">
        <f t="shared" si="11"/>
        <v>-6.606471688542781E-3</v>
      </c>
      <c r="M33" s="308">
        <v>65.229670341496487</v>
      </c>
      <c r="N33" s="278">
        <f t="shared" si="12"/>
        <v>-2.556166867671017E-3</v>
      </c>
      <c r="O33" s="308">
        <v>72.162002342558168</v>
      </c>
      <c r="P33" s="278">
        <f t="shared" si="13"/>
        <v>-2.2393095411626707E-2</v>
      </c>
      <c r="Q33" s="308">
        <v>52.745972242062152</v>
      </c>
      <c r="R33" s="278">
        <f t="shared" si="14"/>
        <v>-7.5145529254482257E-3</v>
      </c>
      <c r="S33" s="308">
        <v>63.155891332918948</v>
      </c>
      <c r="T33" s="278">
        <f t="shared" si="15"/>
        <v>-6.3903897702469736E-3</v>
      </c>
    </row>
    <row r="34" spans="2:20" ht="15" hidden="1" customHeight="1" outlineLevel="1" x14ac:dyDescent="0.25">
      <c r="B34" s="66" t="s">
        <v>86</v>
      </c>
      <c r="C34" s="305">
        <v>73.830322657660957</v>
      </c>
      <c r="D34" s="274">
        <f>C34/C47-1</f>
        <v>9.8011937204951938E-2</v>
      </c>
      <c r="E34" s="305">
        <v>52.589547549224967</v>
      </c>
      <c r="F34" s="274">
        <f>E34/E47-1</f>
        <v>7.9645812958837325E-2</v>
      </c>
      <c r="G34" s="305">
        <v>64.098115758484923</v>
      </c>
      <c r="H34" s="274">
        <f t="shared" si="9"/>
        <v>9.7382567342662707E-2</v>
      </c>
      <c r="I34" s="306">
        <v>69.477058408729633</v>
      </c>
      <c r="J34" s="274">
        <f t="shared" si="10"/>
        <v>6.7520329380923449E-2</v>
      </c>
      <c r="K34" s="306">
        <v>54.983081188752564</v>
      </c>
      <c r="L34" s="274">
        <f t="shared" si="11"/>
        <v>0.11786495338999492</v>
      </c>
      <c r="M34" s="306">
        <v>61.926405478914951</v>
      </c>
      <c r="N34" s="274">
        <f t="shared" si="12"/>
        <v>9.7373195881135466E-2</v>
      </c>
      <c r="O34" s="305">
        <v>67.33502288541996</v>
      </c>
      <c r="P34" s="274">
        <f t="shared" si="13"/>
        <v>7.7312916225802608E-2</v>
      </c>
      <c r="Q34" s="305">
        <v>54.954883516287239</v>
      </c>
      <c r="R34" s="274">
        <f t="shared" si="14"/>
        <v>0.10610983863182111</v>
      </c>
      <c r="S34" s="305">
        <v>61.316912547451679</v>
      </c>
      <c r="T34" s="274">
        <f t="shared" si="15"/>
        <v>9.5419818839440174E-2</v>
      </c>
    </row>
    <row r="35" spans="2:20" ht="15" hidden="1" customHeight="1" outlineLevel="1" x14ac:dyDescent="0.25">
      <c r="B35" s="66" t="s">
        <v>87</v>
      </c>
      <c r="C35" s="305">
        <v>81.97</v>
      </c>
      <c r="D35" s="274">
        <f t="shared" ref="D35:D45" si="18">C35/C48-1</f>
        <v>9.3516542155816618E-2</v>
      </c>
      <c r="E35" s="305">
        <v>55.41</v>
      </c>
      <c r="F35" s="274">
        <f t="shared" ref="F35:F45" si="19">E35/E48-1</f>
        <v>3.919729932483107E-2</v>
      </c>
      <c r="G35" s="305">
        <v>69.8</v>
      </c>
      <c r="H35" s="274">
        <f t="shared" si="9"/>
        <v>7.9826732673267342E-2</v>
      </c>
      <c r="I35" s="306">
        <v>79.13933555637891</v>
      </c>
      <c r="J35" s="274">
        <f t="shared" si="10"/>
        <v>9.7959255583055738E-2</v>
      </c>
      <c r="K35" s="306">
        <v>57.852324297804486</v>
      </c>
      <c r="L35" s="274">
        <f t="shared" si="11"/>
        <v>6.1642032309537464E-2</v>
      </c>
      <c r="M35" s="306">
        <v>68.049844280994705</v>
      </c>
      <c r="N35" s="274">
        <f t="shared" si="12"/>
        <v>8.8648863116965515E-2</v>
      </c>
      <c r="O35" s="305">
        <v>75.966060879708024</v>
      </c>
      <c r="P35" s="274">
        <f t="shared" si="13"/>
        <v>0.11010601966143985</v>
      </c>
      <c r="Q35" s="305">
        <v>57.264988882392018</v>
      </c>
      <c r="R35" s="274">
        <f t="shared" si="14"/>
        <v>5.25467845530454E-2</v>
      </c>
      <c r="S35" s="305">
        <v>66.875281578891389</v>
      </c>
      <c r="T35" s="274">
        <f t="shared" si="15"/>
        <v>9.1118939073830729E-2</v>
      </c>
    </row>
    <row r="36" spans="2:20" ht="15" hidden="1" customHeight="1" outlineLevel="1" x14ac:dyDescent="0.25">
      <c r="B36" s="66" t="s">
        <v>88</v>
      </c>
      <c r="C36" s="305">
        <v>83.97</v>
      </c>
      <c r="D36" s="274">
        <f t="shared" si="18"/>
        <v>0.12893250873890838</v>
      </c>
      <c r="E36" s="305">
        <v>53.23</v>
      </c>
      <c r="F36" s="274">
        <f t="shared" si="19"/>
        <v>0.18870031263957121</v>
      </c>
      <c r="G36" s="305">
        <v>69.89</v>
      </c>
      <c r="H36" s="274">
        <f t="shared" si="9"/>
        <v>0.15961506553841054</v>
      </c>
      <c r="I36" s="306">
        <v>78.930000000000007</v>
      </c>
      <c r="J36" s="274">
        <f t="shared" si="10"/>
        <v>7.3055804292372573E-2</v>
      </c>
      <c r="K36" s="306">
        <v>55.52</v>
      </c>
      <c r="L36" s="274">
        <f t="shared" si="11"/>
        <v>0.15155883408699511</v>
      </c>
      <c r="M36" s="306">
        <v>66.73</v>
      </c>
      <c r="N36" s="274">
        <f t="shared" si="12"/>
        <v>0.11655347117079007</v>
      </c>
      <c r="O36" s="305">
        <v>71.22</v>
      </c>
      <c r="P36" s="274">
        <f t="shared" si="13"/>
        <v>7.0308731444306494E-2</v>
      </c>
      <c r="Q36" s="305">
        <v>53.53</v>
      </c>
      <c r="R36" s="274">
        <f t="shared" si="14"/>
        <v>0.14947483635103986</v>
      </c>
      <c r="S36" s="305">
        <v>62.62</v>
      </c>
      <c r="T36" s="274">
        <f t="shared" si="15"/>
        <v>0.11081987234246893</v>
      </c>
    </row>
    <row r="37" spans="2:20" ht="15" hidden="1" customHeight="1" outlineLevel="1" x14ac:dyDescent="0.25">
      <c r="B37" s="66" t="s">
        <v>89</v>
      </c>
      <c r="C37" s="305">
        <v>83.698121841550275</v>
      </c>
      <c r="D37" s="274">
        <f t="shared" si="18"/>
        <v>0.2001352025045755</v>
      </c>
      <c r="E37" s="305">
        <v>48.606484095614533</v>
      </c>
      <c r="F37" s="274">
        <f t="shared" si="19"/>
        <v>0.11174023064202698</v>
      </c>
      <c r="G37" s="305">
        <v>67.619655908414714</v>
      </c>
      <c r="H37" s="274">
        <f t="shared" si="9"/>
        <v>0.17931649422456308</v>
      </c>
      <c r="I37" s="306">
        <v>78.066049154007658</v>
      </c>
      <c r="J37" s="274">
        <f t="shared" si="10"/>
        <v>0.14301593821772696</v>
      </c>
      <c r="K37" s="306">
        <v>51.357418991418747</v>
      </c>
      <c r="L37" s="274">
        <f t="shared" si="11"/>
        <v>0.15615152442921376</v>
      </c>
      <c r="M37" s="306">
        <v>64.15215971374208</v>
      </c>
      <c r="N37" s="274">
        <f t="shared" si="12"/>
        <v>0.15998844688768754</v>
      </c>
      <c r="O37" s="305">
        <v>73.677879369379539</v>
      </c>
      <c r="P37" s="274">
        <f t="shared" si="13"/>
        <v>0.17087113334664572</v>
      </c>
      <c r="Q37" s="305">
        <v>48.998500415667273</v>
      </c>
      <c r="R37" s="274">
        <f t="shared" si="14"/>
        <v>0.1425383731351848</v>
      </c>
      <c r="S37" s="305">
        <v>61.680984892869503</v>
      </c>
      <c r="T37" s="274">
        <f t="shared" si="15"/>
        <v>0.16991745383896695</v>
      </c>
    </row>
    <row r="38" spans="2:20" ht="15" hidden="1" customHeight="1" outlineLevel="1" x14ac:dyDescent="0.25">
      <c r="B38" s="66" t="s">
        <v>90</v>
      </c>
      <c r="C38" s="305">
        <v>90.13</v>
      </c>
      <c r="D38" s="274">
        <f t="shared" si="18"/>
        <v>6.0061822794633013E-2</v>
      </c>
      <c r="E38" s="305">
        <v>59.76</v>
      </c>
      <c r="F38" s="274">
        <f t="shared" si="19"/>
        <v>5.9956751175863188E-2</v>
      </c>
      <c r="G38" s="305">
        <v>76.209999999999994</v>
      </c>
      <c r="H38" s="274">
        <f t="shared" si="9"/>
        <v>6.7816889574920269E-2</v>
      </c>
      <c r="I38" s="306">
        <v>86.878867920018166</v>
      </c>
      <c r="J38" s="274">
        <f t="shared" si="10"/>
        <v>5.4858809250056817E-2</v>
      </c>
      <c r="K38" s="306">
        <v>63.814362151803742</v>
      </c>
      <c r="L38" s="274">
        <f t="shared" si="11"/>
        <v>7.4165326025402267E-2</v>
      </c>
      <c r="M38" s="306">
        <v>74.863388979326729</v>
      </c>
      <c r="N38" s="274">
        <f t="shared" si="12"/>
        <v>7.1468986170690307E-2</v>
      </c>
      <c r="O38" s="305">
        <v>81.975028128857474</v>
      </c>
      <c r="P38" s="274">
        <f t="shared" si="13"/>
        <v>8.2063258961646346E-2</v>
      </c>
      <c r="Q38" s="305">
        <v>61.881046149653308</v>
      </c>
      <c r="R38" s="274">
        <f t="shared" si="14"/>
        <v>7.9789741689177962E-2</v>
      </c>
      <c r="S38" s="305">
        <v>72.207141267946596</v>
      </c>
      <c r="T38" s="274">
        <f t="shared" si="15"/>
        <v>8.8036657975689714E-2</v>
      </c>
    </row>
    <row r="39" spans="2:20" ht="15" hidden="1" customHeight="1" outlineLevel="1" x14ac:dyDescent="0.25">
      <c r="B39" s="66" t="s">
        <v>91</v>
      </c>
      <c r="C39" s="305">
        <v>86.74</v>
      </c>
      <c r="D39" s="274">
        <f t="shared" si="18"/>
        <v>6.2053605711723359E-2</v>
      </c>
      <c r="E39" s="305">
        <v>56.44</v>
      </c>
      <c r="F39" s="274">
        <f t="shared" si="19"/>
        <v>0.10340215462557478</v>
      </c>
      <c r="G39" s="305">
        <v>72.86</v>
      </c>
      <c r="H39" s="274">
        <f t="shared" si="9"/>
        <v>8.5459489706793068E-2</v>
      </c>
      <c r="I39" s="306">
        <v>82.341368965805728</v>
      </c>
      <c r="J39" s="274">
        <f t="shared" si="10"/>
        <v>7.0494720797673383E-2</v>
      </c>
      <c r="K39" s="306">
        <v>59.21825728111164</v>
      </c>
      <c r="L39" s="274">
        <f t="shared" si="11"/>
        <v>0.12003473397831699</v>
      </c>
      <c r="M39" s="306">
        <v>70.295359210262333</v>
      </c>
      <c r="N39" s="274">
        <f t="shared" si="12"/>
        <v>0.10124948405975931</v>
      </c>
      <c r="O39" s="305">
        <v>75.482742172166809</v>
      </c>
      <c r="P39" s="274">
        <f t="shared" si="13"/>
        <v>8.6115298382853256E-2</v>
      </c>
      <c r="Q39" s="305">
        <v>57.037851961886666</v>
      </c>
      <c r="R39" s="274">
        <f t="shared" si="14"/>
        <v>0.12558240835748302</v>
      </c>
      <c r="S39" s="305">
        <v>66.516495416177889</v>
      </c>
      <c r="T39" s="274">
        <f t="shared" si="15"/>
        <v>0.11020050561954653</v>
      </c>
    </row>
    <row r="40" spans="2:20" ht="15" hidden="1" customHeight="1" outlineLevel="1" x14ac:dyDescent="0.25">
      <c r="B40" s="66" t="s">
        <v>92</v>
      </c>
      <c r="C40" s="305">
        <v>75.78</v>
      </c>
      <c r="D40" s="274">
        <f t="shared" si="18"/>
        <v>0.15570377304481697</v>
      </c>
      <c r="E40" s="305">
        <v>42.38</v>
      </c>
      <c r="F40" s="274">
        <f t="shared" si="19"/>
        <v>0.10956183315921986</v>
      </c>
      <c r="G40" s="305">
        <v>59.91</v>
      </c>
      <c r="H40" s="274">
        <f t="shared" si="9"/>
        <v>0.14386964814812964</v>
      </c>
      <c r="I40" s="306">
        <v>72.12</v>
      </c>
      <c r="J40" s="274">
        <f t="shared" si="10"/>
        <v>0.14579233035169903</v>
      </c>
      <c r="K40" s="306">
        <v>44.79</v>
      </c>
      <c r="L40" s="274">
        <f t="shared" si="11"/>
        <v>0.11157808400396863</v>
      </c>
      <c r="M40" s="306">
        <v>57.32</v>
      </c>
      <c r="N40" s="274">
        <f t="shared" si="12"/>
        <v>0.13454865169437125</v>
      </c>
      <c r="O40" s="305">
        <v>67.62</v>
      </c>
      <c r="P40" s="274">
        <f t="shared" si="13"/>
        <v>0.12237142060732853</v>
      </c>
      <c r="Q40" s="305">
        <v>42.95</v>
      </c>
      <c r="R40" s="274">
        <f t="shared" si="14"/>
        <v>8.2325436829488563E-2</v>
      </c>
      <c r="S40" s="305">
        <v>55.14</v>
      </c>
      <c r="T40" s="274">
        <f t="shared" si="15"/>
        <v>0.11074921090365808</v>
      </c>
    </row>
    <row r="41" spans="2:20" ht="15" hidden="1" customHeight="1" outlineLevel="1" x14ac:dyDescent="0.25">
      <c r="B41" s="66" t="s">
        <v>93</v>
      </c>
      <c r="C41" s="305">
        <v>69.224015152627487</v>
      </c>
      <c r="D41" s="274">
        <f t="shared" si="18"/>
        <v>0.1151073756826877</v>
      </c>
      <c r="E41" s="305">
        <v>34.920197593610624</v>
      </c>
      <c r="F41" s="274">
        <f t="shared" si="19"/>
        <v>3.3418871801272898E-2</v>
      </c>
      <c r="G41" s="305">
        <v>52.918355681483774</v>
      </c>
      <c r="H41" s="274">
        <f t="shared" si="9"/>
        <v>9.2383080438528165E-2</v>
      </c>
      <c r="I41" s="306">
        <v>65.165455852817928</v>
      </c>
      <c r="J41" s="274">
        <f t="shared" si="10"/>
        <v>0.11593019120672765</v>
      </c>
      <c r="K41" s="306">
        <v>37.342584094683076</v>
      </c>
      <c r="L41" s="274">
        <f t="shared" si="11"/>
        <v>8.313209341384975E-2</v>
      </c>
      <c r="M41" s="306">
        <v>50.095476997442205</v>
      </c>
      <c r="N41" s="274">
        <f t="shared" si="12"/>
        <v>0.10639342246192363</v>
      </c>
      <c r="O41" s="305">
        <v>61.15555678674923</v>
      </c>
      <c r="P41" s="274">
        <f t="shared" si="13"/>
        <v>9.9823993658083809E-2</v>
      </c>
      <c r="Q41" s="305">
        <v>36.091338705840087</v>
      </c>
      <c r="R41" s="274">
        <f t="shared" si="14"/>
        <v>6.6421151791096866E-2</v>
      </c>
      <c r="S41" s="305">
        <v>48.47286530124947</v>
      </c>
      <c r="T41" s="274">
        <f t="shared" si="15"/>
        <v>9.2167922798642055E-2</v>
      </c>
    </row>
    <row r="42" spans="2:20" ht="15" hidden="1" customHeight="1" outlineLevel="1" x14ac:dyDescent="0.25">
      <c r="B42" s="66" t="s">
        <v>94</v>
      </c>
      <c r="C42" s="305">
        <v>85.308552065948518</v>
      </c>
      <c r="D42" s="274">
        <f t="shared" si="18"/>
        <v>0.23170229663324116</v>
      </c>
      <c r="E42" s="305">
        <v>49.948642372275813</v>
      </c>
      <c r="F42" s="274">
        <f t="shared" si="19"/>
        <v>0.2100882226651557</v>
      </c>
      <c r="G42" s="305">
        <v>68.500899523968727</v>
      </c>
      <c r="H42" s="274">
        <f t="shared" si="9"/>
        <v>0.2282372390336207</v>
      </c>
      <c r="I42" s="306">
        <v>82.414962849090443</v>
      </c>
      <c r="J42" s="274">
        <f t="shared" si="10"/>
        <v>0.27251692673939143</v>
      </c>
      <c r="K42" s="306">
        <v>53.447640357838225</v>
      </c>
      <c r="L42" s="274">
        <f t="shared" si="11"/>
        <v>0.28318373421118914</v>
      </c>
      <c r="M42" s="306">
        <v>66.725103756368071</v>
      </c>
      <c r="N42" s="274">
        <f t="shared" si="12"/>
        <v>0.28095837067358032</v>
      </c>
      <c r="O42" s="305">
        <v>76.902051347514444</v>
      </c>
      <c r="P42" s="274">
        <f t="shared" si="13"/>
        <v>0.26621113962862264</v>
      </c>
      <c r="Q42" s="305">
        <v>52.852481674918145</v>
      </c>
      <c r="R42" s="274">
        <f t="shared" si="14"/>
        <v>0.29556182049606416</v>
      </c>
      <c r="S42" s="305">
        <v>64.732779937093213</v>
      </c>
      <c r="T42" s="274">
        <f t="shared" si="15"/>
        <v>0.28307588975622822</v>
      </c>
    </row>
    <row r="43" spans="2:20" ht="15" hidden="1" customHeight="1" outlineLevel="1" x14ac:dyDescent="0.25">
      <c r="B43" s="66" t="s">
        <v>95</v>
      </c>
      <c r="C43" s="305">
        <v>84.113723014276559</v>
      </c>
      <c r="D43" s="274">
        <f t="shared" si="18"/>
        <v>0.23006018129452066</v>
      </c>
      <c r="E43" s="305">
        <v>52.651220481969368</v>
      </c>
      <c r="F43" s="274">
        <f t="shared" si="19"/>
        <v>0.12966384658950458</v>
      </c>
      <c r="G43" s="305">
        <v>69.158627957605532</v>
      </c>
      <c r="H43" s="274">
        <f t="shared" si="9"/>
        <v>0.1947350402938457</v>
      </c>
      <c r="I43" s="306">
        <v>80.445166249287155</v>
      </c>
      <c r="J43" s="274">
        <f t="shared" si="10"/>
        <v>0.19467956899359717</v>
      </c>
      <c r="K43" s="306">
        <v>57.522916029323454</v>
      </c>
      <c r="L43" s="274">
        <f t="shared" si="11"/>
        <v>0.13478949934745676</v>
      </c>
      <c r="M43" s="306">
        <v>68.02955979660365</v>
      </c>
      <c r="N43" s="274">
        <f t="shared" si="12"/>
        <v>0.16874232671450029</v>
      </c>
      <c r="O43" s="305">
        <v>77.965755263072182</v>
      </c>
      <c r="P43" s="274">
        <f t="shared" si="13"/>
        <v>0.19855568398604717</v>
      </c>
      <c r="Q43" s="305">
        <v>57.536755233479653</v>
      </c>
      <c r="R43" s="274">
        <f t="shared" si="14"/>
        <v>0.14699721280209088</v>
      </c>
      <c r="S43" s="305">
        <v>67.628520568727808</v>
      </c>
      <c r="T43" s="274">
        <f t="shared" si="15"/>
        <v>0.1787627117731041</v>
      </c>
    </row>
    <row r="44" spans="2:20" ht="15" hidden="1" customHeight="1" outlineLevel="1" x14ac:dyDescent="0.25">
      <c r="B44" s="66" t="s">
        <v>96</v>
      </c>
      <c r="C44" s="305">
        <v>88.69</v>
      </c>
      <c r="D44" s="274">
        <f t="shared" si="18"/>
        <v>0.24337585868498524</v>
      </c>
      <c r="E44" s="305">
        <v>59.53</v>
      </c>
      <c r="F44" s="274">
        <f t="shared" si="19"/>
        <v>0.19923448831587431</v>
      </c>
      <c r="G44" s="305">
        <v>74.83</v>
      </c>
      <c r="H44" s="274">
        <f t="shared" si="9"/>
        <v>0.22913929040735859</v>
      </c>
      <c r="I44" s="306">
        <v>86.4</v>
      </c>
      <c r="J44" s="274">
        <f t="shared" si="10"/>
        <v>0.24779028303776696</v>
      </c>
      <c r="K44" s="306">
        <v>62.97</v>
      </c>
      <c r="L44" s="274">
        <f t="shared" si="11"/>
        <v>0.19195151573391178</v>
      </c>
      <c r="M44" s="306">
        <v>73.709999999999994</v>
      </c>
      <c r="N44" s="274">
        <f t="shared" si="12"/>
        <v>0.22357835961561934</v>
      </c>
      <c r="O44" s="305">
        <v>83.97</v>
      </c>
      <c r="P44" s="274">
        <f t="shared" si="13"/>
        <v>0.21224963752573789</v>
      </c>
      <c r="Q44" s="305">
        <v>62.78</v>
      </c>
      <c r="R44" s="274">
        <f t="shared" si="14"/>
        <v>0.18142789764174605</v>
      </c>
      <c r="S44" s="305">
        <v>73.25</v>
      </c>
      <c r="T44" s="274">
        <f t="shared" si="15"/>
        <v>0.20180278838738097</v>
      </c>
    </row>
    <row r="45" spans="2:20" ht="15" hidden="1" customHeight="1" outlineLevel="1" x14ac:dyDescent="0.25">
      <c r="B45" s="66" t="s">
        <v>97</v>
      </c>
      <c r="C45" s="305">
        <v>78.34</v>
      </c>
      <c r="D45" s="274">
        <f t="shared" si="18"/>
        <v>0.11262604743644378</v>
      </c>
      <c r="E45" s="305">
        <v>50.42</v>
      </c>
      <c r="F45" s="274">
        <f t="shared" si="19"/>
        <v>7.3451139024909518E-2</v>
      </c>
      <c r="G45" s="305">
        <v>65.069999999999993</v>
      </c>
      <c r="H45" s="274">
        <f t="shared" si="9"/>
        <v>0.10082896295043131</v>
      </c>
      <c r="I45" s="306">
        <v>76.090550693015302</v>
      </c>
      <c r="J45" s="274">
        <f t="shared" si="10"/>
        <v>0.13105035722751435</v>
      </c>
      <c r="K45" s="306">
        <v>53.025864279362587</v>
      </c>
      <c r="L45" s="274">
        <f t="shared" si="11"/>
        <v>5.594773392669139E-2</v>
      </c>
      <c r="M45" s="306">
        <v>63.597795107568174</v>
      </c>
      <c r="N45" s="274">
        <f t="shared" si="12"/>
        <v>9.8036490019782541E-2</v>
      </c>
      <c r="O45" s="305">
        <v>73.377466635171402</v>
      </c>
      <c r="P45" s="274">
        <f t="shared" si="13"/>
        <v>0.10072846737432894</v>
      </c>
      <c r="Q45" s="305">
        <v>53.20364129801186</v>
      </c>
      <c r="R45" s="274">
        <f t="shared" si="14"/>
        <v>5.6078404309294561E-2</v>
      </c>
      <c r="S45" s="305">
        <v>63.169352342213095</v>
      </c>
      <c r="T45" s="274">
        <f t="shared" si="15"/>
        <v>8.4178259266423305E-2</v>
      </c>
    </row>
    <row r="46" spans="2:20" collapsed="1" x14ac:dyDescent="0.25">
      <c r="B46" s="279">
        <v>2011</v>
      </c>
      <c r="C46" s="306">
        <v>81.775239859568501</v>
      </c>
      <c r="D46" s="280">
        <f>C46/C59-1</f>
        <v>0.14063662429852308</v>
      </c>
      <c r="E46" s="306">
        <v>51.199706906164764</v>
      </c>
      <c r="F46" s="280">
        <f>E46/E59-1</f>
        <v>0.10894276329000396</v>
      </c>
      <c r="G46" s="306">
        <v>67.503988357350664</v>
      </c>
      <c r="H46" s="280">
        <f t="shared" si="9"/>
        <v>0.13531091400353445</v>
      </c>
      <c r="I46" s="306">
        <v>78.075938063908026</v>
      </c>
      <c r="J46" s="280">
        <f t="shared" si="10"/>
        <v>0.13087797812377766</v>
      </c>
      <c r="K46" s="306">
        <v>54.20937055677917</v>
      </c>
      <c r="L46" s="280">
        <f t="shared" si="11"/>
        <v>0.12476587084547308</v>
      </c>
      <c r="M46" s="306">
        <v>65.396835565820368</v>
      </c>
      <c r="N46" s="280">
        <f t="shared" si="12"/>
        <v>0.13431711666824553</v>
      </c>
      <c r="O46" s="306">
        <v>73.81494750483823</v>
      </c>
      <c r="P46" s="280">
        <f t="shared" si="13"/>
        <v>0.13122900680290539</v>
      </c>
      <c r="Q46" s="306">
        <v>53.145335679768486</v>
      </c>
      <c r="R46" s="280">
        <f t="shared" si="14"/>
        <v>0.12119916436781786</v>
      </c>
      <c r="S46" s="306">
        <v>63.562077784569098</v>
      </c>
      <c r="T46" s="280">
        <f t="shared" si="15"/>
        <v>0.13292697783112573</v>
      </c>
    </row>
    <row r="47" spans="2:20" ht="15" hidden="1" customHeight="1" outlineLevel="1" x14ac:dyDescent="0.25">
      <c r="B47" s="66" t="s">
        <v>86</v>
      </c>
      <c r="C47" s="305">
        <v>67.239999999999995</v>
      </c>
      <c r="D47" s="274">
        <f>C47/C60-1</f>
        <v>2.6615638385127038E-2</v>
      </c>
      <c r="E47" s="305">
        <v>48.71</v>
      </c>
      <c r="F47" s="274">
        <f>E47/E60-1</f>
        <v>8.7640167797996993E-2</v>
      </c>
      <c r="G47" s="305">
        <v>58.41</v>
      </c>
      <c r="H47" s="274">
        <f t="shared" si="9"/>
        <v>5.2397657741426018E-2</v>
      </c>
      <c r="I47" s="306">
        <v>65.082656036181319</v>
      </c>
      <c r="J47" s="274">
        <f t="shared" si="10"/>
        <v>5.5223792939467886E-2</v>
      </c>
      <c r="K47" s="306">
        <v>49.185799252416814</v>
      </c>
      <c r="L47" s="274">
        <f t="shared" si="11"/>
        <v>5.3771920314571231E-2</v>
      </c>
      <c r="M47" s="306">
        <v>56.431490865048119</v>
      </c>
      <c r="N47" s="274">
        <f t="shared" si="12"/>
        <v>5.6511474014221408E-2</v>
      </c>
      <c r="O47" s="305">
        <v>62.50275279471974</v>
      </c>
      <c r="P47" s="274">
        <f t="shared" si="13"/>
        <v>2.933736646522056E-2</v>
      </c>
      <c r="Q47" s="305">
        <v>49.683025678772104</v>
      </c>
      <c r="R47" s="274">
        <f t="shared" si="14"/>
        <v>6.0187664708068578E-2</v>
      </c>
      <c r="S47" s="305">
        <v>55.975719530448927</v>
      </c>
      <c r="T47" s="274">
        <f t="shared" si="15"/>
        <v>4.5511903302423162E-2</v>
      </c>
    </row>
    <row r="48" spans="2:20" ht="15" hidden="1" customHeight="1" outlineLevel="1" x14ac:dyDescent="0.25">
      <c r="B48" s="66" t="s">
        <v>87</v>
      </c>
      <c r="C48" s="305">
        <v>74.959999999999994</v>
      </c>
      <c r="D48" s="274">
        <f t="shared" ref="D48:F71" si="20">C48/C61-1</f>
        <v>6.1454634586127099E-2</v>
      </c>
      <c r="E48" s="305">
        <v>53.32</v>
      </c>
      <c r="F48" s="274">
        <f t="shared" si="20"/>
        <v>0.16023888329256009</v>
      </c>
      <c r="G48" s="305">
        <v>64.64</v>
      </c>
      <c r="H48" s="274">
        <f t="shared" si="9"/>
        <v>0.10085730566187268</v>
      </c>
      <c r="I48" s="306">
        <v>72.078572273023994</v>
      </c>
      <c r="J48" s="274">
        <f t="shared" si="10"/>
        <v>0.10010971516549794</v>
      </c>
      <c r="K48" s="306">
        <v>54.493249642678791</v>
      </c>
      <c r="L48" s="274">
        <f t="shared" si="11"/>
        <v>0.15668810778974329</v>
      </c>
      <c r="M48" s="306">
        <v>62.508533822519922</v>
      </c>
      <c r="N48" s="274">
        <f t="shared" si="12"/>
        <v>0.12874428579509423</v>
      </c>
      <c r="O48" s="305">
        <v>68.431356585991807</v>
      </c>
      <c r="P48" s="274">
        <f t="shared" si="13"/>
        <v>7.8211254595192958E-2</v>
      </c>
      <c r="Q48" s="305">
        <v>54.406122105735271</v>
      </c>
      <c r="R48" s="274">
        <f t="shared" si="14"/>
        <v>0.15852869789270096</v>
      </c>
      <c r="S48" s="305">
        <v>61.290551546705636</v>
      </c>
      <c r="T48" s="274">
        <f t="shared" si="15"/>
        <v>0.11613351176960762</v>
      </c>
    </row>
    <row r="49" spans="2:20" ht="15" hidden="1" customHeight="1" outlineLevel="1" x14ac:dyDescent="0.25">
      <c r="B49" s="66" t="s">
        <v>88</v>
      </c>
      <c r="C49" s="305">
        <v>74.38</v>
      </c>
      <c r="D49" s="274">
        <f t="shared" si="20"/>
        <v>0.10584212231858259</v>
      </c>
      <c r="E49" s="305">
        <v>44.78</v>
      </c>
      <c r="F49" s="274">
        <f t="shared" si="20"/>
        <v>8.517758332582881E-2</v>
      </c>
      <c r="G49" s="305">
        <v>60.27</v>
      </c>
      <c r="H49" s="274">
        <f t="shared" si="9"/>
        <v>0.10150459793136801</v>
      </c>
      <c r="I49" s="306">
        <v>73.556286340625547</v>
      </c>
      <c r="J49" s="274">
        <f t="shared" si="10"/>
        <v>0.12957396824129352</v>
      </c>
      <c r="K49" s="306">
        <v>48.212907891952064</v>
      </c>
      <c r="L49" s="274">
        <f t="shared" si="11"/>
        <v>9.2353225023633856E-2</v>
      </c>
      <c r="M49" s="306">
        <v>59.764267205249553</v>
      </c>
      <c r="N49" s="274">
        <f t="shared" si="12"/>
        <v>0.11583570746897909</v>
      </c>
      <c r="O49" s="305">
        <v>66.541548160495338</v>
      </c>
      <c r="P49" s="274">
        <f t="shared" si="13"/>
        <v>0.11288226170579074</v>
      </c>
      <c r="Q49" s="305">
        <v>46.569092517004343</v>
      </c>
      <c r="R49" s="274">
        <f t="shared" si="14"/>
        <v>8.684935476957345E-2</v>
      </c>
      <c r="S49" s="305">
        <v>56.372776144118234</v>
      </c>
      <c r="T49" s="274">
        <f t="shared" si="15"/>
        <v>0.1051149329562584</v>
      </c>
    </row>
    <row r="50" spans="2:20" ht="15" hidden="1" customHeight="1" outlineLevel="1" x14ac:dyDescent="0.25">
      <c r="B50" s="66" t="s">
        <v>89</v>
      </c>
      <c r="C50" s="305">
        <v>69.740577284025775</v>
      </c>
      <c r="D50" s="274">
        <f t="shared" si="20"/>
        <v>5.8760851435035288E-2</v>
      </c>
      <c r="E50" s="305">
        <v>43.721080478975217</v>
      </c>
      <c r="F50" s="274">
        <f t="shared" si="20"/>
        <v>3.6290127494079671E-2</v>
      </c>
      <c r="G50" s="305">
        <v>57.338005734310293</v>
      </c>
      <c r="H50" s="274">
        <f t="shared" si="9"/>
        <v>5.3233022305479327E-2</v>
      </c>
      <c r="I50" s="306">
        <v>68.298303237778015</v>
      </c>
      <c r="J50" s="274">
        <f t="shared" si="10"/>
        <v>7.8114047928656394E-2</v>
      </c>
      <c r="K50" s="306">
        <v>44.42101048716227</v>
      </c>
      <c r="L50" s="274">
        <f t="shared" si="11"/>
        <v>5.897481302398333E-2</v>
      </c>
      <c r="M50" s="306">
        <v>55.30413676607369</v>
      </c>
      <c r="N50" s="274">
        <f t="shared" si="12"/>
        <v>7.2627420715253743E-2</v>
      </c>
      <c r="O50" s="305">
        <v>62.925694614051615</v>
      </c>
      <c r="P50" s="274">
        <f t="shared" si="13"/>
        <v>5.8193276842755992E-2</v>
      </c>
      <c r="Q50" s="305">
        <v>42.88564967950515</v>
      </c>
      <c r="R50" s="274">
        <f t="shared" si="14"/>
        <v>5.1737083078047919E-2</v>
      </c>
      <c r="S50" s="305">
        <v>52.722510199732064</v>
      </c>
      <c r="T50" s="274">
        <f t="shared" si="15"/>
        <v>5.9118230753032686E-2</v>
      </c>
    </row>
    <row r="51" spans="2:20" ht="15" hidden="1" customHeight="1" outlineLevel="1" x14ac:dyDescent="0.25">
      <c r="B51" s="66" t="s">
        <v>90</v>
      </c>
      <c r="C51" s="305">
        <v>85.023343037098499</v>
      </c>
      <c r="D51" s="274">
        <f t="shared" si="20"/>
        <v>6.0538144406866667E-2</v>
      </c>
      <c r="E51" s="305">
        <v>56.379658824480558</v>
      </c>
      <c r="F51" s="274">
        <f t="shared" si="20"/>
        <v>-3.1776424103030054E-2</v>
      </c>
      <c r="G51" s="305">
        <v>71.369914396407324</v>
      </c>
      <c r="H51" s="274">
        <f t="shared" si="9"/>
        <v>2.5724552980846971E-2</v>
      </c>
      <c r="I51" s="306">
        <v>82.360660173833111</v>
      </c>
      <c r="J51" s="274">
        <f t="shared" si="10"/>
        <v>9.997849192310615E-2</v>
      </c>
      <c r="K51" s="306">
        <v>59.408324403774913</v>
      </c>
      <c r="L51" s="274">
        <f t="shared" si="11"/>
        <v>5.1787574088854704E-2</v>
      </c>
      <c r="M51" s="306">
        <v>69.869860859790322</v>
      </c>
      <c r="N51" s="274">
        <f t="shared" si="12"/>
        <v>7.9184349174376223E-2</v>
      </c>
      <c r="O51" s="305">
        <v>75.758073707743435</v>
      </c>
      <c r="P51" s="274">
        <f t="shared" si="13"/>
        <v>5.3936846887755019E-2</v>
      </c>
      <c r="Q51" s="305">
        <v>57.308421964492076</v>
      </c>
      <c r="R51" s="274">
        <f t="shared" si="14"/>
        <v>3.6394428775246679E-2</v>
      </c>
      <c r="S51" s="305">
        <v>66.364621760345088</v>
      </c>
      <c r="T51" s="274">
        <f t="shared" si="15"/>
        <v>4.8647891791392839E-2</v>
      </c>
    </row>
    <row r="52" spans="2:20" ht="15" hidden="1" customHeight="1" outlineLevel="1" x14ac:dyDescent="0.25">
      <c r="B52" s="66" t="s">
        <v>91</v>
      </c>
      <c r="C52" s="305">
        <v>81.671960373292222</v>
      </c>
      <c r="D52" s="274">
        <f t="shared" si="20"/>
        <v>8.5053279836484919E-2</v>
      </c>
      <c r="E52" s="305">
        <v>51.150887972619721</v>
      </c>
      <c r="F52" s="274">
        <f t="shared" si="20"/>
        <v>0.10740177468325873</v>
      </c>
      <c r="G52" s="305">
        <v>67.123647350193707</v>
      </c>
      <c r="H52" s="274">
        <f t="shared" si="9"/>
        <v>9.6075234327134273E-2</v>
      </c>
      <c r="I52" s="306">
        <v>76.918986489208933</v>
      </c>
      <c r="J52" s="274">
        <f t="shared" si="10"/>
        <v>8.224367777338526E-2</v>
      </c>
      <c r="K52" s="306">
        <v>52.871804315184804</v>
      </c>
      <c r="L52" s="274">
        <f t="shared" si="11"/>
        <v>8.9811372076745055E-2</v>
      </c>
      <c r="M52" s="306">
        <v>63.83236517044103</v>
      </c>
      <c r="N52" s="274">
        <f t="shared" si="12"/>
        <v>8.8429343546278183E-2</v>
      </c>
      <c r="O52" s="305">
        <v>69.497909001516803</v>
      </c>
      <c r="P52" s="274">
        <f t="shared" si="13"/>
        <v>5.284395530463315E-2</v>
      </c>
      <c r="Q52" s="305">
        <v>50.674079070869361</v>
      </c>
      <c r="R52" s="274">
        <f t="shared" si="14"/>
        <v>6.9357846400430079E-2</v>
      </c>
      <c r="S52" s="305">
        <v>59.913948047662259</v>
      </c>
      <c r="T52" s="274">
        <f t="shared" si="15"/>
        <v>6.3081132242310378E-2</v>
      </c>
    </row>
    <row r="53" spans="2:20" ht="15" hidden="1" customHeight="1" outlineLevel="1" x14ac:dyDescent="0.25">
      <c r="B53" s="66" t="s">
        <v>92</v>
      </c>
      <c r="C53" s="305">
        <v>65.570435753056358</v>
      </c>
      <c r="D53" s="274">
        <f t="shared" si="20"/>
        <v>8.5214112843455592E-2</v>
      </c>
      <c r="E53" s="305">
        <v>38.195257563368763</v>
      </c>
      <c r="F53" s="274">
        <f t="shared" si="20"/>
        <v>2.291061666868166E-2</v>
      </c>
      <c r="G53" s="305">
        <v>52.37484891481423</v>
      </c>
      <c r="H53" s="274">
        <f t="shared" si="9"/>
        <v>6.2154692517966126E-2</v>
      </c>
      <c r="I53" s="306">
        <v>62.943343300144882</v>
      </c>
      <c r="J53" s="274">
        <f t="shared" si="10"/>
        <v>6.2211890206407272E-2</v>
      </c>
      <c r="K53" s="306">
        <v>40.294065387348972</v>
      </c>
      <c r="L53" s="274">
        <f t="shared" si="11"/>
        <v>8.7095280645281159E-2</v>
      </c>
      <c r="M53" s="306">
        <v>50.522293525620505</v>
      </c>
      <c r="N53" s="274">
        <f t="shared" si="12"/>
        <v>7.5917111704437712E-2</v>
      </c>
      <c r="O53" s="305">
        <v>60.247435704848954</v>
      </c>
      <c r="P53" s="274">
        <f t="shared" si="13"/>
        <v>6.9817041760255716E-2</v>
      </c>
      <c r="Q53" s="305">
        <v>39.683073628774395</v>
      </c>
      <c r="R53" s="274">
        <f t="shared" si="14"/>
        <v>6.9272393104034879E-2</v>
      </c>
      <c r="S53" s="305">
        <v>49.642168960120578</v>
      </c>
      <c r="T53" s="274">
        <f t="shared" si="15"/>
        <v>7.3443333386952414E-2</v>
      </c>
    </row>
    <row r="54" spans="2:20" ht="15" hidden="1" customHeight="1" outlineLevel="1" x14ac:dyDescent="0.25">
      <c r="B54" s="66" t="s">
        <v>93</v>
      </c>
      <c r="C54" s="305">
        <v>62.078340312516872</v>
      </c>
      <c r="D54" s="274">
        <f t="shared" si="20"/>
        <v>0.11812572609000127</v>
      </c>
      <c r="E54" s="305">
        <v>33.790942420805528</v>
      </c>
      <c r="F54" s="274">
        <f t="shared" si="20"/>
        <v>4.1323341165039329E-2</v>
      </c>
      <c r="G54" s="305">
        <v>48.443038554057559</v>
      </c>
      <c r="H54" s="274">
        <f t="shared" si="9"/>
        <v>9.0813748121088889E-2</v>
      </c>
      <c r="I54" s="306">
        <v>58.395638335002204</v>
      </c>
      <c r="J54" s="274">
        <f t="shared" si="10"/>
        <v>8.0990868843920039E-2</v>
      </c>
      <c r="K54" s="306">
        <v>34.476481974590513</v>
      </c>
      <c r="L54" s="274">
        <f t="shared" si="11"/>
        <v>3.7426559641114299E-2</v>
      </c>
      <c r="M54" s="306">
        <v>45.27817680438735</v>
      </c>
      <c r="N54" s="274">
        <f t="shared" si="12"/>
        <v>6.5398891136903448E-2</v>
      </c>
      <c r="O54" s="305">
        <v>55.604857813059709</v>
      </c>
      <c r="P54" s="274">
        <f t="shared" si="13"/>
        <v>6.9007013858599642E-2</v>
      </c>
      <c r="Q54" s="305">
        <v>33.843419783284723</v>
      </c>
      <c r="R54" s="274">
        <f t="shared" si="14"/>
        <v>1.5306304370241497E-2</v>
      </c>
      <c r="S54" s="305">
        <v>44.382245888562132</v>
      </c>
      <c r="T54" s="274">
        <f t="shared" si="15"/>
        <v>5.1243076318947756E-2</v>
      </c>
    </row>
    <row r="55" spans="2:20" ht="15" hidden="1" customHeight="1" outlineLevel="1" x14ac:dyDescent="0.25">
      <c r="B55" s="66" t="s">
        <v>94</v>
      </c>
      <c r="C55" s="305">
        <v>69.260690914624874</v>
      </c>
      <c r="D55" s="274">
        <f t="shared" si="20"/>
        <v>3.4447052130875511E-2</v>
      </c>
      <c r="E55" s="305">
        <v>41.276860179885524</v>
      </c>
      <c r="F55" s="274">
        <f t="shared" si="20"/>
        <v>-6.7286504364131194E-2</v>
      </c>
      <c r="G55" s="305">
        <v>55.771716853224028</v>
      </c>
      <c r="H55" s="274">
        <f t="shared" si="9"/>
        <v>-4.5498430163541936E-3</v>
      </c>
      <c r="I55" s="306">
        <v>64.765317550835874</v>
      </c>
      <c r="J55" s="274">
        <f t="shared" si="10"/>
        <v>6.7404001555686488E-3</v>
      </c>
      <c r="K55" s="306">
        <v>41.652367414627541</v>
      </c>
      <c r="L55" s="274">
        <f t="shared" si="11"/>
        <v>-6.0466198018886863E-2</v>
      </c>
      <c r="M55" s="306">
        <v>52.089986125998209</v>
      </c>
      <c r="N55" s="274">
        <f t="shared" si="12"/>
        <v>-2.1736237390785118E-2</v>
      </c>
      <c r="O55" s="305">
        <v>60.733987358593033</v>
      </c>
      <c r="P55" s="274">
        <f t="shared" si="13"/>
        <v>-2.6782142167815937E-2</v>
      </c>
      <c r="Q55" s="305">
        <v>40.7950287194178</v>
      </c>
      <c r="R55" s="274">
        <f t="shared" si="14"/>
        <v>-6.4336561498255285E-2</v>
      </c>
      <c r="S55" s="305">
        <v>50.451248015728673</v>
      </c>
      <c r="T55" s="274">
        <f t="shared" si="15"/>
        <v>-3.9832716267403034E-2</v>
      </c>
    </row>
    <row r="56" spans="2:20" ht="15" hidden="1" customHeight="1" outlineLevel="1" x14ac:dyDescent="0.25">
      <c r="B56" s="66" t="s">
        <v>95</v>
      </c>
      <c r="C56" s="305">
        <v>68.381794885641213</v>
      </c>
      <c r="D56" s="274">
        <f t="shared" si="20"/>
        <v>4.1135732119994106E-2</v>
      </c>
      <c r="E56" s="305">
        <v>46.607865375992404</v>
      </c>
      <c r="F56" s="274">
        <f t="shared" si="20"/>
        <v>-2.2691017488102205E-2</v>
      </c>
      <c r="G56" s="305">
        <v>57.886163563593087</v>
      </c>
      <c r="H56" s="274">
        <f t="shared" si="9"/>
        <v>1.5190521985146921E-2</v>
      </c>
      <c r="I56" s="306">
        <v>67.336186486435423</v>
      </c>
      <c r="J56" s="274">
        <f t="shared" si="10"/>
        <v>5.6020295190285285E-2</v>
      </c>
      <c r="K56" s="306">
        <v>50.690384483114379</v>
      </c>
      <c r="L56" s="274">
        <f t="shared" si="11"/>
        <v>-1.6792015344567757E-2</v>
      </c>
      <c r="M56" s="306">
        <v>58.207492140585295</v>
      </c>
      <c r="N56" s="274">
        <f t="shared" si="12"/>
        <v>2.1223507066731928E-2</v>
      </c>
      <c r="O56" s="305">
        <v>65.049756389941592</v>
      </c>
      <c r="P56" s="274">
        <f t="shared" si="13"/>
        <v>2.766340058406902E-2</v>
      </c>
      <c r="Q56" s="305">
        <v>50.162942500024499</v>
      </c>
      <c r="R56" s="274">
        <f t="shared" si="14"/>
        <v>-3.0716250176164528E-2</v>
      </c>
      <c r="S56" s="305">
        <v>57.372463425654566</v>
      </c>
      <c r="T56" s="274">
        <f t="shared" si="15"/>
        <v>2.2417830811127804E-3</v>
      </c>
    </row>
    <row r="57" spans="2:20" ht="15" hidden="1" customHeight="1" outlineLevel="1" x14ac:dyDescent="0.25">
      <c r="B57" s="66" t="s">
        <v>96</v>
      </c>
      <c r="C57" s="305">
        <v>71.33</v>
      </c>
      <c r="D57" s="274">
        <f t="shared" si="20"/>
        <v>3.9644366710392065E-2</v>
      </c>
      <c r="E57" s="305">
        <v>49.64</v>
      </c>
      <c r="F57" s="274">
        <f t="shared" si="20"/>
        <v>-3.9101819589624442E-2</v>
      </c>
      <c r="G57" s="305">
        <v>60.88</v>
      </c>
      <c r="H57" s="274">
        <f t="shared" si="9"/>
        <v>7.1133167907362349E-3</v>
      </c>
      <c r="I57" s="306">
        <v>69.242404893278788</v>
      </c>
      <c r="J57" s="274">
        <f t="shared" si="10"/>
        <v>2.297551575915624E-2</v>
      </c>
      <c r="K57" s="306">
        <v>52.829330026253572</v>
      </c>
      <c r="L57" s="274">
        <f t="shared" si="11"/>
        <v>-2.3647062622966342E-2</v>
      </c>
      <c r="M57" s="306">
        <v>60.241340017778342</v>
      </c>
      <c r="N57" s="274">
        <f t="shared" si="12"/>
        <v>1.3288977782495159E-3</v>
      </c>
      <c r="O57" s="305">
        <v>69.267910998420234</v>
      </c>
      <c r="P57" s="274">
        <f t="shared" si="13"/>
        <v>3.2201918099518112E-2</v>
      </c>
      <c r="Q57" s="305">
        <v>53.139087137958619</v>
      </c>
      <c r="R57" s="274">
        <f t="shared" si="14"/>
        <v>-3.2014192254732565E-2</v>
      </c>
      <c r="S57" s="305">
        <v>60.950099889757524</v>
      </c>
      <c r="T57" s="274">
        <f t="shared" si="15"/>
        <v>4.05339196311294E-3</v>
      </c>
    </row>
    <row r="58" spans="2:20" ht="15" hidden="1" customHeight="1" outlineLevel="1" x14ac:dyDescent="0.25">
      <c r="B58" s="66" t="s">
        <v>97</v>
      </c>
      <c r="C58" s="305">
        <v>70.41</v>
      </c>
      <c r="D58" s="274">
        <f t="shared" si="20"/>
        <v>-1.1650758001122918E-2</v>
      </c>
      <c r="E58" s="305">
        <v>46.97</v>
      </c>
      <c r="F58" s="274">
        <f t="shared" si="20"/>
        <v>-6.7685589519650757E-2</v>
      </c>
      <c r="G58" s="305">
        <v>59.11</v>
      </c>
      <c r="H58" s="274">
        <f t="shared" si="9"/>
        <v>-3.4150326797385722E-2</v>
      </c>
      <c r="I58" s="306">
        <v>67.274237797450652</v>
      </c>
      <c r="J58" s="274">
        <f t="shared" si="10"/>
        <v>-1.2898705787596443E-2</v>
      </c>
      <c r="K58" s="306">
        <v>50.216372056766858</v>
      </c>
      <c r="L58" s="274">
        <f t="shared" si="11"/>
        <v>-2.8852217384618295E-2</v>
      </c>
      <c r="M58" s="306">
        <v>57.919564318324596</v>
      </c>
      <c r="N58" s="274">
        <f t="shared" si="12"/>
        <v>-1.8954611477481453E-2</v>
      </c>
      <c r="O58" s="305">
        <v>66.662640978301908</v>
      </c>
      <c r="P58" s="274">
        <f t="shared" si="13"/>
        <v>-7.0077411458493444E-3</v>
      </c>
      <c r="Q58" s="305">
        <v>50.378495650432853</v>
      </c>
      <c r="R58" s="274">
        <f t="shared" si="14"/>
        <v>-4.5185692372421538E-2</v>
      </c>
      <c r="S58" s="305">
        <v>58.264728887807387</v>
      </c>
      <c r="T58" s="274">
        <f t="shared" si="15"/>
        <v>-2.2362553070906399E-2</v>
      </c>
    </row>
    <row r="59" spans="2:20" ht="15" customHeight="1" collapsed="1" x14ac:dyDescent="0.25">
      <c r="B59" s="279">
        <v>2010</v>
      </c>
      <c r="C59" s="306">
        <v>71.692630341287895</v>
      </c>
      <c r="D59" s="280">
        <f>C59/C72-1</f>
        <v>5.8175947029045716E-2</v>
      </c>
      <c r="E59" s="306">
        <v>46.169837254959681</v>
      </c>
      <c r="F59" s="280">
        <f>E59/E72-1</f>
        <v>2.2148187845806522E-2</v>
      </c>
      <c r="G59" s="306">
        <v>59.458591936992967</v>
      </c>
      <c r="H59" s="280">
        <f t="shared" si="9"/>
        <v>4.5572847159077279E-2</v>
      </c>
      <c r="I59" s="306">
        <v>69.040108282453801</v>
      </c>
      <c r="J59" s="280">
        <f t="shared" si="10"/>
        <v>6.3955491879018167E-2</v>
      </c>
      <c r="K59" s="306">
        <v>48.196137491290195</v>
      </c>
      <c r="L59" s="280">
        <f t="shared" si="11"/>
        <v>3.9341176223466778E-2</v>
      </c>
      <c r="M59" s="306">
        <v>57.65304481863604</v>
      </c>
      <c r="N59" s="280">
        <f t="shared" si="12"/>
        <v>5.4805913441215326E-2</v>
      </c>
      <c r="O59" s="306">
        <v>65.251993240038132</v>
      </c>
      <c r="P59" s="280">
        <f t="shared" si="13"/>
        <v>4.4876241610041001E-2</v>
      </c>
      <c r="Q59" s="306">
        <v>47.400441749110826</v>
      </c>
      <c r="R59" s="280">
        <f t="shared" si="14"/>
        <v>2.8312512423767977E-2</v>
      </c>
      <c r="S59" s="306">
        <v>56.104302420489866</v>
      </c>
      <c r="T59" s="280">
        <f t="shared" si="15"/>
        <v>4.0435818049023187E-2</v>
      </c>
    </row>
    <row r="60" spans="2:20" ht="15" hidden="1" customHeight="1" outlineLevel="1" x14ac:dyDescent="0.25">
      <c r="B60" s="66" t="s">
        <v>86</v>
      </c>
      <c r="C60" s="305">
        <v>65.496761870653899</v>
      </c>
      <c r="D60" s="274">
        <f t="shared" si="20"/>
        <v>-6.1247500778932151E-2</v>
      </c>
      <c r="E60" s="305">
        <v>44.785032258064518</v>
      </c>
      <c r="F60" s="274">
        <f t="shared" si="20"/>
        <v>-8.0578274316064125E-2</v>
      </c>
      <c r="G60" s="305">
        <v>55.501833903122694</v>
      </c>
      <c r="H60" s="274">
        <f t="shared" si="9"/>
        <v>-6.8292195683688162E-2</v>
      </c>
      <c r="I60" s="306">
        <v>61.67663814221325</v>
      </c>
      <c r="J60" s="274">
        <f t="shared" si="10"/>
        <v>-6.8257901153216283E-2</v>
      </c>
      <c r="K60" s="306">
        <v>46.675944105375194</v>
      </c>
      <c r="L60" s="274">
        <f t="shared" si="11"/>
        <v>-8.5509419555248822E-2</v>
      </c>
      <c r="M60" s="306">
        <v>53.41304117657743</v>
      </c>
      <c r="N60" s="274">
        <f t="shared" si="12"/>
        <v>-7.5266169844638076E-2</v>
      </c>
      <c r="O60" s="305">
        <v>60.721348346029949</v>
      </c>
      <c r="P60" s="274">
        <f t="shared" si="13"/>
        <v>-6.0628297604490511E-2</v>
      </c>
      <c r="Q60" s="305">
        <v>46.862482306330861</v>
      </c>
      <c r="R60" s="274">
        <f t="shared" si="14"/>
        <v>-9.6751631345300404E-2</v>
      </c>
      <c r="S60" s="305">
        <v>53.539055226095769</v>
      </c>
      <c r="T60" s="274">
        <f t="shared" si="15"/>
        <v>-7.6514199942942507E-2</v>
      </c>
    </row>
    <row r="61" spans="2:20" ht="15" hidden="1" customHeight="1" outlineLevel="1" x14ac:dyDescent="0.25">
      <c r="B61" s="66" t="s">
        <v>87</v>
      </c>
      <c r="C61" s="305">
        <v>70.620069438226835</v>
      </c>
      <c r="D61" s="274">
        <f t="shared" si="20"/>
        <v>-6.8582571376591406E-2</v>
      </c>
      <c r="E61" s="305">
        <v>45.956053333333337</v>
      </c>
      <c r="F61" s="274">
        <f t="shared" si="20"/>
        <v>-6.9150226183242069E-2</v>
      </c>
      <c r="G61" s="305">
        <v>58.71787348600666</v>
      </c>
      <c r="H61" s="274">
        <f t="shared" si="9"/>
        <v>-6.8118179876104357E-2</v>
      </c>
      <c r="I61" s="306">
        <v>65.519439815310292</v>
      </c>
      <c r="J61" s="274">
        <f t="shared" si="10"/>
        <v>-6.3967992837414167E-2</v>
      </c>
      <c r="K61" s="306">
        <v>47.111446271205452</v>
      </c>
      <c r="L61" s="274">
        <f t="shared" si="11"/>
        <v>-0.12422671624116166</v>
      </c>
      <c r="M61" s="306">
        <v>55.378826372962358</v>
      </c>
      <c r="N61" s="274">
        <f t="shared" si="12"/>
        <v>-9.1838320741044477E-2</v>
      </c>
      <c r="O61" s="305">
        <v>63.467484961176638</v>
      </c>
      <c r="P61" s="274">
        <f t="shared" si="13"/>
        <v>-6.2358975251137649E-2</v>
      </c>
      <c r="Q61" s="305">
        <v>46.961393537075921</v>
      </c>
      <c r="R61" s="274">
        <f t="shared" si="14"/>
        <v>-0.1351318529536264</v>
      </c>
      <c r="S61" s="305">
        <v>54.913279549801061</v>
      </c>
      <c r="T61" s="274">
        <f t="shared" si="15"/>
        <v>-9.5231853005462996E-2</v>
      </c>
    </row>
    <row r="62" spans="2:20" ht="15" hidden="1" customHeight="1" outlineLevel="1" x14ac:dyDescent="0.25">
      <c r="B62" s="66" t="s">
        <v>88</v>
      </c>
      <c r="C62" s="305">
        <v>67.260957508156693</v>
      </c>
      <c r="D62" s="274">
        <f t="shared" si="20"/>
        <v>-0.11950572708264573</v>
      </c>
      <c r="E62" s="305">
        <v>41.265135483870971</v>
      </c>
      <c r="F62" s="274">
        <f t="shared" si="20"/>
        <v>-0.13363141961219882</v>
      </c>
      <c r="G62" s="305">
        <v>54.716067561758173</v>
      </c>
      <c r="H62" s="274">
        <f t="shared" si="9"/>
        <v>-0.12384199260595408</v>
      </c>
      <c r="I62" s="306">
        <v>65.118609678257783</v>
      </c>
      <c r="J62" s="274">
        <f t="shared" si="10"/>
        <v>-8.0406841338022228E-2</v>
      </c>
      <c r="K62" s="306">
        <v>44.136737812907491</v>
      </c>
      <c r="L62" s="274">
        <f t="shared" si="11"/>
        <v>-9.5808787593739786E-2</v>
      </c>
      <c r="M62" s="306">
        <v>53.560095635235832</v>
      </c>
      <c r="N62" s="274">
        <f t="shared" si="12"/>
        <v>-8.551489432617454E-2</v>
      </c>
      <c r="O62" s="305">
        <v>59.792082639993346</v>
      </c>
      <c r="P62" s="274">
        <f t="shared" si="13"/>
        <v>-9.6925539197951327E-2</v>
      </c>
      <c r="Q62" s="305">
        <v>42.847789633989905</v>
      </c>
      <c r="R62" s="274">
        <f t="shared" si="14"/>
        <v>-0.11182092508637309</v>
      </c>
      <c r="S62" s="305">
        <v>51.010781288890179</v>
      </c>
      <c r="T62" s="274">
        <f t="shared" si="15"/>
        <v>-0.10228116041542146</v>
      </c>
    </row>
    <row r="63" spans="2:20" ht="15" hidden="1" customHeight="1" outlineLevel="1" x14ac:dyDescent="0.25">
      <c r="B63" s="66" t="s">
        <v>89</v>
      </c>
      <c r="C63" s="305">
        <v>65.87</v>
      </c>
      <c r="D63" s="274">
        <f t="shared" si="20"/>
        <v>-0.11094614657848556</v>
      </c>
      <c r="E63" s="305">
        <v>42.19</v>
      </c>
      <c r="F63" s="274">
        <f t="shared" si="20"/>
        <v>-5.4459883460331704E-2</v>
      </c>
      <c r="G63" s="305">
        <v>54.44</v>
      </c>
      <c r="H63" s="274">
        <f t="shared" si="9"/>
        <v>-8.9784317003845593E-2</v>
      </c>
      <c r="I63" s="306">
        <v>63.349794364517557</v>
      </c>
      <c r="J63" s="274">
        <f t="shared" si="10"/>
        <v>-8.9685384300182025E-2</v>
      </c>
      <c r="K63" s="306">
        <v>41.947183201000492</v>
      </c>
      <c r="L63" s="274">
        <f t="shared" si="11"/>
        <v>-5.7563226648642662E-2</v>
      </c>
      <c r="M63" s="306">
        <v>51.559503046449777</v>
      </c>
      <c r="N63" s="274">
        <f t="shared" si="12"/>
        <v>-7.3194723060398204E-2</v>
      </c>
      <c r="O63" s="305">
        <v>59.465218680842327</v>
      </c>
      <c r="P63" s="274">
        <f t="shared" si="13"/>
        <v>-0.10530589180506589</v>
      </c>
      <c r="Q63" s="305">
        <v>40.776017475769336</v>
      </c>
      <c r="R63" s="274">
        <f t="shared" si="14"/>
        <v>-8.7214623177495842E-2</v>
      </c>
      <c r="S63" s="305">
        <v>49.779626739355038</v>
      </c>
      <c r="T63" s="274">
        <f t="shared" si="15"/>
        <v>-9.6216339181741883E-2</v>
      </c>
    </row>
    <row r="64" spans="2:20" ht="15" hidden="1" customHeight="1" outlineLevel="1" x14ac:dyDescent="0.25">
      <c r="B64" s="66" t="s">
        <v>90</v>
      </c>
      <c r="C64" s="305">
        <v>80.17</v>
      </c>
      <c r="D64" s="274">
        <f t="shared" si="20"/>
        <v>-0.10823136818687429</v>
      </c>
      <c r="E64" s="305">
        <v>58.23</v>
      </c>
      <c r="F64" s="274">
        <f t="shared" si="20"/>
        <v>-9.7908597986057333E-2</v>
      </c>
      <c r="G64" s="305">
        <v>69.58</v>
      </c>
      <c r="H64" s="274">
        <f t="shared" si="9"/>
        <v>-0.10346604818966632</v>
      </c>
      <c r="I64" s="306">
        <v>74.874791442368064</v>
      </c>
      <c r="J64" s="274">
        <f t="shared" si="10"/>
        <v>-9.9899407553635133E-2</v>
      </c>
      <c r="K64" s="306">
        <v>56.483196671380441</v>
      </c>
      <c r="L64" s="274">
        <f t="shared" si="11"/>
        <v>-8.9583833678112623E-2</v>
      </c>
      <c r="M64" s="306">
        <v>64.743211772153529</v>
      </c>
      <c r="N64" s="274">
        <f t="shared" si="12"/>
        <v>-9.3448015146461838E-2</v>
      </c>
      <c r="O64" s="305">
        <v>71.881037209634371</v>
      </c>
      <c r="P64" s="274">
        <f t="shared" si="13"/>
        <v>-0.1121541633274602</v>
      </c>
      <c r="Q64" s="305">
        <v>55.295957189017301</v>
      </c>
      <c r="R64" s="274">
        <f t="shared" si="14"/>
        <v>-0.12720596534062967</v>
      </c>
      <c r="S64" s="305">
        <v>63.285896324051336</v>
      </c>
      <c r="T64" s="274">
        <f t="shared" si="15"/>
        <v>-0.11812677448346953</v>
      </c>
    </row>
    <row r="65" spans="2:20" ht="15" hidden="1" customHeight="1" outlineLevel="1" x14ac:dyDescent="0.25">
      <c r="B65" s="66" t="s">
        <v>91</v>
      </c>
      <c r="C65" s="305">
        <v>75.27</v>
      </c>
      <c r="D65" s="274">
        <f t="shared" si="20"/>
        <v>-0.14679211063250963</v>
      </c>
      <c r="E65" s="305">
        <v>46.19</v>
      </c>
      <c r="F65" s="274">
        <f t="shared" si="20"/>
        <v>-0.17385083169379356</v>
      </c>
      <c r="G65" s="305">
        <v>61.24</v>
      </c>
      <c r="H65" s="274">
        <f t="shared" si="9"/>
        <v>-0.1560088202866593</v>
      </c>
      <c r="I65" s="306">
        <v>71.073629783139523</v>
      </c>
      <c r="J65" s="274">
        <f t="shared" si="10"/>
        <v>-0.12546464303186489</v>
      </c>
      <c r="K65" s="306">
        <v>48.514638101483811</v>
      </c>
      <c r="L65" s="274">
        <f t="shared" si="11"/>
        <v>-0.13351212236962995</v>
      </c>
      <c r="M65" s="306">
        <v>58.646310437078903</v>
      </c>
      <c r="N65" s="274">
        <f t="shared" si="12"/>
        <v>-0.12728821600960494</v>
      </c>
      <c r="O65" s="305">
        <v>66.009695597680533</v>
      </c>
      <c r="P65" s="274">
        <f t="shared" si="13"/>
        <v>-0.13501929437830051</v>
      </c>
      <c r="Q65" s="305">
        <v>47.387391640173199</v>
      </c>
      <c r="R65" s="274">
        <f t="shared" si="14"/>
        <v>-0.1521213939758681</v>
      </c>
      <c r="S65" s="305">
        <v>56.358772844823612</v>
      </c>
      <c r="T65" s="274">
        <f t="shared" si="15"/>
        <v>-0.14143615653805086</v>
      </c>
    </row>
    <row r="66" spans="2:20" ht="15" hidden="1" customHeight="1" outlineLevel="1" x14ac:dyDescent="0.25">
      <c r="B66" s="66" t="s">
        <v>92</v>
      </c>
      <c r="C66" s="305">
        <v>60.421657788111567</v>
      </c>
      <c r="D66" s="274">
        <f t="shared" si="20"/>
        <v>-0.174341926918399</v>
      </c>
      <c r="E66" s="305">
        <v>37.339780173324876</v>
      </c>
      <c r="F66" s="274">
        <f t="shared" si="20"/>
        <v>-0.18400830040811023</v>
      </c>
      <c r="G66" s="305">
        <v>49.310000966670231</v>
      </c>
      <c r="H66" s="274">
        <f t="shared" si="9"/>
        <v>-0.17789261476041629</v>
      </c>
      <c r="I66" s="306">
        <v>59.256861912846631</v>
      </c>
      <c r="J66" s="274">
        <f t="shared" si="10"/>
        <v>-0.1528211319123548</v>
      </c>
      <c r="K66" s="306">
        <v>37.065808402213932</v>
      </c>
      <c r="L66" s="274">
        <f t="shared" si="11"/>
        <v>-0.18529471824943811</v>
      </c>
      <c r="M66" s="306">
        <v>46.957421697276018</v>
      </c>
      <c r="N66" s="274">
        <f t="shared" si="12"/>
        <v>-0.16382364934538762</v>
      </c>
      <c r="O66" s="305">
        <v>56.315644033599447</v>
      </c>
      <c r="P66" s="274">
        <f t="shared" si="13"/>
        <v>-0.15316143787072856</v>
      </c>
      <c r="Q66" s="305">
        <v>37.112221249420614</v>
      </c>
      <c r="R66" s="274">
        <f t="shared" si="14"/>
        <v>-0.18639408255965206</v>
      </c>
      <c r="S66" s="305">
        <v>46.245728503887108</v>
      </c>
      <c r="T66" s="274">
        <f t="shared" si="15"/>
        <v>-0.16609189311090755</v>
      </c>
    </row>
    <row r="67" spans="2:20" ht="15" hidden="1" customHeight="1" outlineLevel="1" x14ac:dyDescent="0.25">
      <c r="B67" s="66" t="s">
        <v>93</v>
      </c>
      <c r="C67" s="305">
        <v>55.52</v>
      </c>
      <c r="D67" s="274">
        <f t="shared" si="20"/>
        <v>-0.2123705490140444</v>
      </c>
      <c r="E67" s="305">
        <v>32.450000000000003</v>
      </c>
      <c r="F67" s="274">
        <f t="shared" si="20"/>
        <v>-0.24464618249534442</v>
      </c>
      <c r="G67" s="305">
        <v>44.41</v>
      </c>
      <c r="H67" s="274">
        <f t="shared" si="9"/>
        <v>-0.22400838720950556</v>
      </c>
      <c r="I67" s="306">
        <v>54.020473269542222</v>
      </c>
      <c r="J67" s="274">
        <f t="shared" si="10"/>
        <v>-0.18380066764849345</v>
      </c>
      <c r="K67" s="306">
        <v>33.232696477828036</v>
      </c>
      <c r="L67" s="274">
        <f t="shared" si="11"/>
        <v>-0.16472219329725091</v>
      </c>
      <c r="M67" s="306">
        <v>42.498802261817936</v>
      </c>
      <c r="N67" s="274">
        <f t="shared" si="12"/>
        <v>-0.17152351788101505</v>
      </c>
      <c r="O67" s="305">
        <v>52.015428423011926</v>
      </c>
      <c r="P67" s="274">
        <f t="shared" si="13"/>
        <v>-0.18201943100019602</v>
      </c>
      <c r="Q67" s="305">
        <v>33.333211502391485</v>
      </c>
      <c r="R67" s="274">
        <f t="shared" si="14"/>
        <v>-0.18558229154173478</v>
      </c>
      <c r="S67" s="305">
        <v>42.218823494154968</v>
      </c>
      <c r="T67" s="274">
        <f t="shared" si="15"/>
        <v>-0.18192074877661413</v>
      </c>
    </row>
    <row r="68" spans="2:20" ht="15" hidden="1" customHeight="1" outlineLevel="1" x14ac:dyDescent="0.25">
      <c r="B68" s="66" t="s">
        <v>94</v>
      </c>
      <c r="C68" s="305">
        <v>66.954312230822808</v>
      </c>
      <c r="D68" s="274">
        <f t="shared" si="20"/>
        <v>-0.16692407327581427</v>
      </c>
      <c r="E68" s="305">
        <v>44.254597336715285</v>
      </c>
      <c r="F68" s="274">
        <f t="shared" si="20"/>
        <v>-8.4134988892481721E-2</v>
      </c>
      <c r="G68" s="305">
        <v>56.026629220914671</v>
      </c>
      <c r="H68" s="274">
        <f t="shared" si="9"/>
        <v>-0.13725547858154186</v>
      </c>
      <c r="I68" s="306">
        <v>64.331696175923682</v>
      </c>
      <c r="J68" s="274">
        <f t="shared" si="10"/>
        <v>-0.13403269727062561</v>
      </c>
      <c r="K68" s="306">
        <v>44.333016360666129</v>
      </c>
      <c r="L68" s="274">
        <f t="shared" si="11"/>
        <v>-8.451861473171729E-2</v>
      </c>
      <c r="M68" s="306">
        <v>53.247383902951022</v>
      </c>
      <c r="N68" s="274">
        <f t="shared" si="12"/>
        <v>-0.10813320684872496</v>
      </c>
      <c r="O68" s="305">
        <v>62.405335937707015</v>
      </c>
      <c r="P68" s="274">
        <f t="shared" si="13"/>
        <v>-0.14903539746940242</v>
      </c>
      <c r="Q68" s="305">
        <v>43.600109869358469</v>
      </c>
      <c r="R68" s="274">
        <f t="shared" si="14"/>
        <v>-0.11687158638138651</v>
      </c>
      <c r="S68" s="305">
        <v>52.544227313809579</v>
      </c>
      <c r="T68" s="274">
        <f t="shared" si="15"/>
        <v>-0.13382983920848956</v>
      </c>
    </row>
    <row r="69" spans="2:20" ht="15" hidden="1" customHeight="1" outlineLevel="1" x14ac:dyDescent="0.25">
      <c r="B69" s="66" t="s">
        <v>95</v>
      </c>
      <c r="C69" s="305">
        <v>65.680000000000007</v>
      </c>
      <c r="D69" s="274">
        <f t="shared" si="20"/>
        <v>-0.21818831091536717</v>
      </c>
      <c r="E69" s="305">
        <v>47.69</v>
      </c>
      <c r="F69" s="274">
        <f t="shared" si="20"/>
        <v>-0.1944256756756757</v>
      </c>
      <c r="G69" s="305">
        <v>57.02</v>
      </c>
      <c r="H69" s="274">
        <f t="shared" si="9"/>
        <v>-0.20871495975575904</v>
      </c>
      <c r="I69" s="306">
        <v>63.764102634317325</v>
      </c>
      <c r="J69" s="274">
        <f t="shared" si="10"/>
        <v>-0.20524337140252835</v>
      </c>
      <c r="K69" s="306">
        <v>51.556115566818704</v>
      </c>
      <c r="L69" s="274">
        <f t="shared" si="11"/>
        <v>-0.1551172111096969</v>
      </c>
      <c r="M69" s="306">
        <v>56.997798951744777</v>
      </c>
      <c r="N69" s="274">
        <f t="shared" si="12"/>
        <v>-0.17867950431799218</v>
      </c>
      <c r="O69" s="305">
        <v>63.29869911974172</v>
      </c>
      <c r="P69" s="274">
        <f t="shared" si="13"/>
        <v>-0.18518488247492371</v>
      </c>
      <c r="Q69" s="305">
        <v>51.752587938404488</v>
      </c>
      <c r="R69" s="274">
        <f t="shared" si="14"/>
        <v>-0.16144780441047446</v>
      </c>
      <c r="S69" s="305">
        <v>57.244134493454197</v>
      </c>
      <c r="T69" s="274">
        <f t="shared" si="15"/>
        <v>-0.1732634566793938</v>
      </c>
    </row>
    <row r="70" spans="2:20" ht="15" hidden="1" customHeight="1" outlineLevel="1" x14ac:dyDescent="0.25">
      <c r="B70" s="66" t="s">
        <v>96</v>
      </c>
      <c r="C70" s="305">
        <v>68.61</v>
      </c>
      <c r="D70" s="274">
        <f t="shared" si="20"/>
        <v>-0.16237333658893904</v>
      </c>
      <c r="E70" s="305">
        <v>51.66</v>
      </c>
      <c r="F70" s="274">
        <f t="shared" si="20"/>
        <v>-0.1349631614199599</v>
      </c>
      <c r="G70" s="305">
        <v>60.45</v>
      </c>
      <c r="H70" s="274">
        <f t="shared" si="9"/>
        <v>-0.15134072722167624</v>
      </c>
      <c r="I70" s="306">
        <v>67.687255292609407</v>
      </c>
      <c r="J70" s="274">
        <f t="shared" si="10"/>
        <v>-0.13955858569681012</v>
      </c>
      <c r="K70" s="306">
        <v>54.108845279023029</v>
      </c>
      <c r="L70" s="274">
        <f t="shared" si="11"/>
        <v>-0.13543161480365273</v>
      </c>
      <c r="M70" s="306">
        <v>60.161391678040999</v>
      </c>
      <c r="N70" s="274">
        <f t="shared" si="12"/>
        <v>-0.13557253272744962</v>
      </c>
      <c r="O70" s="305">
        <v>67.106938849673668</v>
      </c>
      <c r="P70" s="274">
        <f t="shared" si="13"/>
        <v>-0.12626016778099058</v>
      </c>
      <c r="Q70" s="305">
        <v>54.896556037051482</v>
      </c>
      <c r="R70" s="274">
        <f t="shared" si="14"/>
        <v>-0.1324695898637116</v>
      </c>
      <c r="S70" s="305">
        <v>60.704042611308388</v>
      </c>
      <c r="T70" s="274">
        <f t="shared" si="15"/>
        <v>-0.12847181637072957</v>
      </c>
    </row>
    <row r="71" spans="2:20" ht="15" hidden="1" customHeight="1" outlineLevel="1" x14ac:dyDescent="0.25">
      <c r="B71" s="66" t="s">
        <v>97</v>
      </c>
      <c r="C71" s="305">
        <v>71.239999999999995</v>
      </c>
      <c r="D71" s="274">
        <f t="shared" si="20"/>
        <v>-0.12049382716049384</v>
      </c>
      <c r="E71" s="305">
        <v>50.38</v>
      </c>
      <c r="F71" s="274">
        <f t="shared" si="20"/>
        <v>-0.10847637586267911</v>
      </c>
      <c r="G71" s="305">
        <v>61.2</v>
      </c>
      <c r="H71" s="274">
        <f t="shared" si="9"/>
        <v>-0.11560693641618491</v>
      </c>
      <c r="I71" s="306">
        <v>68.153327517545165</v>
      </c>
      <c r="J71" s="274">
        <f t="shared" si="10"/>
        <v>-0.11780798578005269</v>
      </c>
      <c r="K71" s="306">
        <v>51.708270312402909</v>
      </c>
      <c r="L71" s="274">
        <f t="shared" si="11"/>
        <v>-0.10517957127899646</v>
      </c>
      <c r="M71" s="306">
        <v>59.038618392114415</v>
      </c>
      <c r="N71" s="274">
        <f t="shared" si="12"/>
        <v>-0.10919064923755251</v>
      </c>
      <c r="O71" s="305">
        <v>67.133092311541603</v>
      </c>
      <c r="P71" s="274">
        <f t="shared" si="13"/>
        <v>-9.1391321763707012E-2</v>
      </c>
      <c r="Q71" s="305">
        <v>52.762610748479467</v>
      </c>
      <c r="R71" s="274">
        <f t="shared" si="14"/>
        <v>-0.10679949884998796</v>
      </c>
      <c r="S71" s="305">
        <v>59.597480713147469</v>
      </c>
      <c r="T71" s="274">
        <f t="shared" si="15"/>
        <v>-9.7720527496153009E-2</v>
      </c>
    </row>
    <row r="72" spans="2:20" collapsed="1" x14ac:dyDescent="0.25">
      <c r="B72" s="279">
        <v>2009</v>
      </c>
      <c r="C72" s="306">
        <v>67.751143411049412</v>
      </c>
      <c r="D72" s="280">
        <v>-0.13991362724767653</v>
      </c>
      <c r="E72" s="306">
        <v>45.169416532707785</v>
      </c>
      <c r="F72" s="280">
        <v>-0.13054044814981269</v>
      </c>
      <c r="G72" s="306">
        <v>56.867000801089773</v>
      </c>
      <c r="H72" s="280">
        <v>-0.13599251003488055</v>
      </c>
      <c r="I72" s="306">
        <v>64.890034225514682</v>
      </c>
      <c r="J72" s="280">
        <v>-0.12275555379608571</v>
      </c>
      <c r="K72" s="306">
        <v>46.37181571735173</v>
      </c>
      <c r="L72" s="280">
        <v>-0.11844592120130726</v>
      </c>
      <c r="M72" s="306">
        <v>54.657491092885373</v>
      </c>
      <c r="N72" s="280">
        <v>-0.11841985570198876</v>
      </c>
      <c r="O72" s="306">
        <v>62.449494630571635</v>
      </c>
      <c r="P72" s="280">
        <v>-0.12245605032118212</v>
      </c>
      <c r="Q72" s="306">
        <v>46.095366123073184</v>
      </c>
      <c r="R72" s="280">
        <v>-0.13338158388472598</v>
      </c>
      <c r="S72" s="306">
        <v>53.92384753313668</v>
      </c>
      <c r="T72" s="280">
        <v>-0.12627383890505806</v>
      </c>
    </row>
    <row r="73" spans="2:20" ht="15" hidden="1" customHeight="1" outlineLevel="1" x14ac:dyDescent="0.25">
      <c r="B73" s="66" t="s">
        <v>86</v>
      </c>
      <c r="C73" s="305">
        <v>69.77</v>
      </c>
      <c r="D73" s="274">
        <v>-7.0972037283621781E-2</v>
      </c>
      <c r="E73" s="305">
        <v>48.71</v>
      </c>
      <c r="F73" s="274">
        <v>-8.560165196170455E-2</v>
      </c>
      <c r="G73" s="305">
        <v>59.57</v>
      </c>
      <c r="H73" s="274">
        <v>-7.6863474353014105E-2</v>
      </c>
      <c r="I73" s="306">
        <v>66.194967704636682</v>
      </c>
      <c r="J73" s="274">
        <v>-7.7224786147641611E-2</v>
      </c>
      <c r="K73" s="306">
        <v>51.040377127422055</v>
      </c>
      <c r="L73" s="274">
        <v>-9.5847732731183521E-2</v>
      </c>
      <c r="M73" s="306">
        <v>57.760448936537401</v>
      </c>
      <c r="N73" s="274">
        <v>-8.4656036522625433E-2</v>
      </c>
      <c r="O73" s="305">
        <v>64.640384835079971</v>
      </c>
      <c r="P73" s="274">
        <v>-6.0315973161212844E-2</v>
      </c>
      <c r="Q73" s="305">
        <v>51.882166558604432</v>
      </c>
      <c r="R73" s="274">
        <v>-9.7742533972117629E-2</v>
      </c>
      <c r="S73" s="305">
        <v>57.974963148093735</v>
      </c>
      <c r="T73" s="274">
        <v>-7.7130545293367381E-2</v>
      </c>
    </row>
    <row r="74" spans="2:20" ht="15" hidden="1" customHeight="1" outlineLevel="1" x14ac:dyDescent="0.25">
      <c r="B74" s="66" t="s">
        <v>87</v>
      </c>
      <c r="C74" s="305">
        <v>75.819999999999993</v>
      </c>
      <c r="D74" s="274">
        <v>-5.225000000000013E-2</v>
      </c>
      <c r="E74" s="305">
        <v>49.37</v>
      </c>
      <c r="F74" s="274">
        <v>-0.10040087463556857</v>
      </c>
      <c r="G74" s="305">
        <v>63.01</v>
      </c>
      <c r="H74" s="274">
        <v>-7.1196933962264231E-2</v>
      </c>
      <c r="I74" s="306">
        <v>69.997007916343364</v>
      </c>
      <c r="J74" s="274">
        <v>-9.3566999934333372E-2</v>
      </c>
      <c r="K74" s="306">
        <v>53.794112180497308</v>
      </c>
      <c r="L74" s="274">
        <v>-6.8112140757898287E-2</v>
      </c>
      <c r="M74" s="306">
        <v>60.979038906541994</v>
      </c>
      <c r="N74" s="274">
        <v>-7.9016506701093725E-2</v>
      </c>
      <c r="O74" s="305">
        <v>67.688468492700352</v>
      </c>
      <c r="P74" s="274">
        <v>-8.1368039644258761E-2</v>
      </c>
      <c r="Q74" s="305">
        <v>54.298905211684115</v>
      </c>
      <c r="R74" s="274">
        <v>-6.3835057202440093E-2</v>
      </c>
      <c r="S74" s="305">
        <v>60.693206024341421</v>
      </c>
      <c r="T74" s="274">
        <v>-7.1829271559538221E-2</v>
      </c>
    </row>
    <row r="75" spans="2:20" ht="15" hidden="1" customHeight="1" outlineLevel="1" x14ac:dyDescent="0.25">
      <c r="B75" s="66" t="s">
        <v>88</v>
      </c>
      <c r="C75" s="305">
        <v>76.39</v>
      </c>
      <c r="D75" s="274">
        <v>-2.7745959017436594E-2</v>
      </c>
      <c r="E75" s="305">
        <v>47.63</v>
      </c>
      <c r="F75" s="274">
        <v>-6.6078431372548985E-2</v>
      </c>
      <c r="G75" s="305">
        <v>62.45</v>
      </c>
      <c r="H75" s="274">
        <v>-4.2618427104093248E-2</v>
      </c>
      <c r="I75" s="306">
        <v>70.812412059487656</v>
      </c>
      <c r="J75" s="274">
        <v>-5.1156381674745344E-2</v>
      </c>
      <c r="K75" s="306">
        <v>48.813500073120053</v>
      </c>
      <c r="L75" s="274">
        <v>-6.0569552233932344E-2</v>
      </c>
      <c r="M75" s="306">
        <v>58.568581711093948</v>
      </c>
      <c r="N75" s="274">
        <v>-5.2693477845918379E-2</v>
      </c>
      <c r="O75" s="305">
        <v>66.209471350668167</v>
      </c>
      <c r="P75" s="274">
        <v>-4.1643478407860757E-2</v>
      </c>
      <c r="Q75" s="305">
        <v>48.242286768754084</v>
      </c>
      <c r="R75" s="274">
        <v>-6.2080409540705372E-2</v>
      </c>
      <c r="S75" s="305">
        <v>56.822669904639113</v>
      </c>
      <c r="T75" s="274">
        <v>-4.9017781936257276E-2</v>
      </c>
    </row>
    <row r="76" spans="2:20" ht="15" hidden="1" customHeight="1" outlineLevel="1" x14ac:dyDescent="0.25">
      <c r="B76" s="66" t="s">
        <v>89</v>
      </c>
      <c r="C76" s="305">
        <v>74.09</v>
      </c>
      <c r="D76" s="274">
        <v>-2.4232846042407497E-2</v>
      </c>
      <c r="E76" s="305">
        <v>44.62</v>
      </c>
      <c r="F76" s="274">
        <v>-8.8849400266549639E-3</v>
      </c>
      <c r="G76" s="305">
        <v>59.81</v>
      </c>
      <c r="H76" s="274">
        <v>-1.9025750369033867E-2</v>
      </c>
      <c r="I76" s="306">
        <v>69.591098804687931</v>
      </c>
      <c r="J76" s="274">
        <v>-4.884661436834481E-2</v>
      </c>
      <c r="K76" s="306">
        <v>44.509281033075553</v>
      </c>
      <c r="L76" s="274">
        <v>-4.1262078010741887E-2</v>
      </c>
      <c r="M76" s="306">
        <v>55.631430171291328</v>
      </c>
      <c r="N76" s="274">
        <v>-4.1862880695375027E-2</v>
      </c>
      <c r="O76" s="305">
        <v>66.464301190956505</v>
      </c>
      <c r="P76" s="274">
        <v>-4.9336467780131121E-2</v>
      </c>
      <c r="Q76" s="305">
        <v>44.672075726842458</v>
      </c>
      <c r="R76" s="274">
        <v>-4.5480021539517579E-2</v>
      </c>
      <c r="S76" s="305">
        <v>55.079139950689175</v>
      </c>
      <c r="T76" s="274">
        <v>-4.5257818262839034E-2</v>
      </c>
    </row>
    <row r="77" spans="2:20" ht="15" hidden="1" customHeight="1" outlineLevel="1" x14ac:dyDescent="0.25">
      <c r="B77" s="66" t="s">
        <v>90</v>
      </c>
      <c r="C77" s="305">
        <v>89.9</v>
      </c>
      <c r="D77" s="274">
        <v>-6.9590191096873255E-3</v>
      </c>
      <c r="E77" s="305">
        <v>64.55</v>
      </c>
      <c r="F77" s="274">
        <v>9.066750039080862E-3</v>
      </c>
      <c r="G77" s="305">
        <v>77.61</v>
      </c>
      <c r="H77" s="274">
        <v>-9.0113285272919175E-4</v>
      </c>
      <c r="I77" s="306">
        <v>83.184915186943059</v>
      </c>
      <c r="J77" s="274">
        <v>-4.384956663106232E-2</v>
      </c>
      <c r="K77" s="306">
        <v>62.041073918507507</v>
      </c>
      <c r="L77" s="274">
        <v>-1.5861840579743602E-2</v>
      </c>
      <c r="M77" s="306">
        <v>71.416987501950473</v>
      </c>
      <c r="N77" s="274">
        <v>-2.7914685912147519E-2</v>
      </c>
      <c r="O77" s="305">
        <v>80.961169428951138</v>
      </c>
      <c r="P77" s="274">
        <v>-3.5368085990637899E-2</v>
      </c>
      <c r="Q77" s="305">
        <v>63.355104403982239</v>
      </c>
      <c r="R77" s="274">
        <v>-9.1130295540874373E-3</v>
      </c>
      <c r="S77" s="305">
        <v>71.763031797437264</v>
      </c>
      <c r="T77" s="274">
        <v>-2.1725537089390734E-2</v>
      </c>
    </row>
    <row r="78" spans="2:20" ht="15" hidden="1" customHeight="1" outlineLevel="1" x14ac:dyDescent="0.25">
      <c r="B78" s="66" t="s">
        <v>91</v>
      </c>
      <c r="C78" s="305">
        <v>88.22</v>
      </c>
      <c r="D78" s="274">
        <v>7.7298815484186045E-2</v>
      </c>
      <c r="E78" s="305">
        <v>55.91</v>
      </c>
      <c r="F78" s="274">
        <v>9.3059628543499473E-2</v>
      </c>
      <c r="G78" s="305">
        <v>72.56</v>
      </c>
      <c r="H78" s="274">
        <v>8.282345918519618E-2</v>
      </c>
      <c r="I78" s="306">
        <v>81.270161597056145</v>
      </c>
      <c r="J78" s="274">
        <v>4.8007261106547627E-2</v>
      </c>
      <c r="K78" s="306">
        <v>55.989979033704827</v>
      </c>
      <c r="L78" s="274">
        <v>3.9730717191437837E-2</v>
      </c>
      <c r="M78" s="306">
        <v>67.200090010156615</v>
      </c>
      <c r="N78" s="274">
        <v>4.7329622417217498E-2</v>
      </c>
      <c r="O78" s="305">
        <v>76.313489039315016</v>
      </c>
      <c r="P78" s="274">
        <v>2.7130630586603699E-2</v>
      </c>
      <c r="Q78" s="305">
        <v>55.889358810905627</v>
      </c>
      <c r="R78" s="274">
        <v>2.4315708643786627E-2</v>
      </c>
      <c r="S78" s="305">
        <v>65.643077418180823</v>
      </c>
      <c r="T78" s="274">
        <v>2.7911086986943445E-2</v>
      </c>
    </row>
    <row r="79" spans="2:20" ht="15" hidden="1" customHeight="1" outlineLevel="1" x14ac:dyDescent="0.25">
      <c r="B79" s="66" t="s">
        <v>92</v>
      </c>
      <c r="C79" s="305">
        <v>73.180000000000007</v>
      </c>
      <c r="D79" s="274">
        <v>9.6658174734002733E-2</v>
      </c>
      <c r="E79" s="305">
        <v>45.76</v>
      </c>
      <c r="F79" s="274">
        <v>0.13689440993788815</v>
      </c>
      <c r="G79" s="305">
        <v>59.98</v>
      </c>
      <c r="H79" s="274">
        <v>0.1134211991832188</v>
      </c>
      <c r="I79" s="306">
        <v>69.946104825074784</v>
      </c>
      <c r="J79" s="274">
        <v>6.1542451110346841E-2</v>
      </c>
      <c r="K79" s="306">
        <v>45.495971650718182</v>
      </c>
      <c r="L79" s="274">
        <v>7.7474345369408448E-2</v>
      </c>
      <c r="M79" s="306">
        <v>56.157318561467022</v>
      </c>
      <c r="N79" s="274">
        <v>7.0570849757088272E-2</v>
      </c>
      <c r="O79" s="305">
        <v>66.501038748165513</v>
      </c>
      <c r="P79" s="274">
        <v>3.8896391984761358E-2</v>
      </c>
      <c r="Q79" s="305">
        <v>45.614492783161957</v>
      </c>
      <c r="R79" s="274">
        <v>6.0714924637628398E-2</v>
      </c>
      <c r="S79" s="305">
        <v>55.456624203364015</v>
      </c>
      <c r="T79" s="274">
        <v>5.0001488404924466E-2</v>
      </c>
    </row>
    <row r="80" spans="2:20" ht="15" hidden="1" customHeight="1" outlineLevel="1" x14ac:dyDescent="0.25">
      <c r="B80" s="66" t="s">
        <v>93</v>
      </c>
      <c r="C80" s="305">
        <v>70.489999999999995</v>
      </c>
      <c r="D80" s="274">
        <v>0.20743405275779359</v>
      </c>
      <c r="E80" s="305">
        <v>42.96</v>
      </c>
      <c r="F80" s="274">
        <v>0.17892425905598253</v>
      </c>
      <c r="G80" s="305">
        <v>57.23</v>
      </c>
      <c r="H80" s="274">
        <v>0.19903624554787336</v>
      </c>
      <c r="I80" s="306">
        <v>66.185392622053286</v>
      </c>
      <c r="J80" s="274">
        <v>0.11537285691074839</v>
      </c>
      <c r="K80" s="306">
        <v>39.78639946033497</v>
      </c>
      <c r="L80" s="274">
        <v>2.2112359848434737E-2</v>
      </c>
      <c r="M80" s="306">
        <v>51.29753611486862</v>
      </c>
      <c r="N80" s="274">
        <v>7.4286085671150914E-2</v>
      </c>
      <c r="O80" s="305">
        <v>63.590053840294082</v>
      </c>
      <c r="P80" s="274">
        <v>0.12087633302721446</v>
      </c>
      <c r="Q80" s="305">
        <v>40.92888840235679</v>
      </c>
      <c r="R80" s="274">
        <v>5.1446538567741174E-2</v>
      </c>
      <c r="S80" s="305">
        <v>51.607253736137892</v>
      </c>
      <c r="T80" s="274">
        <v>9.2375821819973281E-2</v>
      </c>
    </row>
    <row r="81" spans="2:20" ht="15" hidden="1" customHeight="1" outlineLevel="1" x14ac:dyDescent="0.25">
      <c r="B81" s="66" t="s">
        <v>94</v>
      </c>
      <c r="C81" s="305">
        <v>80.37</v>
      </c>
      <c r="D81" s="274">
        <v>6.1971458773784294E-2</v>
      </c>
      <c r="E81" s="305">
        <v>48.32</v>
      </c>
      <c r="F81" s="274">
        <v>-5.0501080762428763E-2</v>
      </c>
      <c r="G81" s="305">
        <v>64.94</v>
      </c>
      <c r="H81" s="274">
        <v>2.0427404148334327E-2</v>
      </c>
      <c r="I81" s="306">
        <v>74.288828196124328</v>
      </c>
      <c r="J81" s="274">
        <v>3.2739000259192075E-2</v>
      </c>
      <c r="K81" s="306">
        <v>48.425906931656833</v>
      </c>
      <c r="L81" s="274">
        <v>-2.9871427601742107E-2</v>
      </c>
      <c r="M81" s="306">
        <v>59.703292365903124</v>
      </c>
      <c r="N81" s="274">
        <v>4.5184277762067016E-3</v>
      </c>
      <c r="O81" s="305">
        <v>73.334819982083971</v>
      </c>
      <c r="P81" s="274">
        <v>4.2338111588766658E-2</v>
      </c>
      <c r="Q81" s="305">
        <v>49.370068041076017</v>
      </c>
      <c r="R81" s="274">
        <v>-1.1537285241852047E-2</v>
      </c>
      <c r="S81" s="305">
        <v>60.662707736080876</v>
      </c>
      <c r="T81" s="274">
        <v>1.989692699997514E-2</v>
      </c>
    </row>
    <row r="82" spans="2:20" ht="15" hidden="1" customHeight="1" outlineLevel="1" x14ac:dyDescent="0.25">
      <c r="B82" s="66" t="s">
        <v>95</v>
      </c>
      <c r="C82" s="305">
        <v>84.01</v>
      </c>
      <c r="D82" s="274">
        <v>0.11197882197220399</v>
      </c>
      <c r="E82" s="305">
        <v>59.2</v>
      </c>
      <c r="F82" s="274">
        <v>9.8942340498124892E-3</v>
      </c>
      <c r="G82" s="305">
        <v>72.06</v>
      </c>
      <c r="H82" s="274">
        <v>7.0251002524877482E-2</v>
      </c>
      <c r="I82" s="306">
        <v>80.23097932110808</v>
      </c>
      <c r="J82" s="274">
        <v>4.2702671090830258E-2</v>
      </c>
      <c r="K82" s="306">
        <v>61.021618909451576</v>
      </c>
      <c r="L82" s="274">
        <v>3.4183117695422371E-2</v>
      </c>
      <c r="M82" s="306">
        <v>69.397755506411613</v>
      </c>
      <c r="N82" s="274">
        <v>3.9506903047601183E-2</v>
      </c>
      <c r="O82" s="305">
        <v>77.684738240995728</v>
      </c>
      <c r="P82" s="274">
        <v>2.6376049317652583E-2</v>
      </c>
      <c r="Q82" s="305">
        <v>61.716597023541247</v>
      </c>
      <c r="R82" s="274">
        <v>2.7211645529771511E-2</v>
      </c>
      <c r="S82" s="305">
        <v>69.241084062320297</v>
      </c>
      <c r="T82" s="274">
        <v>2.7754726081888892E-2</v>
      </c>
    </row>
    <row r="83" spans="2:20" ht="15" hidden="1" customHeight="1" outlineLevel="1" x14ac:dyDescent="0.25">
      <c r="B83" s="66" t="s">
        <v>96</v>
      </c>
      <c r="C83" s="305">
        <v>81.91</v>
      </c>
      <c r="D83" s="274">
        <v>7.5075469221682622E-2</v>
      </c>
      <c r="E83" s="305">
        <v>59.72</v>
      </c>
      <c r="F83" s="274">
        <v>1.4783347493627863E-2</v>
      </c>
      <c r="G83" s="305">
        <v>71.23</v>
      </c>
      <c r="H83" s="274">
        <v>5.1055039102847921E-2</v>
      </c>
      <c r="I83" s="306">
        <v>78.66573385176315</v>
      </c>
      <c r="J83" s="274">
        <v>2.4437617229268405E-2</v>
      </c>
      <c r="K83" s="306">
        <v>62.584806714548868</v>
      </c>
      <c r="L83" s="274">
        <v>2.4958160236800087E-2</v>
      </c>
      <c r="M83" s="306">
        <v>69.596807084188086</v>
      </c>
      <c r="N83" s="274">
        <v>2.5592120161665566E-2</v>
      </c>
      <c r="O83" s="305">
        <v>76.804257257271075</v>
      </c>
      <c r="P83" s="274">
        <v>1.6918640067783874E-2</v>
      </c>
      <c r="Q83" s="305">
        <v>63.279114363757316</v>
      </c>
      <c r="R83" s="274">
        <v>2.0794621297386184E-2</v>
      </c>
      <c r="S83" s="305">
        <v>69.652414863419494</v>
      </c>
      <c r="T83" s="274">
        <v>1.9612984767295005E-2</v>
      </c>
    </row>
    <row r="84" spans="2:20" ht="15" hidden="1" customHeight="1" outlineLevel="1" x14ac:dyDescent="0.25">
      <c r="B84" s="66" t="s">
        <v>97</v>
      </c>
      <c r="C84" s="305">
        <v>81</v>
      </c>
      <c r="D84" s="274">
        <v>5.7441253263707637E-2</v>
      </c>
      <c r="E84" s="305">
        <v>56.51</v>
      </c>
      <c r="F84" s="274">
        <v>5.6949635166398949E-3</v>
      </c>
      <c r="G84" s="305">
        <v>69.2</v>
      </c>
      <c r="H84" s="274">
        <v>3.7636827110511417E-2</v>
      </c>
      <c r="I84" s="306">
        <v>77.254527834065428</v>
      </c>
      <c r="J84" s="274">
        <v>7.5643139824677075E-3</v>
      </c>
      <c r="K84" s="306">
        <v>57.786197825536071</v>
      </c>
      <c r="L84" s="274">
        <v>1.9417075464950084E-2</v>
      </c>
      <c r="M84" s="306">
        <v>66.275256699520511</v>
      </c>
      <c r="N84" s="274">
        <v>1.4520619099730459E-2</v>
      </c>
      <c r="O84" s="305">
        <v>73.885594447385358</v>
      </c>
      <c r="P84" s="274">
        <v>3.0235681433448125E-3</v>
      </c>
      <c r="Q84" s="305">
        <v>59.071407461758739</v>
      </c>
      <c r="R84" s="274">
        <v>1.9875757805446703E-2</v>
      </c>
      <c r="S84" s="305">
        <v>66.052129666391551</v>
      </c>
      <c r="T84" s="274">
        <v>1.1932664685926131E-2</v>
      </c>
    </row>
    <row r="85" spans="2:20" collapsed="1" x14ac:dyDescent="0.25">
      <c r="B85" s="279">
        <v>2008</v>
      </c>
      <c r="C85" s="306">
        <v>78.772487923790777</v>
      </c>
      <c r="D85" s="280">
        <v>9.875293386223527E-2</v>
      </c>
      <c r="E85" s="306">
        <v>51.951141874959497</v>
      </c>
      <c r="F85" s="280">
        <v>0.12521821526192989</v>
      </c>
      <c r="G85" s="306">
        <v>65.817717394308161</v>
      </c>
      <c r="H85" s="280">
        <v>0.10695048856948763</v>
      </c>
      <c r="I85" s="306">
        <v>73.97029927782647</v>
      </c>
      <c r="J85" s="280">
        <v>7.1410533934890275E-2</v>
      </c>
      <c r="K85" s="306">
        <v>52.602349456023518</v>
      </c>
      <c r="L85" s="280">
        <v>9.1422512136571044E-2</v>
      </c>
      <c r="M85" s="306">
        <v>61.999457957856222</v>
      </c>
      <c r="N85" s="280">
        <v>7.5389134310131389E-2</v>
      </c>
      <c r="O85" s="306">
        <v>71.163950994623377</v>
      </c>
      <c r="P85" s="280">
        <v>9.0601948860586035E-2</v>
      </c>
      <c r="Q85" s="306">
        <v>53.189922191708618</v>
      </c>
      <c r="R85" s="280">
        <v>0.12213979931329222</v>
      </c>
      <c r="S85" s="306">
        <v>61.717103063000927</v>
      </c>
      <c r="T85" s="280">
        <v>0.10004224988743848</v>
      </c>
    </row>
    <row r="86" spans="2:20" ht="15" hidden="1" customHeight="1" outlineLevel="1" x14ac:dyDescent="0.25">
      <c r="B86" s="66" t="s">
        <v>86</v>
      </c>
      <c r="C86" s="305">
        <v>75.099999999999994</v>
      </c>
      <c r="D86" s="274">
        <v>4.1608876560332853E-2</v>
      </c>
      <c r="E86" s="305">
        <v>53.27</v>
      </c>
      <c r="F86" s="274">
        <v>2.659471959915205E-2</v>
      </c>
      <c r="G86" s="305">
        <v>64.53</v>
      </c>
      <c r="H86" s="274">
        <v>3.5628310062590263E-2</v>
      </c>
      <c r="I86" s="306">
        <v>71.734661606578115</v>
      </c>
      <c r="J86" s="274">
        <v>-7.3803462327790559E-3</v>
      </c>
      <c r="K86" s="306">
        <v>56.451085702190774</v>
      </c>
      <c r="L86" s="274">
        <v>2.2032567376254697E-2</v>
      </c>
      <c r="M86" s="306">
        <v>63.102452456349347</v>
      </c>
      <c r="N86" s="274">
        <v>8.0509596065343469E-3</v>
      </c>
      <c r="O86" s="305">
        <v>68.789489859201069</v>
      </c>
      <c r="P86" s="274">
        <v>-1.2759417065445255E-2</v>
      </c>
      <c r="Q86" s="305">
        <v>57.502618168416596</v>
      </c>
      <c r="R86" s="274">
        <v>2.2854591170963223E-2</v>
      </c>
      <c r="S86" s="305">
        <v>62.820329411079243</v>
      </c>
      <c r="T86" s="274">
        <v>5.1172792302491832E-3</v>
      </c>
    </row>
    <row r="87" spans="2:20" ht="15" hidden="1" customHeight="1" outlineLevel="1" x14ac:dyDescent="0.25">
      <c r="B87" s="66" t="s">
        <v>87</v>
      </c>
      <c r="C87" s="305">
        <v>80</v>
      </c>
      <c r="D87" s="274">
        <v>4.6298718284070173E-2</v>
      </c>
      <c r="E87" s="305">
        <v>54.88</v>
      </c>
      <c r="F87" s="274">
        <v>3.7429111531191106E-2</v>
      </c>
      <c r="G87" s="305">
        <v>67.84</v>
      </c>
      <c r="H87" s="274">
        <v>4.3050430504304904E-2</v>
      </c>
      <c r="I87" s="306">
        <v>77.222484079101733</v>
      </c>
      <c r="J87" s="274">
        <v>3.6761006878243352E-2</v>
      </c>
      <c r="K87" s="306">
        <v>57.72595022779641</v>
      </c>
      <c r="L87" s="274">
        <v>1.0291747546617991E-2</v>
      </c>
      <c r="M87" s="306">
        <v>66.210783743928815</v>
      </c>
      <c r="N87" s="274">
        <v>2.4342064109889039E-2</v>
      </c>
      <c r="O87" s="305">
        <v>73.683990339817825</v>
      </c>
      <c r="P87" s="274">
        <v>1.4892867142954236E-2</v>
      </c>
      <c r="Q87" s="305">
        <v>58.001429800844328</v>
      </c>
      <c r="R87" s="274">
        <v>6.8071697860010438E-3</v>
      </c>
      <c r="S87" s="305">
        <v>65.39013154004526</v>
      </c>
      <c r="T87" s="274">
        <v>1.2115844891495975E-2</v>
      </c>
    </row>
    <row r="88" spans="2:20" ht="15" hidden="1" customHeight="1" outlineLevel="1" x14ac:dyDescent="0.25">
      <c r="B88" s="66" t="s">
        <v>88</v>
      </c>
      <c r="C88" s="305">
        <v>78.569999999999993</v>
      </c>
      <c r="D88" s="274">
        <v>-2.2761194029850884E-2</v>
      </c>
      <c r="E88" s="305">
        <v>51</v>
      </c>
      <c r="F88" s="274">
        <v>-2.764537654909438E-2</v>
      </c>
      <c r="G88" s="305">
        <v>65.23</v>
      </c>
      <c r="H88" s="274">
        <v>-2.4233358264771687E-2</v>
      </c>
      <c r="I88" s="306">
        <v>74.63022429815598</v>
      </c>
      <c r="J88" s="274">
        <v>-4.3978607458272978E-2</v>
      </c>
      <c r="K88" s="306">
        <v>51.960738753142216</v>
      </c>
      <c r="L88" s="274">
        <v>-9.2595585336073483E-2</v>
      </c>
      <c r="M88" s="306">
        <v>61.826431404604676</v>
      </c>
      <c r="N88" s="274">
        <v>-6.6851573103631878E-2</v>
      </c>
      <c r="O88" s="305">
        <v>69.086472371130611</v>
      </c>
      <c r="P88" s="274">
        <v>-6.5320015462092651E-2</v>
      </c>
      <c r="Q88" s="305">
        <v>51.435418621685976</v>
      </c>
      <c r="R88" s="274">
        <v>-8.0034199743010848E-2</v>
      </c>
      <c r="S88" s="305">
        <v>59.75155878343709</v>
      </c>
      <c r="T88" s="274">
        <v>-7.0934011952755394E-2</v>
      </c>
    </row>
    <row r="89" spans="2:20" ht="15" hidden="1" customHeight="1" outlineLevel="1" x14ac:dyDescent="0.25">
      <c r="B89" s="66" t="s">
        <v>89</v>
      </c>
      <c r="C89" s="305">
        <v>75.930000000000007</v>
      </c>
      <c r="D89" s="274">
        <v>-2.7535860655737543E-2</v>
      </c>
      <c r="E89" s="305">
        <v>45.02</v>
      </c>
      <c r="F89" s="274">
        <v>-0.1067460317460317</v>
      </c>
      <c r="G89" s="305">
        <v>60.97</v>
      </c>
      <c r="H89" s="274">
        <v>-5.7067738942158996E-2</v>
      </c>
      <c r="I89" s="306">
        <v>73.1649593598123</v>
      </c>
      <c r="J89" s="274">
        <v>-3.3694116848220879E-2</v>
      </c>
      <c r="K89" s="306">
        <v>46.424867539112782</v>
      </c>
      <c r="L89" s="274">
        <v>-0.11697165877441273</v>
      </c>
      <c r="M89" s="306">
        <v>58.062075928825557</v>
      </c>
      <c r="N89" s="274">
        <v>-7.2186884105331361E-2</v>
      </c>
      <c r="O89" s="305">
        <v>69.913590811417265</v>
      </c>
      <c r="P89" s="274">
        <v>-6.1958876115664308E-2</v>
      </c>
      <c r="Q89" s="305">
        <v>46.800566499291875</v>
      </c>
      <c r="R89" s="274">
        <v>-0.11001242145335932</v>
      </c>
      <c r="S89" s="305">
        <v>57.690066495723741</v>
      </c>
      <c r="T89" s="274">
        <v>-8.1787987863093048E-2</v>
      </c>
    </row>
    <row r="90" spans="2:20" ht="15" hidden="1" customHeight="1" outlineLevel="1" x14ac:dyDescent="0.25">
      <c r="B90" s="66" t="s">
        <v>90</v>
      </c>
      <c r="C90" s="305">
        <v>90.53</v>
      </c>
      <c r="D90" s="274">
        <v>-3.7324542747766976E-2</v>
      </c>
      <c r="E90" s="305">
        <v>63.97</v>
      </c>
      <c r="F90" s="274">
        <v>-8.7576665240336582E-2</v>
      </c>
      <c r="G90" s="305">
        <v>77.680000000000007</v>
      </c>
      <c r="H90" s="274">
        <v>-5.7738961669092537E-2</v>
      </c>
      <c r="I90" s="306">
        <v>86.99981957216302</v>
      </c>
      <c r="J90" s="274">
        <v>-4.2404381611645836E-2</v>
      </c>
      <c r="K90" s="306">
        <v>63.041020536237653</v>
      </c>
      <c r="L90" s="274">
        <v>-0.12223608780803275</v>
      </c>
      <c r="M90" s="306">
        <v>73.467818582326757</v>
      </c>
      <c r="N90" s="274">
        <v>-8.2207033557385123E-2</v>
      </c>
      <c r="O90" s="305">
        <v>83.929598692673338</v>
      </c>
      <c r="P90" s="274">
        <v>-4.9180490591834047E-2</v>
      </c>
      <c r="Q90" s="305">
        <v>63.937771202573771</v>
      </c>
      <c r="R90" s="274">
        <v>-0.10494243483596644</v>
      </c>
      <c r="S90" s="305">
        <v>73.356746514597177</v>
      </c>
      <c r="T90" s="274">
        <v>-7.486000149323413E-2</v>
      </c>
    </row>
    <row r="91" spans="2:20" ht="15" hidden="1" customHeight="1" outlineLevel="1" x14ac:dyDescent="0.25">
      <c r="B91" s="66" t="s">
        <v>91</v>
      </c>
      <c r="C91" s="305">
        <v>81.89</v>
      </c>
      <c r="D91" s="274">
        <v>-3.5567071016370244E-2</v>
      </c>
      <c r="E91" s="305">
        <v>51.15</v>
      </c>
      <c r="F91" s="274">
        <v>-0.13946837146702551</v>
      </c>
      <c r="G91" s="305">
        <v>67.010000000000005</v>
      </c>
      <c r="H91" s="274">
        <v>-7.661568141105124E-2</v>
      </c>
      <c r="I91" s="306">
        <v>77.547326829822083</v>
      </c>
      <c r="J91" s="274">
        <v>-6.0362182136041498E-2</v>
      </c>
      <c r="K91" s="306">
        <v>53.850461574269154</v>
      </c>
      <c r="L91" s="274">
        <v>-0.12144073727494675</v>
      </c>
      <c r="M91" s="306">
        <v>64.163266818578137</v>
      </c>
      <c r="N91" s="274">
        <v>-8.955520114844806E-2</v>
      </c>
      <c r="O91" s="305">
        <v>74.297744383040822</v>
      </c>
      <c r="P91" s="274">
        <v>-7.7529898212994941E-2</v>
      </c>
      <c r="Q91" s="305">
        <v>54.562629801806125</v>
      </c>
      <c r="R91" s="274">
        <v>-0.10856922991970563</v>
      </c>
      <c r="S91" s="305">
        <v>63.860657063828924</v>
      </c>
      <c r="T91" s="274">
        <v>-9.0719090399179803E-2</v>
      </c>
    </row>
    <row r="92" spans="2:20" ht="15" hidden="1" customHeight="1" outlineLevel="1" x14ac:dyDescent="0.25">
      <c r="B92" s="66" t="s">
        <v>92</v>
      </c>
      <c r="C92" s="305">
        <v>66.73</v>
      </c>
      <c r="D92" s="274">
        <v>-7.6529200110711293E-2</v>
      </c>
      <c r="E92" s="305">
        <v>40.25</v>
      </c>
      <c r="F92" s="274">
        <v>-0.11382650814619111</v>
      </c>
      <c r="G92" s="305">
        <v>53.87</v>
      </c>
      <c r="H92" s="274">
        <v>-9.0033783783783905E-2</v>
      </c>
      <c r="I92" s="306">
        <v>65.891010530867518</v>
      </c>
      <c r="J92" s="274">
        <v>-7.9346817484283627E-2</v>
      </c>
      <c r="K92" s="306">
        <v>42.224644926575998</v>
      </c>
      <c r="L92" s="274">
        <v>-0.10912027644325517</v>
      </c>
      <c r="M92" s="306">
        <v>52.455490053936252</v>
      </c>
      <c r="N92" s="274">
        <v>-9.2762211458369825E-2</v>
      </c>
      <c r="O92" s="305">
        <v>64.01123274778007</v>
      </c>
      <c r="P92" s="274">
        <v>-7.7589670126598342E-2</v>
      </c>
      <c r="Q92" s="305">
        <v>43.003536316551042</v>
      </c>
      <c r="R92" s="274">
        <v>-8.7333390097681818E-2</v>
      </c>
      <c r="S92" s="305">
        <v>52.815757706790627</v>
      </c>
      <c r="T92" s="274">
        <v>-8.1411747683396096E-2</v>
      </c>
    </row>
    <row r="93" spans="2:20" ht="15" hidden="1" customHeight="1" outlineLevel="1" x14ac:dyDescent="0.25">
      <c r="B93" s="66" t="s">
        <v>93</v>
      </c>
      <c r="C93" s="305">
        <v>58.38</v>
      </c>
      <c r="D93" s="274">
        <v>-0.11826008155867684</v>
      </c>
      <c r="E93" s="305">
        <v>36.44</v>
      </c>
      <c r="F93" s="274">
        <v>-0.10948191593352896</v>
      </c>
      <c r="G93" s="305">
        <v>47.73</v>
      </c>
      <c r="H93" s="274">
        <v>-0.11447124304267164</v>
      </c>
      <c r="I93" s="306">
        <v>59.339253427205655</v>
      </c>
      <c r="J93" s="274">
        <v>-9.380756858039685E-2</v>
      </c>
      <c r="K93" s="306">
        <v>38.925661231838298</v>
      </c>
      <c r="L93" s="274">
        <v>-8.7900098793264103E-2</v>
      </c>
      <c r="M93" s="306">
        <v>47.750349556860293</v>
      </c>
      <c r="N93" s="274">
        <v>-9.0631619111755213E-2</v>
      </c>
      <c r="O93" s="305">
        <v>56.732444040952146</v>
      </c>
      <c r="P93" s="274">
        <v>-0.11339864201582606</v>
      </c>
      <c r="Q93" s="305">
        <v>38.926266720235986</v>
      </c>
      <c r="R93" s="274">
        <v>-7.1795887953440385E-2</v>
      </c>
      <c r="S93" s="305">
        <v>47.243130711330338</v>
      </c>
      <c r="T93" s="274">
        <v>-9.5136023733904174E-2</v>
      </c>
    </row>
    <row r="94" spans="2:20" ht="15" hidden="1" customHeight="1" outlineLevel="1" x14ac:dyDescent="0.25">
      <c r="B94" s="66" t="s">
        <v>94</v>
      </c>
      <c r="C94" s="305">
        <v>75.680000000000007</v>
      </c>
      <c r="D94" s="274">
        <v>-7.4929715193741586E-2</v>
      </c>
      <c r="E94" s="305">
        <v>50.89</v>
      </c>
      <c r="F94" s="274">
        <v>-9.222261862290404E-2</v>
      </c>
      <c r="G94" s="305">
        <v>63.64</v>
      </c>
      <c r="H94" s="274">
        <v>-8.1408775981524295E-2</v>
      </c>
      <c r="I94" s="306">
        <v>71.933787895566695</v>
      </c>
      <c r="J94" s="274">
        <v>-8.7205542378807732E-2</v>
      </c>
      <c r="K94" s="306">
        <v>49.916998951946127</v>
      </c>
      <c r="L94" s="274">
        <v>-0.10102916104848425</v>
      </c>
      <c r="M94" s="306">
        <v>59.434740782280826</v>
      </c>
      <c r="N94" s="274">
        <v>-9.3481139252529433E-2</v>
      </c>
      <c r="O94" s="305">
        <v>70.356076561668246</v>
      </c>
      <c r="P94" s="274">
        <v>-6.3330440317017289E-2</v>
      </c>
      <c r="Q94" s="305">
        <v>49.946312899779571</v>
      </c>
      <c r="R94" s="274">
        <v>-0.10122017137004513</v>
      </c>
      <c r="S94" s="305">
        <v>59.479253373691513</v>
      </c>
      <c r="T94" s="274">
        <v>-8.0337278871136064E-2</v>
      </c>
    </row>
    <row r="95" spans="2:20" ht="15" hidden="1" customHeight="1" outlineLevel="1" x14ac:dyDescent="0.25">
      <c r="B95" s="66" t="s">
        <v>95</v>
      </c>
      <c r="C95" s="305">
        <v>75.55</v>
      </c>
      <c r="D95" s="274">
        <v>-3.2898105478750717E-2</v>
      </c>
      <c r="E95" s="305">
        <v>58.62</v>
      </c>
      <c r="F95" s="274">
        <v>1.7061934823403568E-4</v>
      </c>
      <c r="G95" s="305">
        <v>67.33</v>
      </c>
      <c r="H95" s="274">
        <v>-1.8942153577152787E-2</v>
      </c>
      <c r="I95" s="306">
        <v>76.945213190231797</v>
      </c>
      <c r="J95" s="274">
        <v>-4.8398254948665009E-3</v>
      </c>
      <c r="K95" s="306">
        <v>59.004655815144595</v>
      </c>
      <c r="L95" s="274">
        <v>-7.767099678828826E-3</v>
      </c>
      <c r="M95" s="306">
        <v>66.760264220423124</v>
      </c>
      <c r="N95" s="274">
        <v>-6.0085892997129298E-3</v>
      </c>
      <c r="O95" s="305">
        <v>75.688377853946903</v>
      </c>
      <c r="P95" s="274">
        <v>-1.8179552732657811E-3</v>
      </c>
      <c r="Q95" s="305">
        <v>60.081675759927442</v>
      </c>
      <c r="R95" s="274">
        <v>-5.2454357014952713E-3</v>
      </c>
      <c r="S95" s="305">
        <v>67.371214459200985</v>
      </c>
      <c r="T95" s="274">
        <v>-3.1740398771837874E-3</v>
      </c>
    </row>
    <row r="96" spans="2:20" ht="15" hidden="1" customHeight="1" outlineLevel="1" x14ac:dyDescent="0.25">
      <c r="B96" s="66" t="s">
        <v>96</v>
      </c>
      <c r="C96" s="305">
        <v>76.19</v>
      </c>
      <c r="D96" s="274">
        <v>-3.0044557606619948E-2</v>
      </c>
      <c r="E96" s="305">
        <v>58.85</v>
      </c>
      <c r="F96" s="274">
        <v>-3.2231540864989361E-2</v>
      </c>
      <c r="G96" s="305">
        <v>67.77</v>
      </c>
      <c r="H96" s="274">
        <v>-3.0749427917620253E-2</v>
      </c>
      <c r="I96" s="306">
        <v>76.789189042594302</v>
      </c>
      <c r="J96" s="274">
        <v>1.0397759808900009E-3</v>
      </c>
      <c r="K96" s="306">
        <v>61.06084047380984</v>
      </c>
      <c r="L96" s="274">
        <v>-2.7787890828657402E-2</v>
      </c>
      <c r="M96" s="306">
        <v>67.860122670616306</v>
      </c>
      <c r="N96" s="274">
        <v>-1.3668524047150687E-2</v>
      </c>
      <c r="O96" s="305">
        <v>75.526452393626698</v>
      </c>
      <c r="P96" s="274">
        <v>2.9355350128563718E-3</v>
      </c>
      <c r="Q96" s="305">
        <v>61.990054653043011</v>
      </c>
      <c r="R96" s="274">
        <v>-2.7174367393778431E-2</v>
      </c>
      <c r="S96" s="305">
        <v>68.312600863273801</v>
      </c>
      <c r="T96" s="274">
        <v>-1.1654096319740681E-2</v>
      </c>
    </row>
    <row r="97" spans="2:20" ht="15" hidden="1" customHeight="1" outlineLevel="1" x14ac:dyDescent="0.25">
      <c r="B97" s="66" t="s">
        <v>97</v>
      </c>
      <c r="C97" s="305">
        <v>76.599999999999994</v>
      </c>
      <c r="D97" s="274">
        <v>-4.8565395603030859E-2</v>
      </c>
      <c r="E97" s="305">
        <v>56.19</v>
      </c>
      <c r="F97" s="274">
        <v>-4.1126279863481274E-2</v>
      </c>
      <c r="G97" s="305">
        <v>66.69</v>
      </c>
      <c r="H97" s="274">
        <v>-4.5239799570508166E-2</v>
      </c>
      <c r="I97" s="306">
        <v>76.674537557519841</v>
      </c>
      <c r="J97" s="274">
        <v>-7.7886388380079552E-3</v>
      </c>
      <c r="K97" s="306">
        <v>56.685530600103135</v>
      </c>
      <c r="L97" s="274">
        <v>-3.1852376885829869E-2</v>
      </c>
      <c r="M97" s="306">
        <v>65.326672964352483</v>
      </c>
      <c r="N97" s="274">
        <v>-1.9475228570778103E-2</v>
      </c>
      <c r="O97" s="305">
        <v>73.662869741088841</v>
      </c>
      <c r="P97" s="274">
        <v>1.0119877698535396E-2</v>
      </c>
      <c r="Q97" s="305">
        <v>57.920199602417945</v>
      </c>
      <c r="R97" s="274">
        <v>-2.5133105556031543E-2</v>
      </c>
      <c r="S97" s="305">
        <v>65.27324590998569</v>
      </c>
      <c r="T97" s="274">
        <v>-6.6156871770760572E-3</v>
      </c>
    </row>
    <row r="98" spans="2:20" collapsed="1" x14ac:dyDescent="0.25">
      <c r="B98" s="279">
        <v>2007</v>
      </c>
      <c r="C98" s="306">
        <v>71.692630341287895</v>
      </c>
      <c r="D98" s="280">
        <v>-0.13991362724767653</v>
      </c>
      <c r="E98" s="306">
        <v>46.169837254959681</v>
      </c>
      <c r="F98" s="280">
        <v>-0.13054044814981269</v>
      </c>
      <c r="G98" s="306">
        <v>59.458591936992967</v>
      </c>
      <c r="H98" s="280">
        <v>-0.13599251003488055</v>
      </c>
      <c r="I98" s="306">
        <v>69.040108282453801</v>
      </c>
      <c r="J98" s="280">
        <v>-0.12275555379608571</v>
      </c>
      <c r="K98" s="306">
        <v>48.196137491290195</v>
      </c>
      <c r="L98" s="280">
        <v>-0.11844592120130726</v>
      </c>
      <c r="M98" s="306">
        <v>57.65304481863604</v>
      </c>
      <c r="N98" s="280">
        <v>-0.11841985570198876</v>
      </c>
      <c r="O98" s="306">
        <v>65.251993240038132</v>
      </c>
      <c r="P98" s="280">
        <v>-0.12245605032118212</v>
      </c>
      <c r="Q98" s="306">
        <v>47.400441749110826</v>
      </c>
      <c r="R98" s="280">
        <v>-0.13338158388472598</v>
      </c>
      <c r="S98" s="306">
        <v>56.104302420489866</v>
      </c>
      <c r="T98" s="280">
        <v>-0.12627383890505806</v>
      </c>
    </row>
    <row r="99" spans="2:20" ht="15" hidden="1" customHeight="1" outlineLevel="1" x14ac:dyDescent="0.25">
      <c r="B99" s="66" t="s">
        <v>86</v>
      </c>
      <c r="C99" s="305">
        <v>72.099999999999994</v>
      </c>
      <c r="D99" s="167"/>
      <c r="E99" s="305">
        <v>51.89</v>
      </c>
      <c r="F99" s="167"/>
      <c r="G99" s="305">
        <v>62.31</v>
      </c>
      <c r="H99" s="167"/>
      <c r="I99" s="306">
        <v>72.268024650054528</v>
      </c>
      <c r="J99" s="167"/>
      <c r="K99" s="306">
        <v>55.234135881903526</v>
      </c>
      <c r="L99" s="167"/>
      <c r="M99" s="306">
        <v>62.598474665387641</v>
      </c>
      <c r="N99" s="167"/>
      <c r="O99" s="305">
        <v>69.678547507361941</v>
      </c>
      <c r="P99" s="167"/>
      <c r="Q99" s="305">
        <v>56.217783705294451</v>
      </c>
      <c r="R99" s="167"/>
      <c r="S99" s="305">
        <v>62.500496916329055</v>
      </c>
      <c r="T99" s="167"/>
    </row>
    <row r="100" spans="2:20" ht="15" hidden="1" customHeight="1" outlineLevel="1" x14ac:dyDescent="0.25">
      <c r="B100" s="66" t="s">
        <v>87</v>
      </c>
      <c r="C100" s="305">
        <v>76.459999999999994</v>
      </c>
      <c r="D100" s="167"/>
      <c r="E100" s="305">
        <v>52.9</v>
      </c>
      <c r="F100" s="167"/>
      <c r="G100" s="305">
        <v>65.040000000000006</v>
      </c>
      <c r="H100" s="167"/>
      <c r="I100" s="306">
        <v>74.484363866677228</v>
      </c>
      <c r="J100" s="167"/>
      <c r="K100" s="306">
        <v>57.137901371536991</v>
      </c>
      <c r="L100" s="167"/>
      <c r="M100" s="306">
        <v>64.637376579339488</v>
      </c>
      <c r="N100" s="167"/>
      <c r="O100" s="305">
        <v>72.602727563991209</v>
      </c>
      <c r="P100" s="167"/>
      <c r="Q100" s="305">
        <v>57.609273693564027</v>
      </c>
      <c r="R100" s="167"/>
      <c r="S100" s="305">
        <v>64.607358801951591</v>
      </c>
      <c r="T100" s="167"/>
    </row>
    <row r="101" spans="2:20" ht="15" hidden="1" customHeight="1" outlineLevel="1" x14ac:dyDescent="0.25">
      <c r="B101" s="66" t="s">
        <v>88</v>
      </c>
      <c r="C101" s="305">
        <v>80.400000000000006</v>
      </c>
      <c r="D101" s="167"/>
      <c r="E101" s="305">
        <v>52.45</v>
      </c>
      <c r="F101" s="167"/>
      <c r="G101" s="305">
        <v>66.849999999999994</v>
      </c>
      <c r="H101" s="167"/>
      <c r="I101" s="306">
        <v>78.063341344005153</v>
      </c>
      <c r="J101" s="167"/>
      <c r="K101" s="306">
        <v>57.263043813145657</v>
      </c>
      <c r="L101" s="167"/>
      <c r="M101" s="306">
        <v>66.255731266930468</v>
      </c>
      <c r="N101" s="167"/>
      <c r="O101" s="305">
        <v>73.914573451881495</v>
      </c>
      <c r="P101" s="167"/>
      <c r="Q101" s="305">
        <v>55.910142102366933</v>
      </c>
      <c r="R101" s="167"/>
      <c r="S101" s="305">
        <v>64.313578962271322</v>
      </c>
      <c r="T101" s="167"/>
    </row>
    <row r="102" spans="2:20" ht="15" hidden="1" customHeight="1" outlineLevel="1" x14ac:dyDescent="0.25">
      <c r="B102" s="66" t="s">
        <v>89</v>
      </c>
      <c r="C102" s="305">
        <v>78.08</v>
      </c>
      <c r="D102" s="167"/>
      <c r="E102" s="305">
        <v>50.4</v>
      </c>
      <c r="F102" s="167"/>
      <c r="G102" s="305">
        <v>64.66</v>
      </c>
      <c r="H102" s="167"/>
      <c r="I102" s="306">
        <v>75.71614810123242</v>
      </c>
      <c r="J102" s="167"/>
      <c r="K102" s="306">
        <v>52.574606466965733</v>
      </c>
      <c r="L102" s="167"/>
      <c r="M102" s="306">
        <v>62.579494657000666</v>
      </c>
      <c r="N102" s="167"/>
      <c r="O102" s="305">
        <v>74.531477385460448</v>
      </c>
      <c r="P102" s="167"/>
      <c r="Q102" s="305">
        <v>52.585640100413208</v>
      </c>
      <c r="R102" s="167"/>
      <c r="S102" s="305">
        <v>62.828699399678577</v>
      </c>
      <c r="T102" s="167"/>
    </row>
    <row r="103" spans="2:20" ht="15" hidden="1" customHeight="1" outlineLevel="1" x14ac:dyDescent="0.25">
      <c r="B103" s="66" t="s">
        <v>90</v>
      </c>
      <c r="C103" s="305">
        <v>94.04</v>
      </c>
      <c r="D103" s="167"/>
      <c r="E103" s="305">
        <v>70.11</v>
      </c>
      <c r="F103" s="167"/>
      <c r="G103" s="305">
        <v>82.44</v>
      </c>
      <c r="H103" s="167"/>
      <c r="I103" s="306">
        <v>90.852357614777773</v>
      </c>
      <c r="J103" s="167"/>
      <c r="K103" s="306">
        <v>71.820018641243209</v>
      </c>
      <c r="L103" s="167"/>
      <c r="M103" s="306">
        <v>80.048356512351134</v>
      </c>
      <c r="N103" s="167"/>
      <c r="O103" s="305">
        <v>88.270799938586663</v>
      </c>
      <c r="P103" s="167"/>
      <c r="Q103" s="305">
        <v>71.434255952974553</v>
      </c>
      <c r="R103" s="167"/>
      <c r="S103" s="305">
        <v>79.292589913958508</v>
      </c>
      <c r="T103" s="167"/>
    </row>
    <row r="104" spans="2:20" ht="15" hidden="1" customHeight="1" outlineLevel="1" x14ac:dyDescent="0.25">
      <c r="B104" s="66" t="s">
        <v>91</v>
      </c>
      <c r="C104" s="305">
        <v>84.91</v>
      </c>
      <c r="D104" s="167"/>
      <c r="E104" s="305">
        <v>59.44</v>
      </c>
      <c r="F104" s="167"/>
      <c r="G104" s="305">
        <v>72.569999999999993</v>
      </c>
      <c r="H104" s="167"/>
      <c r="I104" s="306">
        <v>82.528954620097508</v>
      </c>
      <c r="J104" s="167"/>
      <c r="K104" s="306">
        <v>61.294057053407627</v>
      </c>
      <c r="L104" s="167"/>
      <c r="M104" s="306">
        <v>70.474637121893167</v>
      </c>
      <c r="N104" s="167"/>
      <c r="O104" s="305">
        <v>80.542170677522833</v>
      </c>
      <c r="P104" s="167"/>
      <c r="Q104" s="305">
        <v>61.207927337858749</v>
      </c>
      <c r="R104" s="167"/>
      <c r="S104" s="305">
        <v>70.232044233573689</v>
      </c>
      <c r="T104" s="167"/>
    </row>
    <row r="105" spans="2:20" ht="15" hidden="1" customHeight="1" outlineLevel="1" x14ac:dyDescent="0.25">
      <c r="B105" s="66" t="s">
        <v>92</v>
      </c>
      <c r="C105" s="305">
        <v>72.260000000000005</v>
      </c>
      <c r="D105" s="167"/>
      <c r="E105" s="305">
        <v>45.42</v>
      </c>
      <c r="F105" s="167"/>
      <c r="G105" s="305">
        <v>59.2</v>
      </c>
      <c r="H105" s="167"/>
      <c r="I105" s="306">
        <v>71.569850386893876</v>
      </c>
      <c r="J105" s="167"/>
      <c r="K105" s="306">
        <v>47.396571961474763</v>
      </c>
      <c r="L105" s="167"/>
      <c r="M105" s="306">
        <v>57.818898988166694</v>
      </c>
      <c r="N105" s="167"/>
      <c r="O105" s="305">
        <v>69.395615676339446</v>
      </c>
      <c r="P105" s="167"/>
      <c r="Q105" s="305">
        <v>47.118559888099412</v>
      </c>
      <c r="R105" s="167"/>
      <c r="S105" s="305">
        <v>57.496661397088019</v>
      </c>
      <c r="T105" s="167"/>
    </row>
    <row r="106" spans="2:20" ht="15" hidden="1" customHeight="1" outlineLevel="1" x14ac:dyDescent="0.25">
      <c r="B106" s="66" t="s">
        <v>93</v>
      </c>
      <c r="C106" s="305">
        <v>66.209999999999994</v>
      </c>
      <c r="D106" s="167"/>
      <c r="E106" s="305">
        <v>40.92</v>
      </c>
      <c r="F106" s="167"/>
      <c r="G106" s="305">
        <v>53.9</v>
      </c>
      <c r="H106" s="167"/>
      <c r="I106" s="306">
        <v>65.481956557777977</v>
      </c>
      <c r="J106" s="167"/>
      <c r="K106" s="306">
        <v>42.676971218107212</v>
      </c>
      <c r="L106" s="167"/>
      <c r="M106" s="306">
        <v>52.509357660114738</v>
      </c>
      <c r="N106" s="167"/>
      <c r="O106" s="305">
        <v>63.988672620513668</v>
      </c>
      <c r="P106" s="167"/>
      <c r="Q106" s="305">
        <v>41.937184090263337</v>
      </c>
      <c r="R106" s="167"/>
      <c r="S106" s="305">
        <v>52.210201699351792</v>
      </c>
      <c r="T106" s="167"/>
    </row>
    <row r="107" spans="2:20" ht="15" hidden="1" customHeight="1" outlineLevel="1" x14ac:dyDescent="0.25">
      <c r="B107" s="66" t="s">
        <v>94</v>
      </c>
      <c r="C107" s="305">
        <v>81.81</v>
      </c>
      <c r="D107" s="167"/>
      <c r="E107" s="305">
        <v>56.06</v>
      </c>
      <c r="F107" s="167"/>
      <c r="G107" s="305">
        <v>69.28</v>
      </c>
      <c r="H107" s="167"/>
      <c r="I107" s="306">
        <v>78.806118173670001</v>
      </c>
      <c r="J107" s="167"/>
      <c r="K107" s="306">
        <v>55.526827778045764</v>
      </c>
      <c r="L107" s="167"/>
      <c r="M107" s="306">
        <v>65.563711198765219</v>
      </c>
      <c r="N107" s="167"/>
      <c r="O107" s="305">
        <v>75.113017001940761</v>
      </c>
      <c r="P107" s="167"/>
      <c r="Q107" s="305">
        <v>55.571243711504607</v>
      </c>
      <c r="R107" s="167"/>
      <c r="S107" s="305">
        <v>64.675072727403972</v>
      </c>
      <c r="T107" s="167"/>
    </row>
    <row r="108" spans="2:20" ht="15" hidden="1" customHeight="1" outlineLevel="1" x14ac:dyDescent="0.25">
      <c r="B108" s="66" t="s">
        <v>95</v>
      </c>
      <c r="C108" s="305">
        <v>78.12</v>
      </c>
      <c r="D108" s="167"/>
      <c r="E108" s="305">
        <v>58.61</v>
      </c>
      <c r="F108" s="167"/>
      <c r="G108" s="305">
        <v>68.63</v>
      </c>
      <c r="H108" s="167"/>
      <c r="I108" s="306">
        <v>77.319425718070548</v>
      </c>
      <c r="J108" s="167"/>
      <c r="K108" s="306">
        <v>59.466538346033133</v>
      </c>
      <c r="L108" s="167"/>
      <c r="M108" s="306">
        <v>67.163824054967606</v>
      </c>
      <c r="N108" s="167"/>
      <c r="O108" s="305">
        <v>75.826226542341402</v>
      </c>
      <c r="P108" s="167"/>
      <c r="Q108" s="305">
        <v>60.398492167057007</v>
      </c>
      <c r="R108" s="167"/>
      <c r="S108" s="305">
        <v>67.585734274918323</v>
      </c>
      <c r="T108" s="167"/>
    </row>
    <row r="109" spans="2:20" ht="15" hidden="1" customHeight="1" outlineLevel="1" x14ac:dyDescent="0.25">
      <c r="B109" s="66" t="s">
        <v>96</v>
      </c>
      <c r="C109" s="305">
        <v>78.55</v>
      </c>
      <c r="D109" s="167"/>
      <c r="E109" s="305">
        <v>60.81</v>
      </c>
      <c r="F109" s="167"/>
      <c r="G109" s="305">
        <v>69.92</v>
      </c>
      <c r="H109" s="167"/>
      <c r="I109" s="306">
        <v>76.709428421413918</v>
      </c>
      <c r="J109" s="167"/>
      <c r="K109" s="306">
        <v>62.806089224556736</v>
      </c>
      <c r="L109" s="167"/>
      <c r="M109" s="306">
        <v>68.800524291349191</v>
      </c>
      <c r="N109" s="167"/>
      <c r="O109" s="305">
        <v>75.305390782328345</v>
      </c>
      <c r="P109" s="167"/>
      <c r="Q109" s="305">
        <v>63.72165018613898</v>
      </c>
      <c r="R109" s="167"/>
      <c r="S109" s="305">
        <v>69.118109974353345</v>
      </c>
      <c r="T109" s="167"/>
    </row>
    <row r="110" spans="2:20" ht="15" hidden="1" customHeight="1" outlineLevel="1" x14ac:dyDescent="0.25">
      <c r="B110" s="66" t="s">
        <v>97</v>
      </c>
      <c r="C110" s="305">
        <v>80.510000000000005</v>
      </c>
      <c r="D110" s="167"/>
      <c r="E110" s="305">
        <v>58.6</v>
      </c>
      <c r="F110" s="167"/>
      <c r="G110" s="305">
        <v>69.849999999999994</v>
      </c>
      <c r="H110" s="167"/>
      <c r="I110" s="306">
        <v>77.276415649711225</v>
      </c>
      <c r="J110" s="167"/>
      <c r="K110" s="306">
        <v>58.550503298006255</v>
      </c>
      <c r="L110" s="167"/>
      <c r="M110" s="306">
        <v>66.62419437821211</v>
      </c>
      <c r="N110" s="167"/>
      <c r="O110" s="305">
        <v>72.924878885586196</v>
      </c>
      <c r="P110" s="167"/>
      <c r="Q110" s="305">
        <v>59.413443960935503</v>
      </c>
      <c r="R110" s="167"/>
      <c r="S110" s="305">
        <v>65.707949146586728</v>
      </c>
      <c r="T110" s="167"/>
    </row>
    <row r="111" spans="2:20" collapsed="1" x14ac:dyDescent="0.25">
      <c r="B111" s="279">
        <v>2006</v>
      </c>
      <c r="C111" s="306">
        <v>78.646931153423935</v>
      </c>
      <c r="D111" s="275"/>
      <c r="E111" s="306">
        <v>54.79180646418159</v>
      </c>
      <c r="F111" s="275"/>
      <c r="G111" s="306">
        <v>67.06123848158623</v>
      </c>
      <c r="H111" s="275"/>
      <c r="I111" s="306">
        <v>76.776769699073569</v>
      </c>
      <c r="J111" s="275"/>
      <c r="K111" s="306">
        <v>56.803043949138441</v>
      </c>
      <c r="L111" s="275"/>
      <c r="M111" s="306">
        <v>65.42666276733371</v>
      </c>
      <c r="N111" s="275"/>
      <c r="O111" s="306">
        <v>74.352968763711189</v>
      </c>
      <c r="P111" s="275"/>
      <c r="Q111" s="306">
        <v>56.911900920105744</v>
      </c>
      <c r="R111" s="275"/>
      <c r="S111" s="306">
        <v>65.044807541401354</v>
      </c>
      <c r="T111" s="275"/>
    </row>
    <row r="112" spans="2:20" ht="15" customHeight="1" x14ac:dyDescent="0.25">
      <c r="B112" s="141" t="s">
        <v>99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273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86</v>
      </c>
      <c r="C8" s="175">
        <f>IFERROR('Tablas evol IO zona'!C8/'Tablas evol IO zona'!C21-1,"-")</f>
        <v>4.6343879234379326E-2</v>
      </c>
      <c r="D8" s="175">
        <f>IFERROR('Tablas evol IO zona'!E8/'Tablas evol IO zona'!E21-1,"-")</f>
        <v>0.1187519643303192</v>
      </c>
      <c r="E8" s="175">
        <f>IFERROR('Tablas evol IO zona'!G8/'Tablas evol IO zona'!G21-1,"-")</f>
        <v>7.7837812380407323E-2</v>
      </c>
      <c r="F8" s="129">
        <f>IFERROR('Tablas evol IO zona'!I8/'Tablas evol IO zona'!I21-1,"-")</f>
        <v>4.5873916966091111E-2</v>
      </c>
      <c r="G8" s="129">
        <f>IFERROR('Tablas evol IO zona'!K8/'Tablas evol IO zona'!K21-1,"-")</f>
        <v>0.11065310192142164</v>
      </c>
      <c r="H8" s="129">
        <f>IFERROR('Tablas evol IO zona'!M8/'Tablas evol IO zona'!M21-1,"-")</f>
        <v>7.5360628140763941E-2</v>
      </c>
      <c r="I8" s="175">
        <f>IFERROR('Tablas evol IO zona'!O8/'Tablas evol IO zona'!O21-1,"-")</f>
        <v>6.8869531937828299E-2</v>
      </c>
      <c r="J8" s="175">
        <f>IFERROR('Tablas evol IO zona'!Q8/'Tablas evol IO zona'!Q21-1,"-")</f>
        <v>0.10690598812595931</v>
      </c>
      <c r="K8" s="175">
        <f>IFERROR('Tablas evol IO zona'!S8/'Tablas evol IO zona'!S21-1,"-")</f>
        <v>8.6070374047204412E-2</v>
      </c>
    </row>
    <row r="9" spans="2:11" x14ac:dyDescent="0.25">
      <c r="B9" s="88" t="s">
        <v>87</v>
      </c>
      <c r="C9" s="175">
        <f>IFERROR('Tablas evol IO zona'!C9/'Tablas evol IO zona'!C22-1,"-")</f>
        <v>5.2078719391160933E-2</v>
      </c>
      <c r="D9" s="175">
        <f>IFERROR('Tablas evol IO zona'!E9/'Tablas evol IO zona'!E22-1,"-")</f>
        <v>4.9181292676082622E-2</v>
      </c>
      <c r="E9" s="175">
        <f>IFERROR('Tablas evol IO zona'!G9/'Tablas evol IO zona'!G22-1,"-")</f>
        <v>5.8205392920907872E-2</v>
      </c>
      <c r="F9" s="129">
        <f>IFERROR('Tablas evol IO zona'!I9/'Tablas evol IO zona'!I22-1,"-")</f>
        <v>4.1120864915507482E-2</v>
      </c>
      <c r="G9" s="129">
        <f>IFERROR('Tablas evol IO zona'!K9/'Tablas evol IO zona'!K22-1,"-")</f>
        <v>9.0218917625399353E-2</v>
      </c>
      <c r="H9" s="129">
        <f>IFERROR('Tablas evol IO zona'!M9/'Tablas evol IO zona'!M22-1,"-")</f>
        <v>6.3915290420595738E-2</v>
      </c>
      <c r="I9" s="175">
        <f>IFERROR('Tablas evol IO zona'!O9/'Tablas evol IO zona'!O22-1,"-")</f>
        <v>8.1752650769824298E-2</v>
      </c>
      <c r="J9" s="175">
        <f>IFERROR('Tablas evol IO zona'!Q9/'Tablas evol IO zona'!Q22-1,"-")</f>
        <v>0.11704018690538587</v>
      </c>
      <c r="K9" s="175">
        <f>IFERROR('Tablas evol IO zona'!S9/'Tablas evol IO zona'!S22-1,"-")</f>
        <v>9.7913789237438653E-2</v>
      </c>
    </row>
    <row r="10" spans="2:11" x14ac:dyDescent="0.25">
      <c r="B10" s="88" t="s">
        <v>88</v>
      </c>
      <c r="C10" s="175">
        <f>IFERROR('Tablas evol IO zona'!C10/'Tablas evol IO zona'!C23-1,"-")</f>
        <v>6.2039084913753761E-2</v>
      </c>
      <c r="D10" s="175">
        <f>IFERROR('Tablas evol IO zona'!E10/'Tablas evol IO zona'!E23-1,"-")</f>
        <v>-8.3418001236793549E-3</v>
      </c>
      <c r="E10" s="175">
        <f>IFERROR('Tablas evol IO zona'!G10/'Tablas evol IO zona'!G23-1,"-")</f>
        <v>4.774152503291984E-2</v>
      </c>
      <c r="F10" s="129">
        <f>IFERROR('Tablas evol IO zona'!I10/'Tablas evol IO zona'!I23-1,"-")</f>
        <v>3.0352651413501741E-2</v>
      </c>
      <c r="G10" s="129">
        <f>IFERROR('Tablas evol IO zona'!K10/'Tablas evol IO zona'!K23-1,"-")</f>
        <v>3.146159757585032E-2</v>
      </c>
      <c r="H10" s="129">
        <f>IFERROR('Tablas evol IO zona'!M10/'Tablas evol IO zona'!M23-1,"-")</f>
        <v>3.3846063514359814E-2</v>
      </c>
      <c r="I10" s="175">
        <f>IFERROR('Tablas evol IO zona'!O10/'Tablas evol IO zona'!O23-1,"-")</f>
        <v>3.2625710325570934E-2</v>
      </c>
      <c r="J10" s="175">
        <f>IFERROR('Tablas evol IO zona'!Q10/'Tablas evol IO zona'!Q23-1,"-")</f>
        <v>4.4808281680042583E-2</v>
      </c>
      <c r="K10" s="175">
        <f>IFERROR('Tablas evol IO zona'!S10/'Tablas evol IO zona'!S23-1,"-")</f>
        <v>4.0099119749046785E-2</v>
      </c>
    </row>
    <row r="11" spans="2:11" x14ac:dyDescent="0.25">
      <c r="B11" s="88" t="s">
        <v>89</v>
      </c>
      <c r="C11" s="175">
        <f>IFERROR('Tablas evol IO zona'!C11/'Tablas evol IO zona'!C24-1,"-")</f>
        <v>1.6712637166170996E-2</v>
      </c>
      <c r="D11" s="175">
        <f>IFERROR('Tablas evol IO zona'!E11/'Tablas evol IO zona'!E24-1,"-")</f>
        <v>-9.1682888220590009E-5</v>
      </c>
      <c r="E11" s="175">
        <f>IFERROR('Tablas evol IO zona'!G11/'Tablas evol IO zona'!G24-1,"-")</f>
        <v>2.0167300322105008E-2</v>
      </c>
      <c r="F11" s="129">
        <f>IFERROR('Tablas evol IO zona'!I11/'Tablas evol IO zona'!I24-1,"-")</f>
        <v>9.3134918712858283E-3</v>
      </c>
      <c r="G11" s="129">
        <f>IFERROR('Tablas evol IO zona'!K11/'Tablas evol IO zona'!K24-1,"-")</f>
        <v>6.081014269038576E-2</v>
      </c>
      <c r="H11" s="129">
        <f>IFERROR('Tablas evol IO zona'!M11/'Tablas evol IO zona'!M24-1,"-")</f>
        <v>3.2610274066608547E-2</v>
      </c>
      <c r="I11" s="175">
        <f>IFERROR('Tablas evol IO zona'!O11/'Tablas evol IO zona'!O24-1,"-")</f>
        <v>9.1184656217824234E-3</v>
      </c>
      <c r="J11" s="175">
        <f>IFERROR('Tablas evol IO zona'!Q11/'Tablas evol IO zona'!Q24-1,"-")</f>
        <v>6.5663227271921309E-2</v>
      </c>
      <c r="K11" s="175">
        <f>IFERROR('Tablas evol IO zona'!S11/'Tablas evol IO zona'!S24-1,"-")</f>
        <v>3.2834518463809248E-2</v>
      </c>
    </row>
    <row r="12" spans="2:11" x14ac:dyDescent="0.25">
      <c r="B12" s="88" t="s">
        <v>90</v>
      </c>
      <c r="C12" s="175">
        <f>IFERROR('Tablas evol IO zona'!C12/'Tablas evol IO zona'!C25-1,"-")</f>
        <v>4.6537388077758868E-2</v>
      </c>
      <c r="D12" s="175">
        <f>IFERROR('Tablas evol IO zona'!E12/'Tablas evol IO zona'!E25-1,"-")</f>
        <v>3.0878385752742599E-2</v>
      </c>
      <c r="E12" s="175">
        <f>IFERROR('Tablas evol IO zona'!G12/'Tablas evol IO zona'!G25-1,"-")</f>
        <v>4.9173881746943593E-2</v>
      </c>
      <c r="F12" s="129">
        <f>IFERROR('Tablas evol IO zona'!I12/'Tablas evol IO zona'!I25-1,"-")</f>
        <v>2.0551144325081872E-2</v>
      </c>
      <c r="G12" s="129">
        <f>IFERROR('Tablas evol IO zona'!K12/'Tablas evol IO zona'!K25-1,"-")</f>
        <v>5.3644682865257032E-3</v>
      </c>
      <c r="H12" s="129">
        <f>IFERROR('Tablas evol IO zona'!M12/'Tablas evol IO zona'!M25-1,"-")</f>
        <v>1.6503421441030452E-2</v>
      </c>
      <c r="I12" s="175">
        <f>IFERROR('Tablas evol IO zona'!O12/'Tablas evol IO zona'!O25-1,"-")</f>
        <v>3.1851191234552267E-2</v>
      </c>
      <c r="J12" s="175">
        <f>IFERROR('Tablas evol IO zona'!Q12/'Tablas evol IO zona'!Q25-1,"-")</f>
        <v>1.9996721848877241E-2</v>
      </c>
      <c r="K12" s="175">
        <f>IFERROR('Tablas evol IO zona'!S12/'Tablas evol IO zona'!S25-1,"-")</f>
        <v>2.9399233063485353E-2</v>
      </c>
    </row>
    <row r="13" spans="2:11" x14ac:dyDescent="0.25">
      <c r="B13" s="88" t="s">
        <v>91</v>
      </c>
      <c r="C13" s="175">
        <f>IFERROR('Tablas evol IO zona'!C13/'Tablas evol IO zona'!C26-1,"-")</f>
        <v>-6.0036904226433707E-2</v>
      </c>
      <c r="D13" s="175">
        <f>IFERROR('Tablas evol IO zona'!E13/'Tablas evol IO zona'!E26-1,"-")</f>
        <v>2.4243444223012167E-2</v>
      </c>
      <c r="E13" s="175">
        <f>IFERROR('Tablas evol IO zona'!G13/'Tablas evol IO zona'!G26-1,"-")</f>
        <v>-2.556400440382578E-2</v>
      </c>
      <c r="F13" s="129">
        <f>IFERROR('Tablas evol IO zona'!I13/'Tablas evol IO zona'!I26-1,"-")</f>
        <v>-3.4224571288545724E-2</v>
      </c>
      <c r="G13" s="129">
        <f>IFERROR('Tablas evol IO zona'!K13/'Tablas evol IO zona'!K26-1,"-")</f>
        <v>9.4355737532181294E-3</v>
      </c>
      <c r="H13" s="129">
        <f>IFERROR('Tablas evol IO zona'!M13/'Tablas evol IO zona'!M26-1,"-")</f>
        <v>-1.3958893435414121E-2</v>
      </c>
      <c r="I13" s="175">
        <f>IFERROR('Tablas evol IO zona'!O13/'Tablas evol IO zona'!O26-1,"-")</f>
        <v>-1.6229629708900961E-2</v>
      </c>
      <c r="J13" s="175">
        <f>IFERROR('Tablas evol IO zona'!Q13/'Tablas evol IO zona'!Q26-1,"-")</f>
        <v>2.5523415553616147E-2</v>
      </c>
      <c r="K13" s="175">
        <f>IFERROR('Tablas evol IO zona'!S13/'Tablas evol IO zona'!S26-1,"-")</f>
        <v>2.1781654464190225E-3</v>
      </c>
    </row>
    <row r="14" spans="2:11" x14ac:dyDescent="0.25">
      <c r="B14" s="88" t="s">
        <v>92</v>
      </c>
      <c r="C14" s="175">
        <f>IFERROR('Tablas evol IO zona'!C14/'Tablas evol IO zona'!C27-1,"-")</f>
        <v>-7.4847282219637767E-3</v>
      </c>
      <c r="D14" s="175">
        <f>IFERROR('Tablas evol IO zona'!E14/'Tablas evol IO zona'!E27-1,"-")</f>
        <v>6.5183712752313383E-2</v>
      </c>
      <c r="E14" s="175">
        <f>IFERROR('Tablas evol IO zona'!G14/'Tablas evol IO zona'!G27-1,"-")</f>
        <v>1.8783376002375896E-2</v>
      </c>
      <c r="F14" s="129">
        <f>IFERROR('Tablas evol IO zona'!I14/'Tablas evol IO zona'!I27-1,"-")</f>
        <v>1.549341903020407E-2</v>
      </c>
      <c r="G14" s="129">
        <f>IFERROR('Tablas evol IO zona'!K14/'Tablas evol IO zona'!K27-1,"-")</f>
        <v>1.6481667463733363E-2</v>
      </c>
      <c r="H14" s="129">
        <f>IFERROR('Tablas evol IO zona'!M14/'Tablas evol IO zona'!M27-1,"-")</f>
        <v>1.4928127372766609E-2</v>
      </c>
      <c r="I14" s="175">
        <f>IFERROR('Tablas evol IO zona'!O14/'Tablas evol IO zona'!O27-1,"-")</f>
        <v>-1.7418100685762106E-4</v>
      </c>
      <c r="J14" s="175">
        <f>IFERROR('Tablas evol IO zona'!Q14/'Tablas evol IO zona'!Q27-1,"-")</f>
        <v>1.6214858177716618E-2</v>
      </c>
      <c r="K14" s="175">
        <f>IFERROR('Tablas evol IO zona'!S14/'Tablas evol IO zona'!S27-1,"-")</f>
        <v>6.1974951758105856E-3</v>
      </c>
    </row>
    <row r="15" spans="2:11" x14ac:dyDescent="0.25">
      <c r="B15" s="88" t="s">
        <v>93</v>
      </c>
      <c r="C15" s="175">
        <f>IFERROR('Tablas evol IO zona'!C15/'Tablas evol IO zona'!C28-1,"-")</f>
        <v>5.002794515680864E-2</v>
      </c>
      <c r="D15" s="175">
        <f>IFERROR('Tablas evol IO zona'!E15/'Tablas evol IO zona'!E28-1,"-")</f>
        <v>9.4341905335460385E-2</v>
      </c>
      <c r="E15" s="175">
        <f>IFERROR('Tablas evol IO zona'!G15/'Tablas evol IO zona'!G28-1,"-")</f>
        <v>6.8299492040645005E-2</v>
      </c>
      <c r="F15" s="129">
        <f>IFERROR('Tablas evol IO zona'!I15/'Tablas evol IO zona'!I28-1,"-")</f>
        <v>6.7807886300491615E-2</v>
      </c>
      <c r="G15" s="129">
        <f>IFERROR('Tablas evol IO zona'!K15/'Tablas evol IO zona'!K28-1,"-")</f>
        <v>9.7501772694728484E-2</v>
      </c>
      <c r="H15" s="129">
        <f>IFERROR('Tablas evol IO zona'!M15/'Tablas evol IO zona'!M28-1,"-")</f>
        <v>7.8015243013681124E-2</v>
      </c>
      <c r="I15" s="175">
        <f>IFERROR('Tablas evol IO zona'!O15/'Tablas evol IO zona'!O28-1,"-")</f>
        <v>3.8570331110009848E-2</v>
      </c>
      <c r="J15" s="175">
        <f>IFERROR('Tablas evol IO zona'!Q15/'Tablas evol IO zona'!Q28-1,"-")</f>
        <v>9.2489162122365132E-2</v>
      </c>
      <c r="K15" s="175">
        <f>IFERROR('Tablas evol IO zona'!S15/'Tablas evol IO zona'!S28-1,"-")</f>
        <v>5.792995354593633E-2</v>
      </c>
    </row>
    <row r="16" spans="2:11" x14ac:dyDescent="0.25">
      <c r="B16" s="88" t="s">
        <v>94</v>
      </c>
      <c r="C16" s="175">
        <f>IFERROR('Tablas evol IO zona'!C16/'Tablas evol IO zona'!C29-1,"-")</f>
        <v>-4.7121864201075114E-2</v>
      </c>
      <c r="D16" s="175">
        <f>IFERROR('Tablas evol IO zona'!E16/'Tablas evol IO zona'!E29-1,"-")</f>
        <v>-6.3884216945623407E-2</v>
      </c>
      <c r="E16" s="175">
        <f>IFERROR('Tablas evol IO zona'!G16/'Tablas evol IO zona'!G29-1,"-")</f>
        <v>-4.8010880324479643E-2</v>
      </c>
      <c r="F16" s="129">
        <f>IFERROR('Tablas evol IO zona'!I16/'Tablas evol IO zona'!I29-1,"-")</f>
        <v>-7.7583782264927237E-3</v>
      </c>
      <c r="G16" s="129">
        <f>IFERROR('Tablas evol IO zona'!K16/'Tablas evol IO zona'!K29-1,"-")</f>
        <v>-2.3614572011823154E-2</v>
      </c>
      <c r="H16" s="129">
        <f>IFERROR('Tablas evol IO zona'!M16/'Tablas evol IO zona'!M29-1,"-")</f>
        <v>-1.4911285045694722E-2</v>
      </c>
      <c r="I16" s="175">
        <f>IFERROR('Tablas evol IO zona'!O16/'Tablas evol IO zona'!O29-1,"-")</f>
        <v>-2.6148938133365829E-2</v>
      </c>
      <c r="J16" s="175">
        <f>IFERROR('Tablas evol IO zona'!Q16/'Tablas evol IO zona'!Q29-1,"-")</f>
        <v>-3.0723053329967054E-2</v>
      </c>
      <c r="K16" s="175">
        <f>IFERROR('Tablas evol IO zona'!S16/'Tablas evol IO zona'!S29-1,"-")</f>
        <v>-2.7289428825036488E-2</v>
      </c>
    </row>
    <row r="17" spans="2:11" x14ac:dyDescent="0.25">
      <c r="B17" s="88" t="s">
        <v>95</v>
      </c>
      <c r="C17" s="175">
        <f>IFERROR('Tablas evol IO zona'!C17/'Tablas evol IO zona'!C30-1,"-")</f>
        <v>4.0896255015546723E-2</v>
      </c>
      <c r="D17" s="175">
        <f>IFERROR('Tablas evol IO zona'!E17/'Tablas evol IO zona'!E30-1,"-")</f>
        <v>4.0588407921657854E-3</v>
      </c>
      <c r="E17" s="175">
        <f>IFERROR('Tablas evol IO zona'!G17/'Tablas evol IO zona'!G30-1,"-")</f>
        <v>3.1686633067870007E-2</v>
      </c>
      <c r="F17" s="129">
        <f>IFERROR('Tablas evol IO zona'!I17/'Tablas evol IO zona'!I30-1,"-")</f>
        <v>8.9757721131306756E-2</v>
      </c>
      <c r="G17" s="129">
        <f>IFERROR('Tablas evol IO zona'!K17/'Tablas evol IO zona'!K30-1,"-")</f>
        <v>3.0141356276274234E-3</v>
      </c>
      <c r="H17" s="129">
        <f>IFERROR('Tablas evol IO zona'!M17/'Tablas evol IO zona'!M30-1,"-")</f>
        <v>5.0922458510177737E-2</v>
      </c>
      <c r="I17" s="175">
        <f>IFERROR('Tablas evol IO zona'!O17/'Tablas evol IO zona'!O30-1,"-")</f>
        <v>6.9564271857091464E-2</v>
      </c>
      <c r="J17" s="175">
        <f>IFERROR('Tablas evol IO zona'!Q17/'Tablas evol IO zona'!Q30-1,"-")</f>
        <v>-4.311007312317594E-3</v>
      </c>
      <c r="K17" s="175">
        <f>IFERROR('Tablas evol IO zona'!S17/'Tablas evol IO zona'!S30-1,"-")</f>
        <v>3.9729364095761888E-2</v>
      </c>
    </row>
    <row r="18" spans="2:11" x14ac:dyDescent="0.25">
      <c r="B18" s="88" t="s">
        <v>96</v>
      </c>
      <c r="C18" s="175">
        <f>IFERROR('Tablas evol IO zona'!C18/'Tablas evol IO zona'!C31-1,"-")</f>
        <v>-9.1615479461349403E-2</v>
      </c>
      <c r="D18" s="175">
        <f>IFERROR('Tablas evol IO zona'!E18/'Tablas evol IO zona'!E31-1,"-")</f>
        <v>-7.3280569528110129E-2</v>
      </c>
      <c r="E18" s="175">
        <f>IFERROR('Tablas evol IO zona'!G18/'Tablas evol IO zona'!G31-1,"-")</f>
        <v>-8.2358170216706772E-2</v>
      </c>
      <c r="F18" s="129">
        <f>IFERROR('Tablas evol IO zona'!I18/'Tablas evol IO zona'!I31-1,"-")</f>
        <v>-6.0783793145182785E-2</v>
      </c>
      <c r="G18" s="129">
        <f>IFERROR('Tablas evol IO zona'!K18/'Tablas evol IO zona'!K31-1,"-")</f>
        <v>-4.7197532296974543E-2</v>
      </c>
      <c r="H18" s="129">
        <f>IFERROR('Tablas evol IO zona'!M18/'Tablas evol IO zona'!M31-1,"-")</f>
        <v>-5.5418372134536376E-2</v>
      </c>
      <c r="I18" s="175">
        <f>IFERROR('Tablas evol IO zona'!O18/'Tablas evol IO zona'!O31-1,"-")</f>
        <v>-5.915499774626265E-2</v>
      </c>
      <c r="J18" s="175">
        <f>IFERROR('Tablas evol IO zona'!Q18/'Tablas evol IO zona'!Q31-1,"-")</f>
        <v>-5.1427287085477391E-2</v>
      </c>
      <c r="K18" s="175">
        <f>IFERROR('Tablas evol IO zona'!S18/'Tablas evol IO zona'!S31-1,"-")</f>
        <v>-5.5791788849200774E-2</v>
      </c>
    </row>
    <row r="19" spans="2:11" x14ac:dyDescent="0.25">
      <c r="B19" s="88" t="s">
        <v>97</v>
      </c>
      <c r="C19" s="175">
        <f>IFERROR('Tablas evol IO zona'!C19/'Tablas evol IO zona'!C32-1,"-")</f>
        <v>-7.7767625649630689E-2</v>
      </c>
      <c r="D19" s="175">
        <f>IFERROR('Tablas evol IO zona'!E19/'Tablas evol IO zona'!E32-1,"-")</f>
        <v>-2.6682449029489241E-2</v>
      </c>
      <c r="E19" s="175">
        <f>IFERROR('Tablas evol IO zona'!G19/'Tablas evol IO zona'!G32-1,"-")</f>
        <v>-5.743101624255742E-2</v>
      </c>
      <c r="F19" s="129">
        <f>IFERROR('Tablas evol IO zona'!I19/'Tablas evol IO zona'!I32-1,"-")</f>
        <v>-2.343608072500325E-2</v>
      </c>
      <c r="G19" s="129">
        <f>IFERROR('Tablas evol IO zona'!K19/'Tablas evol IO zona'!K32-1,"-")</f>
        <v>-1.0478694321957915E-2</v>
      </c>
      <c r="H19" s="129">
        <f>IFERROR('Tablas evol IO zona'!M19/'Tablas evol IO zona'!M32-1,"-")</f>
        <v>-1.8496427896032896E-2</v>
      </c>
      <c r="I19" s="175">
        <f>IFERROR('Tablas evol IO zona'!O19/'Tablas evol IO zona'!O32-1,"-")</f>
        <v>-2.712581525884239E-2</v>
      </c>
      <c r="J19" s="175">
        <f>IFERROR('Tablas evol IO zona'!Q19/'Tablas evol IO zona'!Q32-1,"-")</f>
        <v>-1.3246273779053186E-2</v>
      </c>
      <c r="K19" s="175">
        <f>IFERROR('Tablas evol IO zona'!S19/'Tablas evol IO zona'!S32-1,"-")</f>
        <v>-2.1276534903934996E-2</v>
      </c>
    </row>
    <row r="20" spans="2:11" ht="30" customHeight="1" x14ac:dyDescent="0.25">
      <c r="B20" s="72" t="str">
        <f>actualizaciones!$A$2</f>
        <v>2013</v>
      </c>
      <c r="C20" s="133">
        <v>9.4547781928233654E-4</v>
      </c>
      <c r="D20" s="133">
        <v>1.3775259261389117E-2</v>
      </c>
      <c r="E20" s="133">
        <v>1.1138119115006173E-2</v>
      </c>
      <c r="F20" s="133">
        <v>1.5089459371007141E-2</v>
      </c>
      <c r="G20" s="133">
        <v>2.4973940736886968E-2</v>
      </c>
      <c r="H20" s="133">
        <v>2.0172186175207996E-2</v>
      </c>
      <c r="I20" s="133">
        <v>1.6177407721326142E-2</v>
      </c>
      <c r="J20" s="133">
        <v>2.8846164111349992E-2</v>
      </c>
      <c r="K20" s="133">
        <v>2.2569885005343293E-2</v>
      </c>
    </row>
    <row r="21" spans="2:11" outlineLevel="1" x14ac:dyDescent="0.25">
      <c r="B21" s="88" t="s">
        <v>86</v>
      </c>
      <c r="C21" s="175">
        <f>IFERROR('Tablas evol IO zona'!C21/'Tablas evol IO zona'!C34-1,"-")</f>
        <v>3.7292773650958733E-3</v>
      </c>
      <c r="D21" s="175">
        <f>IFERROR('Tablas evol IO zona'!E21/'Tablas evol IO zona'!E34-1,"-")</f>
        <v>-6.2117460138261471E-2</v>
      </c>
      <c r="E21" s="175">
        <f>IFERROR('Tablas evol IO zona'!G21/'Tablas evol IO zona'!G34-1,"-")</f>
        <v>-1.2120490794252148E-2</v>
      </c>
      <c r="F21" s="129">
        <f>IFERROR('Tablas evol IO zona'!I21/'Tablas evol IO zona'!I34-1,"-")</f>
        <v>4.1482714042847091E-2</v>
      </c>
      <c r="G21" s="129">
        <f>IFERROR('Tablas evol IO zona'!K21/'Tablas evol IO zona'!K34-1,"-")</f>
        <v>-2.1883828293288832E-2</v>
      </c>
      <c r="H21" s="129">
        <f>IFERROR('Tablas evol IO zona'!M21/'Tablas evol IO zona'!M34-1,"-")</f>
        <v>1.8715676481222632E-2</v>
      </c>
      <c r="I21" s="175">
        <f>IFERROR('Tablas evol IO zona'!O21/'Tablas evol IO zona'!O34-1,"-")</f>
        <v>2.5237071924316901E-2</v>
      </c>
      <c r="J21" s="175">
        <f>IFERROR('Tablas evol IO zona'!Q21/'Tablas evol IO zona'!Q34-1,"-")</f>
        <v>-2.4205073952857759E-2</v>
      </c>
      <c r="K21" s="175">
        <f>IFERROR('Tablas evol IO zona'!S21/'Tablas evol IO zona'!S34-1,"-")</f>
        <v>9.7107755442673582E-3</v>
      </c>
    </row>
    <row r="22" spans="2:11" outlineLevel="1" x14ac:dyDescent="0.25">
      <c r="B22" s="88" t="s">
        <v>87</v>
      </c>
      <c r="C22" s="175">
        <f>IFERROR('Tablas evol IO zona'!C22/'Tablas evol IO zona'!C35-1,"-")</f>
        <v>-5.5414587117674996E-2</v>
      </c>
      <c r="D22" s="175">
        <f>IFERROR('Tablas evol IO zona'!E22/'Tablas evol IO zona'!E35-1,"-")</f>
        <v>-1.7461650682026209E-2</v>
      </c>
      <c r="E22" s="175">
        <f>IFERROR('Tablas evol IO zona'!G22/'Tablas evol IO zona'!G35-1,"-")</f>
        <v>-3.4018999937822314E-2</v>
      </c>
      <c r="F22" s="129">
        <f>IFERROR('Tablas evol IO zona'!I22/'Tablas evol IO zona'!I35-1,"-")</f>
        <v>-2.2987347966012206E-2</v>
      </c>
      <c r="G22" s="129">
        <f>IFERROR('Tablas evol IO zona'!K22/'Tablas evol IO zona'!K35-1,"-")</f>
        <v>-3.3310680756510003E-2</v>
      </c>
      <c r="H22" s="129">
        <f>IFERROR('Tablas evol IO zona'!M22/'Tablas evol IO zona'!M35-1,"-")</f>
        <v>-2.0703272160333963E-2</v>
      </c>
      <c r="I22" s="175">
        <f>IFERROR('Tablas evol IO zona'!O22/'Tablas evol IO zona'!O35-1,"-")</f>
        <v>-4.9306641343938584E-2</v>
      </c>
      <c r="J22" s="175">
        <f>IFERROR('Tablas evol IO zona'!Q22/'Tablas evol IO zona'!Q35-1,"-")</f>
        <v>-4.4686467950028064E-2</v>
      </c>
      <c r="K22" s="175">
        <f>IFERROR('Tablas evol IO zona'!S22/'Tablas evol IO zona'!S35-1,"-")</f>
        <v>-4.1115854240655003E-2</v>
      </c>
    </row>
    <row r="23" spans="2:11" outlineLevel="1" x14ac:dyDescent="0.25">
      <c r="B23" s="88" t="s">
        <v>88</v>
      </c>
      <c r="C23" s="175">
        <f>IFERROR('Tablas evol IO zona'!C23/'Tablas evol IO zona'!C36-1,"-")</f>
        <v>-5.6620931703963873E-2</v>
      </c>
      <c r="D23" s="175">
        <f>IFERROR('Tablas evol IO zona'!E23/'Tablas evol IO zona'!E36-1,"-")</f>
        <v>-1.5647454092980406E-2</v>
      </c>
      <c r="E23" s="175">
        <f>IFERROR('Tablas evol IO zona'!G23/'Tablas evol IO zona'!G36-1,"-")</f>
        <v>-3.3548646710126806E-2</v>
      </c>
      <c r="F23" s="129">
        <f>IFERROR('Tablas evol IO zona'!I23/'Tablas evol IO zona'!I36-1,"-")</f>
        <v>4.4790892444477315E-3</v>
      </c>
      <c r="G23" s="129">
        <f>IFERROR('Tablas evol IO zona'!K23/'Tablas evol IO zona'!K36-1,"-")</f>
        <v>-4.1328484405139587E-2</v>
      </c>
      <c r="H23" s="129">
        <f>IFERROR('Tablas evol IO zona'!M23/'Tablas evol IO zona'!M36-1,"-")</f>
        <v>-6.7916753306245248E-3</v>
      </c>
      <c r="I23" s="175">
        <f>IFERROR('Tablas evol IO zona'!O23/'Tablas evol IO zona'!O36-1,"-")</f>
        <v>1.4636173173410594E-2</v>
      </c>
      <c r="J23" s="175">
        <f>IFERROR('Tablas evol IO zona'!Q23/'Tablas evol IO zona'!Q36-1,"-")</f>
        <v>-4.2171408780775077E-2</v>
      </c>
      <c r="K23" s="175">
        <f>IFERROR('Tablas evol IO zona'!S23/'Tablas evol IO zona'!S36-1,"-")</f>
        <v>-9.3667949581899279E-4</v>
      </c>
    </row>
    <row r="24" spans="2:11" outlineLevel="1" x14ac:dyDescent="0.25">
      <c r="B24" s="88" t="s">
        <v>89</v>
      </c>
      <c r="C24" s="175">
        <f>IFERROR('Tablas evol IO zona'!C24/'Tablas evol IO zona'!C37-1,"-")</f>
        <v>-0.10783878623383136</v>
      </c>
      <c r="D24" s="175">
        <f>IFERROR('Tablas evol IO zona'!E24/'Tablas evol IO zona'!E37-1,"-")</f>
        <v>-2.6508896084203259E-2</v>
      </c>
      <c r="E24" s="175">
        <f>IFERROR('Tablas evol IO zona'!G24/'Tablas evol IO zona'!G37-1,"-")</f>
        <v>-7.1737182826790535E-2</v>
      </c>
      <c r="F24" s="129">
        <f>IFERROR('Tablas evol IO zona'!I24/'Tablas evol IO zona'!I37-1,"-")</f>
        <v>-4.2390545609131247E-2</v>
      </c>
      <c r="G24" s="129">
        <f>IFERROR('Tablas evol IO zona'!K24/'Tablas evol IO zona'!K37-1,"-")</f>
        <v>-3.2624211351154009E-2</v>
      </c>
      <c r="H24" s="129">
        <f>IFERROR('Tablas evol IO zona'!M24/'Tablas evol IO zona'!M37-1,"-")</f>
        <v>-2.9793900452736333E-2</v>
      </c>
      <c r="I24" s="175">
        <f>IFERROR('Tablas evol IO zona'!O24/'Tablas evol IO zona'!O37-1,"-")</f>
        <v>-5.308565726772374E-2</v>
      </c>
      <c r="J24" s="175">
        <f>IFERROR('Tablas evol IO zona'!Q24/'Tablas evol IO zona'!Q37-1,"-")</f>
        <v>-2.5310925396208384E-2</v>
      </c>
      <c r="K24" s="175">
        <f>IFERROR('Tablas evol IO zona'!S24/'Tablas evol IO zona'!S37-1,"-")</f>
        <v>-3.3821159583392824E-2</v>
      </c>
    </row>
    <row r="25" spans="2:11" outlineLevel="1" x14ac:dyDescent="0.25">
      <c r="B25" s="88" t="s">
        <v>90</v>
      </c>
      <c r="C25" s="175">
        <f>IFERROR('Tablas evol IO zona'!C25/'Tablas evol IO zona'!C38-1,"-")</f>
        <v>-5.4568428584088502E-2</v>
      </c>
      <c r="D25" s="175">
        <f>IFERROR('Tablas evol IO zona'!E25/'Tablas evol IO zona'!E38-1,"-")</f>
        <v>-3.5647002554828555E-2</v>
      </c>
      <c r="E25" s="175">
        <f>IFERROR('Tablas evol IO zona'!G25/'Tablas evol IO zona'!G38-1,"-")</f>
        <v>-3.9375093475423339E-2</v>
      </c>
      <c r="F25" s="129">
        <f>IFERROR('Tablas evol IO zona'!I25/'Tablas evol IO zona'!I38-1,"-")</f>
        <v>-1.4259715275740992E-2</v>
      </c>
      <c r="G25" s="129">
        <f>IFERROR('Tablas evol IO zona'!K25/'Tablas evol IO zona'!K38-1,"-")</f>
        <v>-6.8066519378578993E-3</v>
      </c>
      <c r="H25" s="129">
        <f>IFERROR('Tablas evol IO zona'!M25/'Tablas evol IO zona'!M38-1,"-")</f>
        <v>-4.4532979854651211E-3</v>
      </c>
      <c r="I25" s="175">
        <f>IFERROR('Tablas evol IO zona'!O25/'Tablas evol IO zona'!O38-1,"-")</f>
        <v>-4.2513289820155009E-2</v>
      </c>
      <c r="J25" s="175">
        <f>IFERROR('Tablas evol IO zona'!Q25/'Tablas evol IO zona'!Q38-1,"-")</f>
        <v>-1.4076138072177558E-2</v>
      </c>
      <c r="K25" s="175">
        <f>IFERROR('Tablas evol IO zona'!S25/'Tablas evol IO zona'!S38-1,"-")</f>
        <v>-2.48886915669152E-2</v>
      </c>
    </row>
    <row r="26" spans="2:11" outlineLevel="1" x14ac:dyDescent="0.25">
      <c r="B26" s="88" t="s">
        <v>91</v>
      </c>
      <c r="C26" s="175">
        <f>IFERROR('Tablas evol IO zona'!C26/'Tablas evol IO zona'!C39-1,"-")</f>
        <v>-3.2990878834303961E-2</v>
      </c>
      <c r="D26" s="175">
        <f>IFERROR('Tablas evol IO zona'!E26/'Tablas evol IO zona'!E39-1,"-")</f>
        <v>-4.5363168201393189E-2</v>
      </c>
      <c r="E26" s="175">
        <f>IFERROR('Tablas evol IO zona'!G26/'Tablas evol IO zona'!G39-1,"-")</f>
        <v>-2.7940962755171439E-2</v>
      </c>
      <c r="F26" s="129">
        <f>IFERROR('Tablas evol IO zona'!I26/'Tablas evol IO zona'!I39-1,"-")</f>
        <v>1.6358855054500854E-2</v>
      </c>
      <c r="G26" s="129">
        <f>IFERROR('Tablas evol IO zona'!K26/'Tablas evol IO zona'!K39-1,"-")</f>
        <v>-8.7722545526736084E-3</v>
      </c>
      <c r="H26" s="129">
        <f>IFERROR('Tablas evol IO zona'!M26/'Tablas evol IO zona'!M39-1,"-")</f>
        <v>1.3082070121780864E-2</v>
      </c>
      <c r="I26" s="175">
        <f>IFERROR('Tablas evol IO zona'!O26/'Tablas evol IO zona'!O39-1,"-")</f>
        <v>-6.0665205754184548E-4</v>
      </c>
      <c r="J26" s="175">
        <f>IFERROR('Tablas evol IO zona'!Q26/'Tablas evol IO zona'!Q39-1,"-")</f>
        <v>-1.4473681007693973E-2</v>
      </c>
      <c r="K26" s="175">
        <f>IFERROR('Tablas evol IO zona'!S26/'Tablas evol IO zona'!S39-1,"-")</f>
        <v>5.2977605104920222E-4</v>
      </c>
    </row>
    <row r="27" spans="2:11" outlineLevel="1" x14ac:dyDescent="0.25">
      <c r="B27" s="88" t="s">
        <v>92</v>
      </c>
      <c r="C27" s="175">
        <f>IFERROR('Tablas evol IO zona'!C27/'Tablas evol IO zona'!C40-1,"-")</f>
        <v>-1.6558279072405369E-2</v>
      </c>
      <c r="D27" s="175">
        <f>IFERROR('Tablas evol IO zona'!E27/'Tablas evol IO zona'!E40-1,"-")</f>
        <v>-4.8085023235121982E-2</v>
      </c>
      <c r="E27" s="175">
        <f>IFERROR('Tablas evol IO zona'!G27/'Tablas evol IO zona'!G40-1,"-")</f>
        <v>-7.5340956686922311E-3</v>
      </c>
      <c r="F27" s="129">
        <f>IFERROR('Tablas evol IO zona'!I27/'Tablas evol IO zona'!I40-1,"-")</f>
        <v>-5.2894485302269478E-3</v>
      </c>
      <c r="G27" s="129">
        <f>IFERROR('Tablas evol IO zona'!K27/'Tablas evol IO zona'!K40-1,"-")</f>
        <v>-6.3304456973467538E-3</v>
      </c>
      <c r="H27" s="129">
        <f>IFERROR('Tablas evol IO zona'!M27/'Tablas evol IO zona'!M40-1,"-")</f>
        <v>1.3310024661834952E-2</v>
      </c>
      <c r="I27" s="175">
        <f>IFERROR('Tablas evol IO zona'!O27/'Tablas evol IO zona'!O40-1,"-")</f>
        <v>-8.1088048919076838E-3</v>
      </c>
      <c r="J27" s="175">
        <f>IFERROR('Tablas evol IO zona'!Q27/'Tablas evol IO zona'!Q40-1,"-")</f>
        <v>9.0172749035895006E-3</v>
      </c>
      <c r="K27" s="175">
        <f>IFERROR('Tablas evol IO zona'!S27/'Tablas evol IO zona'!S40-1,"-")</f>
        <v>1.601013735265755E-2</v>
      </c>
    </row>
    <row r="28" spans="2:11" outlineLevel="1" x14ac:dyDescent="0.25">
      <c r="B28" s="88" t="s">
        <v>93</v>
      </c>
      <c r="C28" s="175">
        <f>IFERROR('Tablas evol IO zona'!C28/'Tablas evol IO zona'!C41-1,"-")</f>
        <v>-2.4889853157078146E-2</v>
      </c>
      <c r="D28" s="175">
        <f>IFERROR('Tablas evol IO zona'!E28/'Tablas evol IO zona'!E41-1,"-")</f>
        <v>6.8297190110111483E-2</v>
      </c>
      <c r="E28" s="175">
        <f>IFERROR('Tablas evol IO zona'!G28/'Tablas evol IO zona'!G41-1,"-")</f>
        <v>2.406523546601691E-2</v>
      </c>
      <c r="F28" s="129">
        <f>IFERROR('Tablas evol IO zona'!I28/'Tablas evol IO zona'!I41-1,"-")</f>
        <v>-1.5149816491991874E-2</v>
      </c>
      <c r="G28" s="129">
        <f>IFERROR('Tablas evol IO zona'!K28/'Tablas evol IO zona'!K41-1,"-")</f>
        <v>2.1873354310863569E-2</v>
      </c>
      <c r="H28" s="129">
        <f>IFERROR('Tablas evol IO zona'!M28/'Tablas evol IO zona'!M41-1,"-")</f>
        <v>2.0671036294009459E-2</v>
      </c>
      <c r="I28" s="175">
        <f>IFERROR('Tablas evol IO zona'!O28/'Tablas evol IO zona'!O41-1,"-")</f>
        <v>-6.8385629813706439E-3</v>
      </c>
      <c r="J28" s="175">
        <f>IFERROR('Tablas evol IO zona'!Q28/'Tablas evol IO zona'!Q41-1,"-")</f>
        <v>2.4869861254446457E-2</v>
      </c>
      <c r="K28" s="175">
        <f>IFERROR('Tablas evol IO zona'!S28/'Tablas evol IO zona'!S41-1,"-")</f>
        <v>2.494308719193894E-2</v>
      </c>
    </row>
    <row r="29" spans="2:11" outlineLevel="1" x14ac:dyDescent="0.25">
      <c r="B29" s="88" t="s">
        <v>94</v>
      </c>
      <c r="C29" s="175">
        <f>IFERROR('Tablas evol IO zona'!C29/'Tablas evol IO zona'!C42-1,"-")</f>
        <v>-8.7224738370276111E-2</v>
      </c>
      <c r="D29" s="175">
        <f>IFERROR('Tablas evol IO zona'!E29/'Tablas evol IO zona'!E42-1,"-")</f>
        <v>-9.5132627637857015E-2</v>
      </c>
      <c r="E29" s="175">
        <f>IFERROR('Tablas evol IO zona'!G29/'Tablas evol IO zona'!G42-1,"-")</f>
        <v>-7.3478292105916831E-2</v>
      </c>
      <c r="F29" s="129">
        <f>IFERROR('Tablas evol IO zona'!I29/'Tablas evol IO zona'!I42-1,"-")</f>
        <v>-0.10547841893044529</v>
      </c>
      <c r="G29" s="129">
        <f>IFERROR('Tablas evol IO zona'!K29/'Tablas evol IO zona'!K42-1,"-")</f>
        <v>-8.0587470292090457E-2</v>
      </c>
      <c r="H29" s="129">
        <f>IFERROR('Tablas evol IO zona'!M29/'Tablas evol IO zona'!M42-1,"-")</f>
        <v>-7.9874258266197984E-2</v>
      </c>
      <c r="I29" s="175">
        <f>IFERROR('Tablas evol IO zona'!O29/'Tablas evol IO zona'!O42-1,"-")</f>
        <v>-9.6822453789831786E-2</v>
      </c>
      <c r="J29" s="175">
        <f>IFERROR('Tablas evol IO zona'!Q29/'Tablas evol IO zona'!Q42-1,"-")</f>
        <v>-8.742546181729105E-2</v>
      </c>
      <c r="K29" s="175">
        <f>IFERROR('Tablas evol IO zona'!S29/'Tablas evol IO zona'!S42-1,"-")</f>
        <v>-7.9665830532518078E-2</v>
      </c>
    </row>
    <row r="30" spans="2:11" outlineLevel="1" x14ac:dyDescent="0.25">
      <c r="B30" s="88" t="s">
        <v>95</v>
      </c>
      <c r="C30" s="175">
        <f>IFERROR('Tablas evol IO zona'!C30/'Tablas evol IO zona'!C43-1,"-")</f>
        <v>-8.5088813060254842E-2</v>
      </c>
      <c r="D30" s="175">
        <f>IFERROR('Tablas evol IO zona'!E30/'Tablas evol IO zona'!E43-1,"-")</f>
        <v>-7.0437686945795663E-3</v>
      </c>
      <c r="E30" s="175">
        <f>IFERROR('Tablas evol IO zona'!G30/'Tablas evol IO zona'!G43-1,"-")</f>
        <v>-4.4511837300146628E-2</v>
      </c>
      <c r="F30" s="129">
        <f>IFERROR('Tablas evol IO zona'!I30/'Tablas evol IO zona'!I43-1,"-")</f>
        <v>-8.943225266462862E-2</v>
      </c>
      <c r="G30" s="129">
        <f>IFERROR('Tablas evol IO zona'!K30/'Tablas evol IO zona'!K43-1,"-")</f>
        <v>-4.4919618716584564E-3</v>
      </c>
      <c r="H30" s="129">
        <f>IFERROR('Tablas evol IO zona'!M30/'Tablas evol IO zona'!M43-1,"-")</f>
        <v>-4.1087056425960444E-2</v>
      </c>
      <c r="I30" s="175">
        <f>IFERROR('Tablas evol IO zona'!O30/'Tablas evol IO zona'!O43-1,"-")</f>
        <v>-7.7589302805046501E-2</v>
      </c>
      <c r="J30" s="175">
        <f>IFERROR('Tablas evol IO zona'!Q30/'Tablas evol IO zona'!Q43-1,"-")</f>
        <v>-5.7801926143024041E-3</v>
      </c>
      <c r="K30" s="175">
        <f>IFERROR('Tablas evol IO zona'!S30/'Tablas evol IO zona'!S43-1,"-")</f>
        <v>-3.7868025500848446E-2</v>
      </c>
    </row>
    <row r="31" spans="2:11" outlineLevel="1" x14ac:dyDescent="0.25">
      <c r="B31" s="88" t="s">
        <v>96</v>
      </c>
      <c r="C31" s="175">
        <f>IFERROR('Tablas evol IO zona'!C31/'Tablas evol IO zona'!C44-1,"-")</f>
        <v>-2.5526145987435855E-2</v>
      </c>
      <c r="D31" s="175">
        <f>IFERROR('Tablas evol IO zona'!E31/'Tablas evol IO zona'!E44-1,"-")</f>
        <v>-2.536748943316991E-2</v>
      </c>
      <c r="E31" s="175">
        <f>IFERROR('Tablas evol IO zona'!G31/'Tablas evol IO zona'!G44-1,"-")</f>
        <v>-1.2351779962124887E-2</v>
      </c>
      <c r="F31" s="129">
        <f>IFERROR('Tablas evol IO zona'!I31/'Tablas evol IO zona'!I44-1,"-")</f>
        <v>-4.8901594204368126E-2</v>
      </c>
      <c r="G31" s="129">
        <f>IFERROR('Tablas evol IO zona'!K31/'Tablas evol IO zona'!K44-1,"-")</f>
        <v>1.5338620057727681E-3</v>
      </c>
      <c r="H31" s="129">
        <f>IFERROR('Tablas evol IO zona'!M31/'Tablas evol IO zona'!M44-1,"-")</f>
        <v>-1.5154184500934975E-2</v>
      </c>
      <c r="I31" s="175">
        <f>IFERROR('Tablas evol IO zona'!O31/'Tablas evol IO zona'!O44-1,"-")</f>
        <v>-3.509693864332053E-2</v>
      </c>
      <c r="J31" s="175">
        <f>IFERROR('Tablas evol IO zona'!Q31/'Tablas evol IO zona'!Q44-1,"-")</f>
        <v>6.0217746994413179E-3</v>
      </c>
      <c r="K31" s="175">
        <f>IFERROR('Tablas evol IO zona'!S31/'Tablas evol IO zona'!S44-1,"-")</f>
        <v>-7.4208695501026822E-3</v>
      </c>
    </row>
    <row r="32" spans="2:11" outlineLevel="1" x14ac:dyDescent="0.25">
      <c r="B32" s="88" t="s">
        <v>97</v>
      </c>
      <c r="C32" s="175">
        <f>IFERROR('Tablas evol IO zona'!C32/'Tablas evol IO zona'!C45-1,"-")</f>
        <v>0.11127513443467962</v>
      </c>
      <c r="D32" s="175">
        <f>IFERROR('Tablas evol IO zona'!E32/'Tablas evol IO zona'!E45-1,"-")</f>
        <v>0.13718568958671362</v>
      </c>
      <c r="E32" s="175">
        <f>IFERROR('Tablas evol IO zona'!G32/'Tablas evol IO zona'!G45-1,"-")</f>
        <v>0.13658651573176739</v>
      </c>
      <c r="F32" s="129">
        <f>IFERROR('Tablas evol IO zona'!I32/'Tablas evol IO zona'!I45-1,"-")</f>
        <v>7.1471422502417559E-2</v>
      </c>
      <c r="G32" s="129">
        <f>IFERROR('Tablas evol IO zona'!K32/'Tablas evol IO zona'!K45-1,"-")</f>
        <v>0.12511071607894042</v>
      </c>
      <c r="H32" s="129">
        <f>IFERROR('Tablas evol IO zona'!M32/'Tablas evol IO zona'!M45-1,"-")</f>
        <v>0.10951392410871263</v>
      </c>
      <c r="I32" s="175">
        <f>IFERROR('Tablas evol IO zona'!O32/'Tablas evol IO zona'!O45-1,"-")</f>
        <v>7.3691765502585049E-2</v>
      </c>
      <c r="J32" s="175">
        <f>IFERROR('Tablas evol IO zona'!Q32/'Tablas evol IO zona'!Q45-1,"-")</f>
        <v>0.12231083782283503</v>
      </c>
      <c r="K32" s="175">
        <f>IFERROR('Tablas evol IO zona'!S32/'Tablas evol IO zona'!S45-1,"-")</f>
        <v>0.10663672820066972</v>
      </c>
    </row>
    <row r="33" spans="2:11" x14ac:dyDescent="0.25">
      <c r="B33" s="135">
        <v>2012</v>
      </c>
      <c r="C33" s="137">
        <f>IFERROR('Tablas evol IO zona'!C33/'Tablas evol IO zona'!C46-1,"-")</f>
        <v>-3.7299770474811478E-2</v>
      </c>
      <c r="D33" s="137">
        <f>IFERROR('Tablas evol IO zona'!E33/'Tablas evol IO zona'!E46-1,"-")</f>
        <v>-1.4876095451658355E-2</v>
      </c>
      <c r="E33" s="137">
        <f>IFERROR('Tablas evol IO zona'!G33/'Tablas evol IO zona'!G46-1,"-")</f>
        <v>-1.7290611781754506E-2</v>
      </c>
      <c r="F33" s="137">
        <f>IFERROR('Tablas evol IO zona'!I33/'Tablas evol IO zona'!I46-1,"-")</f>
        <v>-1.8625380491983923E-2</v>
      </c>
      <c r="G33" s="137">
        <f>IFERROR('Tablas evol IO zona'!K33/'Tablas evol IO zona'!K46-1,"-")</f>
        <v>-6.606471688542781E-3</v>
      </c>
      <c r="H33" s="137">
        <f>IFERROR('Tablas evol IO zona'!M33/'Tablas evol IO zona'!M46-1,"-")</f>
        <v>-2.556166867671017E-3</v>
      </c>
      <c r="I33" s="137">
        <f>IFERROR('Tablas evol IO zona'!O33/'Tablas evol IO zona'!O46-1,"-")</f>
        <v>-2.2393095411626707E-2</v>
      </c>
      <c r="J33" s="137">
        <f>IFERROR('Tablas evol IO zona'!Q33/'Tablas evol IO zona'!Q46-1,"-")</f>
        <v>-7.5145529254482257E-3</v>
      </c>
      <c r="K33" s="137">
        <f>IFERROR('Tablas evol IO zona'!S33/'Tablas evol IO zona'!S46-1,"-")</f>
        <v>-6.3903897702469736E-3</v>
      </c>
    </row>
    <row r="34" spans="2:11" hidden="1" outlineLevel="1" x14ac:dyDescent="0.25">
      <c r="B34" s="88" t="s">
        <v>86</v>
      </c>
      <c r="C34" s="175">
        <f>IFERROR('Tablas evol IO zona'!C34/'Tablas evol IO zona'!C47-1,"-")</f>
        <v>9.8011937204951938E-2</v>
      </c>
      <c r="D34" s="175">
        <f>IFERROR('Tablas evol IO zona'!E34/'Tablas evol IO zona'!E47-1,"-")</f>
        <v>7.9645812958837325E-2</v>
      </c>
      <c r="E34" s="175">
        <f>IFERROR('Tablas evol IO zona'!G34/'Tablas evol IO zona'!G47-1,"-")</f>
        <v>9.7382567342662707E-2</v>
      </c>
      <c r="F34" s="129">
        <f>IFERROR('Tablas evol IO zona'!I34/'Tablas evol IO zona'!I47-1,"-")</f>
        <v>6.7520329380923449E-2</v>
      </c>
      <c r="G34" s="129">
        <f>IFERROR('Tablas evol IO zona'!K34/'Tablas evol IO zona'!K47-1,"-")</f>
        <v>0.11786495338999492</v>
      </c>
      <c r="H34" s="129">
        <f>IFERROR('Tablas evol IO zona'!M34/'Tablas evol IO zona'!M47-1,"-")</f>
        <v>9.7373195881135466E-2</v>
      </c>
      <c r="I34" s="175">
        <f>IFERROR('Tablas evol IO zona'!O34/'Tablas evol IO zona'!O47-1,"-")</f>
        <v>7.7312916225802608E-2</v>
      </c>
      <c r="J34" s="175">
        <f>IFERROR('Tablas evol IO zona'!Q34/'Tablas evol IO zona'!Q47-1,"-")</f>
        <v>0.10610983863182111</v>
      </c>
      <c r="K34" s="175">
        <f>IFERROR('Tablas evol IO zona'!S34/'Tablas evol IO zona'!S47-1,"-")</f>
        <v>9.5419818839440174E-2</v>
      </c>
    </row>
    <row r="35" spans="2:11" hidden="1" outlineLevel="1" x14ac:dyDescent="0.25">
      <c r="B35" s="88" t="s">
        <v>87</v>
      </c>
      <c r="C35" s="175">
        <f>IFERROR('Tablas evol IO zona'!C35/'Tablas evol IO zona'!C48-1,"-")</f>
        <v>9.3516542155816618E-2</v>
      </c>
      <c r="D35" s="175">
        <f>IFERROR('Tablas evol IO zona'!E35/'Tablas evol IO zona'!E48-1,"-")</f>
        <v>3.919729932483107E-2</v>
      </c>
      <c r="E35" s="175">
        <f>IFERROR('Tablas evol IO zona'!G35/'Tablas evol IO zona'!G48-1,"-")</f>
        <v>7.9826732673267342E-2</v>
      </c>
      <c r="F35" s="129">
        <f>IFERROR('Tablas evol IO zona'!I35/'Tablas evol IO zona'!I48-1,"-")</f>
        <v>9.7959255583055738E-2</v>
      </c>
      <c r="G35" s="129">
        <f>IFERROR('Tablas evol IO zona'!K35/'Tablas evol IO zona'!K48-1,"-")</f>
        <v>6.1642032309537464E-2</v>
      </c>
      <c r="H35" s="129">
        <f>IFERROR('Tablas evol IO zona'!M35/'Tablas evol IO zona'!M48-1,"-")</f>
        <v>8.8648863116965515E-2</v>
      </c>
      <c r="I35" s="175">
        <f>IFERROR('Tablas evol IO zona'!O35/'Tablas evol IO zona'!O48-1,"-")</f>
        <v>0.11010601966143985</v>
      </c>
      <c r="J35" s="175">
        <f>IFERROR('Tablas evol IO zona'!Q35/'Tablas evol IO zona'!Q48-1,"-")</f>
        <v>5.25467845530454E-2</v>
      </c>
      <c r="K35" s="175">
        <f>IFERROR('Tablas evol IO zona'!S35/'Tablas evol IO zona'!S48-1,"-")</f>
        <v>9.1118939073830729E-2</v>
      </c>
    </row>
    <row r="36" spans="2:11" hidden="1" outlineLevel="1" x14ac:dyDescent="0.25">
      <c r="B36" s="88" t="s">
        <v>88</v>
      </c>
      <c r="C36" s="175">
        <f>IFERROR('Tablas evol IO zona'!C36/'Tablas evol IO zona'!C49-1,"-")</f>
        <v>0.12893250873890838</v>
      </c>
      <c r="D36" s="175">
        <f>IFERROR('Tablas evol IO zona'!E36/'Tablas evol IO zona'!E49-1,"-")</f>
        <v>0.18870031263957121</v>
      </c>
      <c r="E36" s="175">
        <f>IFERROR('Tablas evol IO zona'!G36/'Tablas evol IO zona'!G49-1,"-")</f>
        <v>0.15961506553841054</v>
      </c>
      <c r="F36" s="129">
        <f>IFERROR('Tablas evol IO zona'!I36/'Tablas evol IO zona'!I49-1,"-")</f>
        <v>7.3055804292372573E-2</v>
      </c>
      <c r="G36" s="129">
        <f>IFERROR('Tablas evol IO zona'!K36/'Tablas evol IO zona'!K49-1,"-")</f>
        <v>0.15155883408699511</v>
      </c>
      <c r="H36" s="129">
        <f>IFERROR('Tablas evol IO zona'!M36/'Tablas evol IO zona'!M49-1,"-")</f>
        <v>0.11655347117079007</v>
      </c>
      <c r="I36" s="175">
        <f>IFERROR('Tablas evol IO zona'!O36/'Tablas evol IO zona'!O49-1,"-")</f>
        <v>7.0308731444306494E-2</v>
      </c>
      <c r="J36" s="175">
        <f>IFERROR('Tablas evol IO zona'!Q36/'Tablas evol IO zona'!Q49-1,"-")</f>
        <v>0.14947483635103986</v>
      </c>
      <c r="K36" s="175">
        <f>IFERROR('Tablas evol IO zona'!S36/'Tablas evol IO zona'!S49-1,"-")</f>
        <v>0.11081987234246893</v>
      </c>
    </row>
    <row r="37" spans="2:11" hidden="1" outlineLevel="1" x14ac:dyDescent="0.25">
      <c r="B37" s="88" t="s">
        <v>89</v>
      </c>
      <c r="C37" s="175">
        <f>IFERROR('Tablas evol IO zona'!C37/'Tablas evol IO zona'!C50-1,"-")</f>
        <v>0.2001352025045755</v>
      </c>
      <c r="D37" s="175">
        <f>IFERROR('Tablas evol IO zona'!E37/'Tablas evol IO zona'!E50-1,"-")</f>
        <v>0.11174023064202698</v>
      </c>
      <c r="E37" s="175">
        <f>IFERROR('Tablas evol IO zona'!G37/'Tablas evol IO zona'!G50-1,"-")</f>
        <v>0.17931649422456308</v>
      </c>
      <c r="F37" s="129">
        <f>IFERROR('Tablas evol IO zona'!I37/'Tablas evol IO zona'!I50-1,"-")</f>
        <v>0.14301593821772696</v>
      </c>
      <c r="G37" s="129">
        <f>IFERROR('Tablas evol IO zona'!K37/'Tablas evol IO zona'!K50-1,"-")</f>
        <v>0.15615152442921376</v>
      </c>
      <c r="H37" s="129">
        <f>IFERROR('Tablas evol IO zona'!M37/'Tablas evol IO zona'!M50-1,"-")</f>
        <v>0.15998844688768754</v>
      </c>
      <c r="I37" s="175">
        <f>IFERROR('Tablas evol IO zona'!O37/'Tablas evol IO zona'!O50-1,"-")</f>
        <v>0.17087113334664572</v>
      </c>
      <c r="J37" s="175">
        <f>IFERROR('Tablas evol IO zona'!Q37/'Tablas evol IO zona'!Q50-1,"-")</f>
        <v>0.1425383731351848</v>
      </c>
      <c r="K37" s="175">
        <f>IFERROR('Tablas evol IO zona'!S37/'Tablas evol IO zona'!S50-1,"-")</f>
        <v>0.16991745383896695</v>
      </c>
    </row>
    <row r="38" spans="2:11" hidden="1" outlineLevel="1" x14ac:dyDescent="0.25">
      <c r="B38" s="88" t="s">
        <v>90</v>
      </c>
      <c r="C38" s="175">
        <f>IFERROR('Tablas evol IO zona'!C38/'Tablas evol IO zona'!C51-1,"-")</f>
        <v>6.0061822794633013E-2</v>
      </c>
      <c r="D38" s="175">
        <f>IFERROR('Tablas evol IO zona'!E38/'Tablas evol IO zona'!E51-1,"-")</f>
        <v>5.9956751175863188E-2</v>
      </c>
      <c r="E38" s="175">
        <f>IFERROR('Tablas evol IO zona'!G38/'Tablas evol IO zona'!G51-1,"-")</f>
        <v>6.7816889574920269E-2</v>
      </c>
      <c r="F38" s="129">
        <f>IFERROR('Tablas evol IO zona'!I38/'Tablas evol IO zona'!I51-1,"-")</f>
        <v>5.4858809250056817E-2</v>
      </c>
      <c r="G38" s="129">
        <f>IFERROR('Tablas evol IO zona'!K38/'Tablas evol IO zona'!K51-1,"-")</f>
        <v>7.4165326025402267E-2</v>
      </c>
      <c r="H38" s="129">
        <f>IFERROR('Tablas evol IO zona'!M38/'Tablas evol IO zona'!M51-1,"-")</f>
        <v>7.1468986170690307E-2</v>
      </c>
      <c r="I38" s="175">
        <f>IFERROR('Tablas evol IO zona'!O38/'Tablas evol IO zona'!O51-1,"-")</f>
        <v>8.2063258961646346E-2</v>
      </c>
      <c r="J38" s="175">
        <f>IFERROR('Tablas evol IO zona'!Q38/'Tablas evol IO zona'!Q51-1,"-")</f>
        <v>7.9789741689177962E-2</v>
      </c>
      <c r="K38" s="175">
        <f>IFERROR('Tablas evol IO zona'!S38/'Tablas evol IO zona'!S51-1,"-")</f>
        <v>8.8036657975689714E-2</v>
      </c>
    </row>
    <row r="39" spans="2:11" hidden="1" outlineLevel="1" x14ac:dyDescent="0.25">
      <c r="B39" s="88" t="s">
        <v>91</v>
      </c>
      <c r="C39" s="175">
        <f>IFERROR('Tablas evol IO zona'!C39/'Tablas evol IO zona'!C52-1,"-")</f>
        <v>6.2053605711723359E-2</v>
      </c>
      <c r="D39" s="175">
        <f>IFERROR('Tablas evol IO zona'!E39/'Tablas evol IO zona'!E52-1,"-")</f>
        <v>0.10340215462557478</v>
      </c>
      <c r="E39" s="175">
        <f>IFERROR('Tablas evol IO zona'!G39/'Tablas evol IO zona'!G52-1,"-")</f>
        <v>8.5459489706793068E-2</v>
      </c>
      <c r="F39" s="129">
        <f>IFERROR('Tablas evol IO zona'!I39/'Tablas evol IO zona'!I52-1,"-")</f>
        <v>7.0494720797673383E-2</v>
      </c>
      <c r="G39" s="129">
        <f>IFERROR('Tablas evol IO zona'!K39/'Tablas evol IO zona'!K52-1,"-")</f>
        <v>0.12003473397831699</v>
      </c>
      <c r="H39" s="129">
        <f>IFERROR('Tablas evol IO zona'!M39/'Tablas evol IO zona'!M52-1,"-")</f>
        <v>0.10124948405975931</v>
      </c>
      <c r="I39" s="175">
        <f>IFERROR('Tablas evol IO zona'!O39/'Tablas evol IO zona'!O52-1,"-")</f>
        <v>8.6115298382853256E-2</v>
      </c>
      <c r="J39" s="175">
        <f>IFERROR('Tablas evol IO zona'!Q39/'Tablas evol IO zona'!Q52-1,"-")</f>
        <v>0.12558240835748302</v>
      </c>
      <c r="K39" s="175">
        <f>IFERROR('Tablas evol IO zona'!S39/'Tablas evol IO zona'!S52-1,"-")</f>
        <v>0.11020050561954653</v>
      </c>
    </row>
    <row r="40" spans="2:11" hidden="1" outlineLevel="1" x14ac:dyDescent="0.25">
      <c r="B40" s="88" t="s">
        <v>92</v>
      </c>
      <c r="C40" s="175">
        <f>IFERROR('Tablas evol IO zona'!C40/'Tablas evol IO zona'!C53-1,"-")</f>
        <v>0.15570377304481697</v>
      </c>
      <c r="D40" s="175">
        <f>IFERROR('Tablas evol IO zona'!E40/'Tablas evol IO zona'!E53-1,"-")</f>
        <v>0.10956183315921986</v>
      </c>
      <c r="E40" s="175">
        <f>IFERROR('Tablas evol IO zona'!G40/'Tablas evol IO zona'!G53-1,"-")</f>
        <v>0.14386964814812964</v>
      </c>
      <c r="F40" s="129">
        <f>IFERROR('Tablas evol IO zona'!I40/'Tablas evol IO zona'!I53-1,"-")</f>
        <v>0.14579233035169903</v>
      </c>
      <c r="G40" s="129">
        <f>IFERROR('Tablas evol IO zona'!K40/'Tablas evol IO zona'!K53-1,"-")</f>
        <v>0.11157808400396863</v>
      </c>
      <c r="H40" s="129">
        <f>IFERROR('Tablas evol IO zona'!M40/'Tablas evol IO zona'!M53-1,"-")</f>
        <v>0.13454865169437125</v>
      </c>
      <c r="I40" s="175">
        <f>IFERROR('Tablas evol IO zona'!O40/'Tablas evol IO zona'!O53-1,"-")</f>
        <v>0.12237142060732853</v>
      </c>
      <c r="J40" s="175">
        <f>IFERROR('Tablas evol IO zona'!Q40/'Tablas evol IO zona'!Q53-1,"-")</f>
        <v>8.2325436829488563E-2</v>
      </c>
      <c r="K40" s="175">
        <f>IFERROR('Tablas evol IO zona'!S40/'Tablas evol IO zona'!S53-1,"-")</f>
        <v>0.11074921090365808</v>
      </c>
    </row>
    <row r="41" spans="2:11" hidden="1" outlineLevel="1" x14ac:dyDescent="0.25">
      <c r="B41" s="88" t="s">
        <v>93</v>
      </c>
      <c r="C41" s="175">
        <f>IFERROR('Tablas evol IO zona'!C41/'Tablas evol IO zona'!C54-1,"-")</f>
        <v>0.1151073756826877</v>
      </c>
      <c r="D41" s="175">
        <f>IFERROR('Tablas evol IO zona'!E41/'Tablas evol IO zona'!E54-1,"-")</f>
        <v>3.3418871801272898E-2</v>
      </c>
      <c r="E41" s="175">
        <f>IFERROR('Tablas evol IO zona'!G41/'Tablas evol IO zona'!G54-1,"-")</f>
        <v>9.2383080438528165E-2</v>
      </c>
      <c r="F41" s="129">
        <f>IFERROR('Tablas evol IO zona'!I41/'Tablas evol IO zona'!I54-1,"-")</f>
        <v>0.11593019120672765</v>
      </c>
      <c r="G41" s="129">
        <f>IFERROR('Tablas evol IO zona'!K41/'Tablas evol IO zona'!K54-1,"-")</f>
        <v>8.313209341384975E-2</v>
      </c>
      <c r="H41" s="129">
        <f>IFERROR('Tablas evol IO zona'!M41/'Tablas evol IO zona'!M54-1,"-")</f>
        <v>0.10639342246192363</v>
      </c>
      <c r="I41" s="175">
        <f>IFERROR('Tablas evol IO zona'!O41/'Tablas evol IO zona'!O54-1,"-")</f>
        <v>9.9823993658083809E-2</v>
      </c>
      <c r="J41" s="175">
        <f>IFERROR('Tablas evol IO zona'!Q41/'Tablas evol IO zona'!Q54-1,"-")</f>
        <v>6.6421151791096866E-2</v>
      </c>
      <c r="K41" s="175">
        <f>IFERROR('Tablas evol IO zona'!S41/'Tablas evol IO zona'!S54-1,"-")</f>
        <v>9.2167922798642055E-2</v>
      </c>
    </row>
    <row r="42" spans="2:11" hidden="1" outlineLevel="1" x14ac:dyDescent="0.25">
      <c r="B42" s="88" t="s">
        <v>94</v>
      </c>
      <c r="C42" s="175">
        <f>IFERROR('Tablas evol IO zona'!C42/'Tablas evol IO zona'!C55-1,"-")</f>
        <v>0.23170229663324116</v>
      </c>
      <c r="D42" s="175">
        <f>IFERROR('Tablas evol IO zona'!E42/'Tablas evol IO zona'!E55-1,"-")</f>
        <v>0.2100882226651557</v>
      </c>
      <c r="E42" s="175">
        <f>IFERROR('Tablas evol IO zona'!G42/'Tablas evol IO zona'!G55-1,"-")</f>
        <v>0.2282372390336207</v>
      </c>
      <c r="F42" s="129">
        <f>IFERROR('Tablas evol IO zona'!I42/'Tablas evol IO zona'!I55-1,"-")</f>
        <v>0.27251692673939143</v>
      </c>
      <c r="G42" s="129">
        <f>IFERROR('Tablas evol IO zona'!K42/'Tablas evol IO zona'!K55-1,"-")</f>
        <v>0.28318373421118914</v>
      </c>
      <c r="H42" s="129">
        <f>IFERROR('Tablas evol IO zona'!M42/'Tablas evol IO zona'!M55-1,"-")</f>
        <v>0.28095837067358032</v>
      </c>
      <c r="I42" s="175">
        <f>IFERROR('Tablas evol IO zona'!O42/'Tablas evol IO zona'!O55-1,"-")</f>
        <v>0.26621113962862264</v>
      </c>
      <c r="J42" s="175">
        <f>IFERROR('Tablas evol IO zona'!Q42/'Tablas evol IO zona'!Q55-1,"-")</f>
        <v>0.29556182049606416</v>
      </c>
      <c r="K42" s="175">
        <f>IFERROR('Tablas evol IO zona'!S42/'Tablas evol IO zona'!S55-1,"-")</f>
        <v>0.28307588975622822</v>
      </c>
    </row>
    <row r="43" spans="2:11" hidden="1" outlineLevel="1" x14ac:dyDescent="0.25">
      <c r="B43" s="88" t="s">
        <v>95</v>
      </c>
      <c r="C43" s="175">
        <f>IFERROR('Tablas evol IO zona'!C43/'Tablas evol IO zona'!C56-1,"-")</f>
        <v>0.23006018129452066</v>
      </c>
      <c r="D43" s="175">
        <f>IFERROR('Tablas evol IO zona'!E43/'Tablas evol IO zona'!E56-1,"-")</f>
        <v>0.12966384658950458</v>
      </c>
      <c r="E43" s="175">
        <f>IFERROR('Tablas evol IO zona'!G43/'Tablas evol IO zona'!G56-1,"-")</f>
        <v>0.1947350402938457</v>
      </c>
      <c r="F43" s="129">
        <f>IFERROR('Tablas evol IO zona'!I43/'Tablas evol IO zona'!I56-1,"-")</f>
        <v>0.19467956899359717</v>
      </c>
      <c r="G43" s="129">
        <f>IFERROR('Tablas evol IO zona'!K43/'Tablas evol IO zona'!K56-1,"-")</f>
        <v>0.13478949934745676</v>
      </c>
      <c r="H43" s="129">
        <f>IFERROR('Tablas evol IO zona'!M43/'Tablas evol IO zona'!M56-1,"-")</f>
        <v>0.16874232671450029</v>
      </c>
      <c r="I43" s="175">
        <f>IFERROR('Tablas evol IO zona'!O43/'Tablas evol IO zona'!O56-1,"-")</f>
        <v>0.19855568398604717</v>
      </c>
      <c r="J43" s="175">
        <f>IFERROR('Tablas evol IO zona'!Q43/'Tablas evol IO zona'!Q56-1,"-")</f>
        <v>0.14699721280209088</v>
      </c>
      <c r="K43" s="175">
        <f>IFERROR('Tablas evol IO zona'!S43/'Tablas evol IO zona'!S56-1,"-")</f>
        <v>0.1787627117731041</v>
      </c>
    </row>
    <row r="44" spans="2:11" hidden="1" outlineLevel="1" x14ac:dyDescent="0.25">
      <c r="B44" s="88" t="s">
        <v>96</v>
      </c>
      <c r="C44" s="175">
        <f>IFERROR('Tablas evol IO zona'!C44/'Tablas evol IO zona'!C57-1,"-")</f>
        <v>0.24337585868498524</v>
      </c>
      <c r="D44" s="175">
        <f>IFERROR('Tablas evol IO zona'!E44/'Tablas evol IO zona'!E57-1,"-")</f>
        <v>0.19923448831587431</v>
      </c>
      <c r="E44" s="175">
        <f>IFERROR('Tablas evol IO zona'!G44/'Tablas evol IO zona'!G57-1,"-")</f>
        <v>0.22913929040735859</v>
      </c>
      <c r="F44" s="129">
        <f>IFERROR('Tablas evol IO zona'!I44/'Tablas evol IO zona'!I57-1,"-")</f>
        <v>0.24779028303776696</v>
      </c>
      <c r="G44" s="129">
        <f>IFERROR('Tablas evol IO zona'!K44/'Tablas evol IO zona'!K57-1,"-")</f>
        <v>0.19195151573391178</v>
      </c>
      <c r="H44" s="129">
        <f>IFERROR('Tablas evol IO zona'!M44/'Tablas evol IO zona'!M57-1,"-")</f>
        <v>0.22357835961561934</v>
      </c>
      <c r="I44" s="175">
        <f>IFERROR('Tablas evol IO zona'!O44/'Tablas evol IO zona'!O57-1,"-")</f>
        <v>0.21224963752573789</v>
      </c>
      <c r="J44" s="175">
        <f>IFERROR('Tablas evol IO zona'!Q44/'Tablas evol IO zona'!Q57-1,"-")</f>
        <v>0.18142789764174605</v>
      </c>
      <c r="K44" s="175">
        <f>IFERROR('Tablas evol IO zona'!S44/'Tablas evol IO zona'!S57-1,"-")</f>
        <v>0.20180278838738097</v>
      </c>
    </row>
    <row r="45" spans="2:11" hidden="1" outlineLevel="1" x14ac:dyDescent="0.25">
      <c r="B45" s="88" t="s">
        <v>97</v>
      </c>
      <c r="C45" s="175">
        <f>IFERROR('Tablas evol IO zona'!C45/'Tablas evol IO zona'!C58-1,"-")</f>
        <v>0.11262604743644378</v>
      </c>
      <c r="D45" s="175">
        <f>IFERROR('Tablas evol IO zona'!E45/'Tablas evol IO zona'!E58-1,"-")</f>
        <v>7.3451139024909518E-2</v>
      </c>
      <c r="E45" s="175">
        <f>IFERROR('Tablas evol IO zona'!G45/'Tablas evol IO zona'!G58-1,"-")</f>
        <v>0.10082896295043131</v>
      </c>
      <c r="F45" s="129">
        <f>IFERROR('Tablas evol IO zona'!I45/'Tablas evol IO zona'!I58-1,"-")</f>
        <v>0.13105035722751435</v>
      </c>
      <c r="G45" s="129">
        <f>IFERROR('Tablas evol IO zona'!K45/'Tablas evol IO zona'!K58-1,"-")</f>
        <v>5.594773392669139E-2</v>
      </c>
      <c r="H45" s="129">
        <f>IFERROR('Tablas evol IO zona'!M45/'Tablas evol IO zona'!M58-1,"-")</f>
        <v>9.8036490019782541E-2</v>
      </c>
      <c r="I45" s="175">
        <f>IFERROR('Tablas evol IO zona'!O45/'Tablas evol IO zona'!O58-1,"-")</f>
        <v>0.10072846737432894</v>
      </c>
      <c r="J45" s="175">
        <f>IFERROR('Tablas evol IO zona'!Q45/'Tablas evol IO zona'!Q58-1,"-")</f>
        <v>5.6078404309294561E-2</v>
      </c>
      <c r="K45" s="175">
        <f>IFERROR('Tablas evol IO zona'!S45/'Tablas evol IO zona'!S58-1,"-")</f>
        <v>8.4178259266423305E-2</v>
      </c>
    </row>
    <row r="46" spans="2:11" collapsed="1" x14ac:dyDescent="0.25">
      <c r="B46" s="138">
        <v>2011</v>
      </c>
      <c r="C46" s="139">
        <f>IFERROR('Tablas evol IO zona'!C46/'Tablas evol IO zona'!C59-1,"-")</f>
        <v>0.14063662429852308</v>
      </c>
      <c r="D46" s="139">
        <f>IFERROR('Tablas evol IO zona'!E46/'Tablas evol IO zona'!E59-1,"-")</f>
        <v>0.10894276329000396</v>
      </c>
      <c r="E46" s="139">
        <f>IFERROR('Tablas evol IO zona'!G46/'Tablas evol IO zona'!G59-1,"-")</f>
        <v>0.13531091400353445</v>
      </c>
      <c r="F46" s="139">
        <f>IFERROR('Tablas evol IO zona'!I46/'Tablas evol IO zona'!I59-1,"-")</f>
        <v>0.13087797812377766</v>
      </c>
      <c r="G46" s="139">
        <f>IFERROR('Tablas evol IO zona'!K46/'Tablas evol IO zona'!K59-1,"-")</f>
        <v>0.12476587084547308</v>
      </c>
      <c r="H46" s="139">
        <f>IFERROR('Tablas evol IO zona'!M46/'Tablas evol IO zona'!M59-1,"-")</f>
        <v>0.13431711666824553</v>
      </c>
      <c r="I46" s="139">
        <f>IFERROR('Tablas evol IO zona'!O46/'Tablas evol IO zona'!O59-1,"-")</f>
        <v>0.13122900680290539</v>
      </c>
      <c r="J46" s="139">
        <f>IFERROR('Tablas evol IO zona'!Q46/'Tablas evol IO zona'!Q59-1,"-")</f>
        <v>0.12119916436781786</v>
      </c>
      <c r="K46" s="139">
        <f>IFERROR('Tablas evol IO zona'!S46/'Tablas evol IO zona'!S59-1,"-")</f>
        <v>0.13292697783112573</v>
      </c>
    </row>
    <row r="47" spans="2:11" hidden="1" outlineLevel="1" x14ac:dyDescent="0.25">
      <c r="B47" s="88" t="s">
        <v>86</v>
      </c>
      <c r="C47" s="175">
        <f>IFERROR('Tablas evol IO zona'!C47/'Tablas evol IO zona'!C60-1,"-")</f>
        <v>2.6615638385127038E-2</v>
      </c>
      <c r="D47" s="175">
        <f>IFERROR('Tablas evol IO zona'!E47/'Tablas evol IO zona'!E60-1,"-")</f>
        <v>8.7640167797996993E-2</v>
      </c>
      <c r="E47" s="175">
        <f>IFERROR('Tablas evol IO zona'!G47/'Tablas evol IO zona'!G60-1,"-")</f>
        <v>5.2397657741426018E-2</v>
      </c>
      <c r="F47" s="129">
        <f>IFERROR('Tablas evol IO zona'!I47/'Tablas evol IO zona'!I60-1,"-")</f>
        <v>5.5223792939467886E-2</v>
      </c>
      <c r="G47" s="129">
        <f>IFERROR('Tablas evol IO zona'!K47/'Tablas evol IO zona'!K60-1,"-")</f>
        <v>5.3771920314571231E-2</v>
      </c>
      <c r="H47" s="129">
        <f>IFERROR('Tablas evol IO zona'!M47/'Tablas evol IO zona'!M60-1,"-")</f>
        <v>5.6511474014221408E-2</v>
      </c>
      <c r="I47" s="175">
        <f>IFERROR('Tablas evol IO zona'!O47/'Tablas evol IO zona'!O60-1,"-")</f>
        <v>2.933736646522056E-2</v>
      </c>
      <c r="J47" s="175">
        <f>IFERROR('Tablas evol IO zona'!Q47/'Tablas evol IO zona'!Q60-1,"-")</f>
        <v>6.0187664708068578E-2</v>
      </c>
      <c r="K47" s="175">
        <f>IFERROR('Tablas evol IO zona'!S47/'Tablas evol IO zona'!S60-1,"-")</f>
        <v>4.5511903302423162E-2</v>
      </c>
    </row>
    <row r="48" spans="2:11" hidden="1" outlineLevel="1" x14ac:dyDescent="0.25">
      <c r="B48" s="88" t="s">
        <v>87</v>
      </c>
      <c r="C48" s="175">
        <f>IFERROR('Tablas evol IO zona'!C48/'Tablas evol IO zona'!C61-1,"-")</f>
        <v>6.1454634586127099E-2</v>
      </c>
      <c r="D48" s="175">
        <f>IFERROR('Tablas evol IO zona'!E48/'Tablas evol IO zona'!E61-1,"-")</f>
        <v>0.16023888329256009</v>
      </c>
      <c r="E48" s="175">
        <f>IFERROR('Tablas evol IO zona'!G48/'Tablas evol IO zona'!G61-1,"-")</f>
        <v>0.10085730566187268</v>
      </c>
      <c r="F48" s="129">
        <f>IFERROR('Tablas evol IO zona'!I48/'Tablas evol IO zona'!I61-1,"-")</f>
        <v>0.10010971516549794</v>
      </c>
      <c r="G48" s="129">
        <f>IFERROR('Tablas evol IO zona'!K48/'Tablas evol IO zona'!K61-1,"-")</f>
        <v>0.15668810778974329</v>
      </c>
      <c r="H48" s="129">
        <f>IFERROR('Tablas evol IO zona'!M48/'Tablas evol IO zona'!M61-1,"-")</f>
        <v>0.12874428579509423</v>
      </c>
      <c r="I48" s="175">
        <f>IFERROR('Tablas evol IO zona'!O48/'Tablas evol IO zona'!O61-1,"-")</f>
        <v>7.8211254595192958E-2</v>
      </c>
      <c r="J48" s="175">
        <f>IFERROR('Tablas evol IO zona'!Q48/'Tablas evol IO zona'!Q61-1,"-")</f>
        <v>0.15852869789270096</v>
      </c>
      <c r="K48" s="175">
        <f>IFERROR('Tablas evol IO zona'!S48/'Tablas evol IO zona'!S61-1,"-")</f>
        <v>0.11613351176960762</v>
      </c>
    </row>
    <row r="49" spans="2:11" hidden="1" outlineLevel="1" x14ac:dyDescent="0.25">
      <c r="B49" s="88" t="s">
        <v>88</v>
      </c>
      <c r="C49" s="175">
        <f>IFERROR('Tablas evol IO zona'!C49/'Tablas evol IO zona'!C62-1,"-")</f>
        <v>0.10584212231858259</v>
      </c>
      <c r="D49" s="175">
        <f>IFERROR('Tablas evol IO zona'!E49/'Tablas evol IO zona'!E62-1,"-")</f>
        <v>8.517758332582881E-2</v>
      </c>
      <c r="E49" s="175">
        <f>IFERROR('Tablas evol IO zona'!G49/'Tablas evol IO zona'!G62-1,"-")</f>
        <v>0.10150459793136801</v>
      </c>
      <c r="F49" s="129">
        <f>IFERROR('Tablas evol IO zona'!I49/'Tablas evol IO zona'!I62-1,"-")</f>
        <v>0.12957396824129352</v>
      </c>
      <c r="G49" s="129">
        <f>IFERROR('Tablas evol IO zona'!K49/'Tablas evol IO zona'!K62-1,"-")</f>
        <v>9.2353225023633856E-2</v>
      </c>
      <c r="H49" s="129">
        <f>IFERROR('Tablas evol IO zona'!M49/'Tablas evol IO zona'!M62-1,"-")</f>
        <v>0.11583570746897909</v>
      </c>
      <c r="I49" s="175">
        <f>IFERROR('Tablas evol IO zona'!O49/'Tablas evol IO zona'!O62-1,"-")</f>
        <v>0.11288226170579074</v>
      </c>
      <c r="J49" s="175">
        <f>IFERROR('Tablas evol IO zona'!Q49/'Tablas evol IO zona'!Q62-1,"-")</f>
        <v>8.684935476957345E-2</v>
      </c>
      <c r="K49" s="175">
        <f>IFERROR('Tablas evol IO zona'!S49/'Tablas evol IO zona'!S62-1,"-")</f>
        <v>0.1051149329562584</v>
      </c>
    </row>
    <row r="50" spans="2:11" hidden="1" outlineLevel="1" x14ac:dyDescent="0.25">
      <c r="B50" s="88" t="s">
        <v>89</v>
      </c>
      <c r="C50" s="175">
        <f>IFERROR('Tablas evol IO zona'!C50/'Tablas evol IO zona'!C63-1,"-")</f>
        <v>5.8760851435035288E-2</v>
      </c>
      <c r="D50" s="175">
        <f>IFERROR('Tablas evol IO zona'!E50/'Tablas evol IO zona'!E63-1,"-")</f>
        <v>3.6290127494079671E-2</v>
      </c>
      <c r="E50" s="175">
        <f>IFERROR('Tablas evol IO zona'!G50/'Tablas evol IO zona'!G63-1,"-")</f>
        <v>5.3233022305479327E-2</v>
      </c>
      <c r="F50" s="129">
        <f>IFERROR('Tablas evol IO zona'!I50/'Tablas evol IO zona'!I63-1,"-")</f>
        <v>7.8114047928656394E-2</v>
      </c>
      <c r="G50" s="129">
        <f>IFERROR('Tablas evol IO zona'!K50/'Tablas evol IO zona'!K63-1,"-")</f>
        <v>5.897481302398333E-2</v>
      </c>
      <c r="H50" s="129">
        <f>IFERROR('Tablas evol IO zona'!M50/'Tablas evol IO zona'!M63-1,"-")</f>
        <v>7.2627420715253743E-2</v>
      </c>
      <c r="I50" s="175">
        <f>IFERROR('Tablas evol IO zona'!O50/'Tablas evol IO zona'!O63-1,"-")</f>
        <v>5.8193276842755992E-2</v>
      </c>
      <c r="J50" s="175">
        <f>IFERROR('Tablas evol IO zona'!Q50/'Tablas evol IO zona'!Q63-1,"-")</f>
        <v>5.1737083078047919E-2</v>
      </c>
      <c r="K50" s="175">
        <f>IFERROR('Tablas evol IO zona'!S50/'Tablas evol IO zona'!S63-1,"-")</f>
        <v>5.9118230753032686E-2</v>
      </c>
    </row>
    <row r="51" spans="2:11" hidden="1" outlineLevel="1" x14ac:dyDescent="0.25">
      <c r="B51" s="88" t="s">
        <v>90</v>
      </c>
      <c r="C51" s="175">
        <f>IFERROR('Tablas evol IO zona'!C51/'Tablas evol IO zona'!C64-1,"-")</f>
        <v>6.0538144406866667E-2</v>
      </c>
      <c r="D51" s="175">
        <f>IFERROR('Tablas evol IO zona'!E51/'Tablas evol IO zona'!E64-1,"-")</f>
        <v>-3.1776424103030054E-2</v>
      </c>
      <c r="E51" s="175">
        <f>IFERROR('Tablas evol IO zona'!G51/'Tablas evol IO zona'!G64-1,"-")</f>
        <v>2.5724552980846971E-2</v>
      </c>
      <c r="F51" s="129">
        <f>IFERROR('Tablas evol IO zona'!I51/'Tablas evol IO zona'!I64-1,"-")</f>
        <v>9.997849192310615E-2</v>
      </c>
      <c r="G51" s="129">
        <f>IFERROR('Tablas evol IO zona'!K51/'Tablas evol IO zona'!K64-1,"-")</f>
        <v>5.1787574088854704E-2</v>
      </c>
      <c r="H51" s="129">
        <f>IFERROR('Tablas evol IO zona'!M51/'Tablas evol IO zona'!M64-1,"-")</f>
        <v>7.9184349174376223E-2</v>
      </c>
      <c r="I51" s="175">
        <f>IFERROR('Tablas evol IO zona'!O51/'Tablas evol IO zona'!O64-1,"-")</f>
        <v>5.3936846887755019E-2</v>
      </c>
      <c r="J51" s="175">
        <f>IFERROR('Tablas evol IO zona'!Q51/'Tablas evol IO zona'!Q64-1,"-")</f>
        <v>3.6394428775246679E-2</v>
      </c>
      <c r="K51" s="175">
        <f>IFERROR('Tablas evol IO zona'!S51/'Tablas evol IO zona'!S64-1,"-")</f>
        <v>4.8647891791392839E-2</v>
      </c>
    </row>
    <row r="52" spans="2:11" hidden="1" outlineLevel="1" x14ac:dyDescent="0.25">
      <c r="B52" s="88" t="s">
        <v>91</v>
      </c>
      <c r="C52" s="175">
        <f>IFERROR('Tablas evol IO zona'!C52/'Tablas evol IO zona'!C65-1,"-")</f>
        <v>8.5053279836484919E-2</v>
      </c>
      <c r="D52" s="175">
        <f>IFERROR('Tablas evol IO zona'!E52/'Tablas evol IO zona'!E65-1,"-")</f>
        <v>0.10740177468325873</v>
      </c>
      <c r="E52" s="175">
        <f>IFERROR('Tablas evol IO zona'!G52/'Tablas evol IO zona'!G65-1,"-")</f>
        <v>9.6075234327134273E-2</v>
      </c>
      <c r="F52" s="129">
        <f>IFERROR('Tablas evol IO zona'!I52/'Tablas evol IO zona'!I65-1,"-")</f>
        <v>8.224367777338526E-2</v>
      </c>
      <c r="G52" s="129">
        <f>IFERROR('Tablas evol IO zona'!K52/'Tablas evol IO zona'!K65-1,"-")</f>
        <v>8.9811372076745055E-2</v>
      </c>
      <c r="H52" s="129">
        <f>IFERROR('Tablas evol IO zona'!M52/'Tablas evol IO zona'!M65-1,"-")</f>
        <v>8.8429343546278183E-2</v>
      </c>
      <c r="I52" s="175">
        <f>IFERROR('Tablas evol IO zona'!O52/'Tablas evol IO zona'!O65-1,"-")</f>
        <v>5.284395530463315E-2</v>
      </c>
      <c r="J52" s="175">
        <f>IFERROR('Tablas evol IO zona'!Q52/'Tablas evol IO zona'!Q65-1,"-")</f>
        <v>6.9357846400430079E-2</v>
      </c>
      <c r="K52" s="175">
        <f>IFERROR('Tablas evol IO zona'!S52/'Tablas evol IO zona'!S65-1,"-")</f>
        <v>6.3081132242310378E-2</v>
      </c>
    </row>
    <row r="53" spans="2:11" hidden="1" outlineLevel="1" x14ac:dyDescent="0.25">
      <c r="B53" s="88" t="s">
        <v>92</v>
      </c>
      <c r="C53" s="175">
        <f>IFERROR('Tablas evol IO zona'!C53/'Tablas evol IO zona'!C66-1,"-")</f>
        <v>8.5214112843455592E-2</v>
      </c>
      <c r="D53" s="175">
        <f>IFERROR('Tablas evol IO zona'!E53/'Tablas evol IO zona'!E66-1,"-")</f>
        <v>2.291061666868166E-2</v>
      </c>
      <c r="E53" s="175">
        <f>IFERROR('Tablas evol IO zona'!G53/'Tablas evol IO zona'!G66-1,"-")</f>
        <v>6.2154692517966126E-2</v>
      </c>
      <c r="F53" s="129">
        <f>IFERROR('Tablas evol IO zona'!I53/'Tablas evol IO zona'!I66-1,"-")</f>
        <v>6.2211890206407272E-2</v>
      </c>
      <c r="G53" s="129">
        <f>IFERROR('Tablas evol IO zona'!K53/'Tablas evol IO zona'!K66-1,"-")</f>
        <v>8.7095280645281159E-2</v>
      </c>
      <c r="H53" s="129">
        <f>IFERROR('Tablas evol IO zona'!M53/'Tablas evol IO zona'!M66-1,"-")</f>
        <v>7.5917111704437712E-2</v>
      </c>
      <c r="I53" s="175">
        <f>IFERROR('Tablas evol IO zona'!O53/'Tablas evol IO zona'!O66-1,"-")</f>
        <v>6.9817041760255716E-2</v>
      </c>
      <c r="J53" s="175">
        <f>IFERROR('Tablas evol IO zona'!Q53/'Tablas evol IO zona'!Q66-1,"-")</f>
        <v>6.9272393104034879E-2</v>
      </c>
      <c r="K53" s="175">
        <f>IFERROR('Tablas evol IO zona'!S53/'Tablas evol IO zona'!S66-1,"-")</f>
        <v>7.3443333386952414E-2</v>
      </c>
    </row>
    <row r="54" spans="2:11" hidden="1" outlineLevel="1" x14ac:dyDescent="0.25">
      <c r="B54" s="88" t="s">
        <v>93</v>
      </c>
      <c r="C54" s="175">
        <f>IFERROR('Tablas evol IO zona'!C54/'Tablas evol IO zona'!C67-1,"-")</f>
        <v>0.11812572609000127</v>
      </c>
      <c r="D54" s="175">
        <f>IFERROR('Tablas evol IO zona'!E54/'Tablas evol IO zona'!E67-1,"-")</f>
        <v>4.1323341165039329E-2</v>
      </c>
      <c r="E54" s="175">
        <f>IFERROR('Tablas evol IO zona'!G54/'Tablas evol IO zona'!G67-1,"-")</f>
        <v>9.0813748121088889E-2</v>
      </c>
      <c r="F54" s="129">
        <f>IFERROR('Tablas evol IO zona'!I54/'Tablas evol IO zona'!I67-1,"-")</f>
        <v>8.0990868843920039E-2</v>
      </c>
      <c r="G54" s="129">
        <f>IFERROR('Tablas evol IO zona'!K54/'Tablas evol IO zona'!K67-1,"-")</f>
        <v>3.7426559641114299E-2</v>
      </c>
      <c r="H54" s="129">
        <f>IFERROR('Tablas evol IO zona'!M54/'Tablas evol IO zona'!M67-1,"-")</f>
        <v>6.5398891136903448E-2</v>
      </c>
      <c r="I54" s="175">
        <f>IFERROR('Tablas evol IO zona'!O54/'Tablas evol IO zona'!O67-1,"-")</f>
        <v>6.9007013858599642E-2</v>
      </c>
      <c r="J54" s="175">
        <f>IFERROR('Tablas evol IO zona'!Q54/'Tablas evol IO zona'!Q67-1,"-")</f>
        <v>1.5306304370241497E-2</v>
      </c>
      <c r="K54" s="175">
        <f>IFERROR('Tablas evol IO zona'!S54/'Tablas evol IO zona'!S67-1,"-")</f>
        <v>5.1243076318947756E-2</v>
      </c>
    </row>
    <row r="55" spans="2:11" hidden="1" outlineLevel="1" x14ac:dyDescent="0.25">
      <c r="B55" s="88" t="s">
        <v>94</v>
      </c>
      <c r="C55" s="175">
        <f>IFERROR('Tablas evol IO zona'!C55/'Tablas evol IO zona'!C68-1,"-")</f>
        <v>3.4447052130875511E-2</v>
      </c>
      <c r="D55" s="175">
        <f>IFERROR('Tablas evol IO zona'!E55/'Tablas evol IO zona'!E68-1,"-")</f>
        <v>-6.7286504364131194E-2</v>
      </c>
      <c r="E55" s="175">
        <f>IFERROR('Tablas evol IO zona'!G55/'Tablas evol IO zona'!G68-1,"-")</f>
        <v>-4.5498430163541936E-3</v>
      </c>
      <c r="F55" s="129">
        <f>IFERROR('Tablas evol IO zona'!I55/'Tablas evol IO zona'!I68-1,"-")</f>
        <v>6.7404001555686488E-3</v>
      </c>
      <c r="G55" s="129">
        <f>IFERROR('Tablas evol IO zona'!K55/'Tablas evol IO zona'!K68-1,"-")</f>
        <v>-6.0466198018886863E-2</v>
      </c>
      <c r="H55" s="129">
        <f>IFERROR('Tablas evol IO zona'!M55/'Tablas evol IO zona'!M68-1,"-")</f>
        <v>-2.1736237390785118E-2</v>
      </c>
      <c r="I55" s="175">
        <f>IFERROR('Tablas evol IO zona'!O55/'Tablas evol IO zona'!O68-1,"-")</f>
        <v>-2.6782142167815937E-2</v>
      </c>
      <c r="J55" s="175">
        <f>IFERROR('Tablas evol IO zona'!Q55/'Tablas evol IO zona'!Q68-1,"-")</f>
        <v>-6.4336561498255285E-2</v>
      </c>
      <c r="K55" s="175">
        <f>IFERROR('Tablas evol IO zona'!S55/'Tablas evol IO zona'!S68-1,"-")</f>
        <v>-3.9832716267403034E-2</v>
      </c>
    </row>
    <row r="56" spans="2:11" hidden="1" outlineLevel="1" x14ac:dyDescent="0.25">
      <c r="B56" s="88" t="s">
        <v>95</v>
      </c>
      <c r="C56" s="175">
        <f>IFERROR('Tablas evol IO zona'!C56/'Tablas evol IO zona'!C69-1,"-")</f>
        <v>4.1135732119994106E-2</v>
      </c>
      <c r="D56" s="175">
        <f>IFERROR('Tablas evol IO zona'!E56/'Tablas evol IO zona'!E69-1,"-")</f>
        <v>-2.2691017488102205E-2</v>
      </c>
      <c r="E56" s="175">
        <f>IFERROR('Tablas evol IO zona'!G56/'Tablas evol IO zona'!G69-1,"-")</f>
        <v>1.5190521985146921E-2</v>
      </c>
      <c r="F56" s="129">
        <f>IFERROR('Tablas evol IO zona'!I56/'Tablas evol IO zona'!I69-1,"-")</f>
        <v>5.6020295190285285E-2</v>
      </c>
      <c r="G56" s="129">
        <f>IFERROR('Tablas evol IO zona'!K56/'Tablas evol IO zona'!K69-1,"-")</f>
        <v>-1.6792015344567757E-2</v>
      </c>
      <c r="H56" s="129">
        <f>IFERROR('Tablas evol IO zona'!M56/'Tablas evol IO zona'!M69-1,"-")</f>
        <v>2.1223507066731928E-2</v>
      </c>
      <c r="I56" s="175">
        <f>IFERROR('Tablas evol IO zona'!O56/'Tablas evol IO zona'!O69-1,"-")</f>
        <v>2.766340058406902E-2</v>
      </c>
      <c r="J56" s="175">
        <f>IFERROR('Tablas evol IO zona'!Q56/'Tablas evol IO zona'!Q69-1,"-")</f>
        <v>-3.0716250176164528E-2</v>
      </c>
      <c r="K56" s="175">
        <f>IFERROR('Tablas evol IO zona'!S56/'Tablas evol IO zona'!S69-1,"-")</f>
        <v>2.2417830811127804E-3</v>
      </c>
    </row>
    <row r="57" spans="2:11" hidden="1" outlineLevel="1" x14ac:dyDescent="0.25">
      <c r="B57" s="88" t="s">
        <v>96</v>
      </c>
      <c r="C57" s="175">
        <f>IFERROR('Tablas evol IO zona'!C57/'Tablas evol IO zona'!C70-1,"-")</f>
        <v>3.9644366710392065E-2</v>
      </c>
      <c r="D57" s="175">
        <f>IFERROR('Tablas evol IO zona'!E57/'Tablas evol IO zona'!E70-1,"-")</f>
        <v>-3.9101819589624442E-2</v>
      </c>
      <c r="E57" s="175">
        <f>IFERROR('Tablas evol IO zona'!G57/'Tablas evol IO zona'!G70-1,"-")</f>
        <v>7.1133167907362349E-3</v>
      </c>
      <c r="F57" s="129">
        <f>IFERROR('Tablas evol IO zona'!I57/'Tablas evol IO zona'!I70-1,"-")</f>
        <v>2.297551575915624E-2</v>
      </c>
      <c r="G57" s="129">
        <f>IFERROR('Tablas evol IO zona'!K57/'Tablas evol IO zona'!K70-1,"-")</f>
        <v>-2.3647062622966342E-2</v>
      </c>
      <c r="H57" s="129">
        <f>IFERROR('Tablas evol IO zona'!M57/'Tablas evol IO zona'!M70-1,"-")</f>
        <v>1.3288977782495159E-3</v>
      </c>
      <c r="I57" s="175">
        <f>IFERROR('Tablas evol IO zona'!O57/'Tablas evol IO zona'!O70-1,"-")</f>
        <v>3.2201918099518112E-2</v>
      </c>
      <c r="J57" s="175">
        <f>IFERROR('Tablas evol IO zona'!Q57/'Tablas evol IO zona'!Q70-1,"-")</f>
        <v>-3.2014192254732565E-2</v>
      </c>
      <c r="K57" s="175">
        <f>IFERROR('Tablas evol IO zona'!S57/'Tablas evol IO zona'!S70-1,"-")</f>
        <v>4.05339196311294E-3</v>
      </c>
    </row>
    <row r="58" spans="2:11" hidden="1" outlineLevel="1" x14ac:dyDescent="0.25">
      <c r="B58" s="88" t="s">
        <v>97</v>
      </c>
      <c r="C58" s="175">
        <f>IFERROR('Tablas evol IO zona'!C58/'Tablas evol IO zona'!C71-1,"-")</f>
        <v>-1.1650758001122918E-2</v>
      </c>
      <c r="D58" s="175">
        <f>IFERROR('Tablas evol IO zona'!E58/'Tablas evol IO zona'!E71-1,"-")</f>
        <v>-6.7685589519650757E-2</v>
      </c>
      <c r="E58" s="175">
        <f>IFERROR('Tablas evol IO zona'!G58/'Tablas evol IO zona'!G71-1,"-")</f>
        <v>-3.4150326797385722E-2</v>
      </c>
      <c r="F58" s="129">
        <f>IFERROR('Tablas evol IO zona'!I58/'Tablas evol IO zona'!I71-1,"-")</f>
        <v>-1.2898705787596443E-2</v>
      </c>
      <c r="G58" s="129">
        <f>IFERROR('Tablas evol IO zona'!K58/'Tablas evol IO zona'!K71-1,"-")</f>
        <v>-2.8852217384618295E-2</v>
      </c>
      <c r="H58" s="129">
        <f>IFERROR('Tablas evol IO zona'!M58/'Tablas evol IO zona'!M71-1,"-")</f>
        <v>-1.8954611477481453E-2</v>
      </c>
      <c r="I58" s="175">
        <f>IFERROR('Tablas evol IO zona'!O58/'Tablas evol IO zona'!O71-1,"-")</f>
        <v>-7.0077411458493444E-3</v>
      </c>
      <c r="J58" s="175">
        <f>IFERROR('Tablas evol IO zona'!Q58/'Tablas evol IO zona'!Q71-1,"-")</f>
        <v>-4.5185692372421538E-2</v>
      </c>
      <c r="K58" s="175">
        <f>IFERROR('Tablas evol IO zona'!S58/'Tablas evol IO zona'!S71-1,"-")</f>
        <v>-2.2362553070906399E-2</v>
      </c>
    </row>
    <row r="59" spans="2:11" ht="15" customHeight="1" collapsed="1" x14ac:dyDescent="0.25">
      <c r="B59" s="138">
        <v>2010</v>
      </c>
      <c r="C59" s="139">
        <f>IFERROR('Tablas evol IO zona'!C59/'Tablas evol IO zona'!C72-1,"-")</f>
        <v>5.8175947029045716E-2</v>
      </c>
      <c r="D59" s="139">
        <f>IFERROR('Tablas evol IO zona'!E59/'Tablas evol IO zona'!E72-1,"-")</f>
        <v>2.2148187845806522E-2</v>
      </c>
      <c r="E59" s="139">
        <f>IFERROR('Tablas evol IO zona'!G59/'Tablas evol IO zona'!G72-1,"-")</f>
        <v>4.5572847159077279E-2</v>
      </c>
      <c r="F59" s="139">
        <f>IFERROR('Tablas evol IO zona'!I59/'Tablas evol IO zona'!I72-1,"-")</f>
        <v>6.3955491879018167E-2</v>
      </c>
      <c r="G59" s="139">
        <f>IFERROR('Tablas evol IO zona'!K59/'Tablas evol IO zona'!K72-1,"-")</f>
        <v>3.9341176223466778E-2</v>
      </c>
      <c r="H59" s="139">
        <f>IFERROR('Tablas evol IO zona'!M59/'Tablas evol IO zona'!M72-1,"-")</f>
        <v>5.4805913441215326E-2</v>
      </c>
      <c r="I59" s="139">
        <f>IFERROR('Tablas evol IO zona'!O59/'Tablas evol IO zona'!O72-1,"-")</f>
        <v>4.4876241610041001E-2</v>
      </c>
      <c r="J59" s="139">
        <f>IFERROR('Tablas evol IO zona'!Q59/'Tablas evol IO zona'!Q72-1,"-")</f>
        <v>2.8312512423767977E-2</v>
      </c>
      <c r="K59" s="139">
        <f>IFERROR('Tablas evol IO zona'!S59/'Tablas evol IO zona'!S72-1,"-")</f>
        <v>4.0435818049023187E-2</v>
      </c>
    </row>
    <row r="60" spans="2:11" ht="15" hidden="1" customHeight="1" outlineLevel="1" x14ac:dyDescent="0.25">
      <c r="B60" s="88" t="s">
        <v>86</v>
      </c>
      <c r="C60" s="175">
        <f>IFERROR('Tablas evol IO zona'!C60/'Tablas evol IO zona'!C73-1,"-")</f>
        <v>-6.1247500778932151E-2</v>
      </c>
      <c r="D60" s="175">
        <f>IFERROR('Tablas evol IO zona'!E60/'Tablas evol IO zona'!E73-1,"-")</f>
        <v>-8.0578274316064125E-2</v>
      </c>
      <c r="E60" s="175">
        <f>IFERROR('Tablas evol IO zona'!G60/'Tablas evol IO zona'!G73-1,"-")</f>
        <v>-6.8292195683688162E-2</v>
      </c>
      <c r="F60" s="129">
        <f>IFERROR('Tablas evol IO zona'!I60/'Tablas evol IO zona'!I73-1,"-")</f>
        <v>-6.8257901153216283E-2</v>
      </c>
      <c r="G60" s="129">
        <f>IFERROR('Tablas evol IO zona'!K60/'Tablas evol IO zona'!K73-1,"-")</f>
        <v>-8.5509419555248822E-2</v>
      </c>
      <c r="H60" s="129">
        <f>IFERROR('Tablas evol IO zona'!M60/'Tablas evol IO zona'!M73-1,"-")</f>
        <v>-7.5266169844638076E-2</v>
      </c>
      <c r="I60" s="175">
        <f>IFERROR('Tablas evol IO zona'!O60/'Tablas evol IO zona'!O73-1,"-")</f>
        <v>-6.0628297604490511E-2</v>
      </c>
      <c r="J60" s="175">
        <f>IFERROR('Tablas evol IO zona'!Q60/'Tablas evol IO zona'!Q73-1,"-")</f>
        <v>-9.6751631345300404E-2</v>
      </c>
      <c r="K60" s="175">
        <f>IFERROR('Tablas evol IO zona'!S60/'Tablas evol IO zona'!S73-1,"-")</f>
        <v>-7.6514199942942507E-2</v>
      </c>
    </row>
    <row r="61" spans="2:11" ht="15" hidden="1" customHeight="1" outlineLevel="1" x14ac:dyDescent="0.25">
      <c r="B61" s="88" t="s">
        <v>87</v>
      </c>
      <c r="C61" s="175">
        <f>IFERROR('Tablas evol IO zona'!C61/'Tablas evol IO zona'!C74-1,"-")</f>
        <v>-6.8582571376591406E-2</v>
      </c>
      <c r="D61" s="175">
        <f>IFERROR('Tablas evol IO zona'!E61/'Tablas evol IO zona'!E74-1,"-")</f>
        <v>-6.9150226183242069E-2</v>
      </c>
      <c r="E61" s="175">
        <f>IFERROR('Tablas evol IO zona'!G61/'Tablas evol IO zona'!G74-1,"-")</f>
        <v>-6.8118179876104357E-2</v>
      </c>
      <c r="F61" s="129">
        <f>IFERROR('Tablas evol IO zona'!I61/'Tablas evol IO zona'!I74-1,"-")</f>
        <v>-6.3967992837414167E-2</v>
      </c>
      <c r="G61" s="129">
        <f>IFERROR('Tablas evol IO zona'!K61/'Tablas evol IO zona'!K74-1,"-")</f>
        <v>-0.12422671624116166</v>
      </c>
      <c r="H61" s="129">
        <f>IFERROR('Tablas evol IO zona'!M61/'Tablas evol IO zona'!M74-1,"-")</f>
        <v>-9.1838320741044477E-2</v>
      </c>
      <c r="I61" s="175">
        <f>IFERROR('Tablas evol IO zona'!O61/'Tablas evol IO zona'!O74-1,"-")</f>
        <v>-6.2358975251137649E-2</v>
      </c>
      <c r="J61" s="175">
        <f>IFERROR('Tablas evol IO zona'!Q61/'Tablas evol IO zona'!Q74-1,"-")</f>
        <v>-0.1351318529536264</v>
      </c>
      <c r="K61" s="175">
        <f>IFERROR('Tablas evol IO zona'!S61/'Tablas evol IO zona'!S74-1,"-")</f>
        <v>-9.5231853005462996E-2</v>
      </c>
    </row>
    <row r="62" spans="2:11" ht="15" hidden="1" customHeight="1" outlineLevel="1" x14ac:dyDescent="0.25">
      <c r="B62" s="88" t="s">
        <v>88</v>
      </c>
      <c r="C62" s="175">
        <f>IFERROR('Tablas evol IO zona'!C62/'Tablas evol IO zona'!C75-1,"-")</f>
        <v>-0.11950572708264573</v>
      </c>
      <c r="D62" s="175">
        <f>IFERROR('Tablas evol IO zona'!E62/'Tablas evol IO zona'!E75-1,"-")</f>
        <v>-0.13363141961219882</v>
      </c>
      <c r="E62" s="175">
        <f>IFERROR('Tablas evol IO zona'!G62/'Tablas evol IO zona'!G75-1,"-")</f>
        <v>-0.12384199260595408</v>
      </c>
      <c r="F62" s="129">
        <f>IFERROR('Tablas evol IO zona'!I62/'Tablas evol IO zona'!I75-1,"-")</f>
        <v>-8.0406841338022228E-2</v>
      </c>
      <c r="G62" s="129">
        <f>IFERROR('Tablas evol IO zona'!K62/'Tablas evol IO zona'!K75-1,"-")</f>
        <v>-9.5808787593739786E-2</v>
      </c>
      <c r="H62" s="129">
        <f>IFERROR('Tablas evol IO zona'!M62/'Tablas evol IO zona'!M75-1,"-")</f>
        <v>-8.551489432617454E-2</v>
      </c>
      <c r="I62" s="175">
        <f>IFERROR('Tablas evol IO zona'!O62/'Tablas evol IO zona'!O75-1,"-")</f>
        <v>-9.6925539197951327E-2</v>
      </c>
      <c r="J62" s="175">
        <f>IFERROR('Tablas evol IO zona'!Q62/'Tablas evol IO zona'!Q75-1,"-")</f>
        <v>-0.11182092508637309</v>
      </c>
      <c r="K62" s="175">
        <f>IFERROR('Tablas evol IO zona'!S62/'Tablas evol IO zona'!S75-1,"-")</f>
        <v>-0.10228116041542146</v>
      </c>
    </row>
    <row r="63" spans="2:11" ht="15" hidden="1" customHeight="1" outlineLevel="1" x14ac:dyDescent="0.25">
      <c r="B63" s="88" t="s">
        <v>89</v>
      </c>
      <c r="C63" s="175">
        <f>IFERROR('Tablas evol IO zona'!C63/'Tablas evol IO zona'!C76-1,"-")</f>
        <v>-0.11094614657848556</v>
      </c>
      <c r="D63" s="175">
        <f>IFERROR('Tablas evol IO zona'!E63/'Tablas evol IO zona'!E76-1,"-")</f>
        <v>-5.4459883460331704E-2</v>
      </c>
      <c r="E63" s="175">
        <f>IFERROR('Tablas evol IO zona'!G63/'Tablas evol IO zona'!G76-1,"-")</f>
        <v>-8.9784317003845593E-2</v>
      </c>
      <c r="F63" s="129">
        <f>IFERROR('Tablas evol IO zona'!I63/'Tablas evol IO zona'!I76-1,"-")</f>
        <v>-8.9685384300182025E-2</v>
      </c>
      <c r="G63" s="129">
        <f>IFERROR('Tablas evol IO zona'!K63/'Tablas evol IO zona'!K76-1,"-")</f>
        <v>-5.7563226648642662E-2</v>
      </c>
      <c r="H63" s="129">
        <f>IFERROR('Tablas evol IO zona'!M63/'Tablas evol IO zona'!M76-1,"-")</f>
        <v>-7.3194723060398204E-2</v>
      </c>
      <c r="I63" s="175">
        <f>IFERROR('Tablas evol IO zona'!O63/'Tablas evol IO zona'!O76-1,"-")</f>
        <v>-0.10530589180506589</v>
      </c>
      <c r="J63" s="175">
        <f>IFERROR('Tablas evol IO zona'!Q63/'Tablas evol IO zona'!Q76-1,"-")</f>
        <v>-8.7214623177495842E-2</v>
      </c>
      <c r="K63" s="175">
        <f>IFERROR('Tablas evol IO zona'!S63/'Tablas evol IO zona'!S76-1,"-")</f>
        <v>-9.6216339181741883E-2</v>
      </c>
    </row>
    <row r="64" spans="2:11" ht="15" hidden="1" customHeight="1" outlineLevel="1" x14ac:dyDescent="0.25">
      <c r="B64" s="88" t="s">
        <v>90</v>
      </c>
      <c r="C64" s="175">
        <f>IFERROR('Tablas evol IO zona'!C64/'Tablas evol IO zona'!C77-1,"-")</f>
        <v>-0.10823136818687429</v>
      </c>
      <c r="D64" s="175">
        <f>IFERROR('Tablas evol IO zona'!E64/'Tablas evol IO zona'!E77-1,"-")</f>
        <v>-9.7908597986057333E-2</v>
      </c>
      <c r="E64" s="175">
        <f>IFERROR('Tablas evol IO zona'!G64/'Tablas evol IO zona'!G77-1,"-")</f>
        <v>-0.10346604818966632</v>
      </c>
      <c r="F64" s="129">
        <f>IFERROR('Tablas evol IO zona'!I64/'Tablas evol IO zona'!I77-1,"-")</f>
        <v>-9.9899407553635133E-2</v>
      </c>
      <c r="G64" s="129">
        <f>IFERROR('Tablas evol IO zona'!K64/'Tablas evol IO zona'!K77-1,"-")</f>
        <v>-8.9583833678112623E-2</v>
      </c>
      <c r="H64" s="129">
        <f>IFERROR('Tablas evol IO zona'!M64/'Tablas evol IO zona'!M77-1,"-")</f>
        <v>-9.3448015146461838E-2</v>
      </c>
      <c r="I64" s="175">
        <f>IFERROR('Tablas evol IO zona'!O64/'Tablas evol IO zona'!O77-1,"-")</f>
        <v>-0.1121541633274602</v>
      </c>
      <c r="J64" s="175">
        <f>IFERROR('Tablas evol IO zona'!Q64/'Tablas evol IO zona'!Q77-1,"-")</f>
        <v>-0.12720596534062967</v>
      </c>
      <c r="K64" s="175">
        <f>IFERROR('Tablas evol IO zona'!S64/'Tablas evol IO zona'!S77-1,"-")</f>
        <v>-0.11812677448346953</v>
      </c>
    </row>
    <row r="65" spans="2:11" ht="15" hidden="1" customHeight="1" outlineLevel="1" x14ac:dyDescent="0.25">
      <c r="B65" s="88" t="s">
        <v>91</v>
      </c>
      <c r="C65" s="175">
        <f>IFERROR('Tablas evol IO zona'!C65/'Tablas evol IO zona'!C78-1,"-")</f>
        <v>-0.14679211063250963</v>
      </c>
      <c r="D65" s="175">
        <f>IFERROR('Tablas evol IO zona'!E65/'Tablas evol IO zona'!E78-1,"-")</f>
        <v>-0.17385083169379356</v>
      </c>
      <c r="E65" s="175">
        <f>IFERROR('Tablas evol IO zona'!G65/'Tablas evol IO zona'!G78-1,"-")</f>
        <v>-0.1560088202866593</v>
      </c>
      <c r="F65" s="129">
        <f>IFERROR('Tablas evol IO zona'!I65/'Tablas evol IO zona'!I78-1,"-")</f>
        <v>-0.12546464303186489</v>
      </c>
      <c r="G65" s="129">
        <f>IFERROR('Tablas evol IO zona'!K65/'Tablas evol IO zona'!K78-1,"-")</f>
        <v>-0.13351212236962995</v>
      </c>
      <c r="H65" s="129">
        <f>IFERROR('Tablas evol IO zona'!M65/'Tablas evol IO zona'!M78-1,"-")</f>
        <v>-0.12728821600960494</v>
      </c>
      <c r="I65" s="175">
        <f>IFERROR('Tablas evol IO zona'!O65/'Tablas evol IO zona'!O78-1,"-")</f>
        <v>-0.13501929437830051</v>
      </c>
      <c r="J65" s="175">
        <f>IFERROR('Tablas evol IO zona'!Q65/'Tablas evol IO zona'!Q78-1,"-")</f>
        <v>-0.1521213939758681</v>
      </c>
      <c r="K65" s="175">
        <f>IFERROR('Tablas evol IO zona'!S65/'Tablas evol IO zona'!S78-1,"-")</f>
        <v>-0.14143615653805086</v>
      </c>
    </row>
    <row r="66" spans="2:11" ht="15" hidden="1" customHeight="1" outlineLevel="1" x14ac:dyDescent="0.25">
      <c r="B66" s="88" t="s">
        <v>92</v>
      </c>
      <c r="C66" s="175">
        <f>IFERROR('Tablas evol IO zona'!C66/'Tablas evol IO zona'!C79-1,"-")</f>
        <v>-0.174341926918399</v>
      </c>
      <c r="D66" s="175">
        <f>IFERROR('Tablas evol IO zona'!E66/'Tablas evol IO zona'!E79-1,"-")</f>
        <v>-0.18400830040811023</v>
      </c>
      <c r="E66" s="175">
        <f>IFERROR('Tablas evol IO zona'!G66/'Tablas evol IO zona'!G79-1,"-")</f>
        <v>-0.17789261476041629</v>
      </c>
      <c r="F66" s="129">
        <f>IFERROR('Tablas evol IO zona'!I66/'Tablas evol IO zona'!I79-1,"-")</f>
        <v>-0.1528211319123548</v>
      </c>
      <c r="G66" s="129">
        <f>IFERROR('Tablas evol IO zona'!K66/'Tablas evol IO zona'!K79-1,"-")</f>
        <v>-0.18529471824943811</v>
      </c>
      <c r="H66" s="129">
        <f>IFERROR('Tablas evol IO zona'!M66/'Tablas evol IO zona'!M79-1,"-")</f>
        <v>-0.16382364934538762</v>
      </c>
      <c r="I66" s="175">
        <f>IFERROR('Tablas evol IO zona'!O66/'Tablas evol IO zona'!O79-1,"-")</f>
        <v>-0.15316143787072856</v>
      </c>
      <c r="J66" s="175">
        <f>IFERROR('Tablas evol IO zona'!Q66/'Tablas evol IO zona'!Q79-1,"-")</f>
        <v>-0.18639408255965206</v>
      </c>
      <c r="K66" s="175">
        <f>IFERROR('Tablas evol IO zona'!S66/'Tablas evol IO zona'!S79-1,"-")</f>
        <v>-0.16609189311090755</v>
      </c>
    </row>
    <row r="67" spans="2:11" ht="15" hidden="1" customHeight="1" outlineLevel="1" x14ac:dyDescent="0.25">
      <c r="B67" s="88" t="s">
        <v>93</v>
      </c>
      <c r="C67" s="175">
        <f>IFERROR('Tablas evol IO zona'!C67/'Tablas evol IO zona'!C80-1,"-")</f>
        <v>-0.2123705490140444</v>
      </c>
      <c r="D67" s="175">
        <f>IFERROR('Tablas evol IO zona'!E67/'Tablas evol IO zona'!E80-1,"-")</f>
        <v>-0.24464618249534442</v>
      </c>
      <c r="E67" s="175">
        <f>IFERROR('Tablas evol IO zona'!G67/'Tablas evol IO zona'!G80-1,"-")</f>
        <v>-0.22400838720950556</v>
      </c>
      <c r="F67" s="129">
        <f>IFERROR('Tablas evol IO zona'!I67/'Tablas evol IO zona'!I80-1,"-")</f>
        <v>-0.18380066764849345</v>
      </c>
      <c r="G67" s="129">
        <f>IFERROR('Tablas evol IO zona'!K67/'Tablas evol IO zona'!K80-1,"-")</f>
        <v>-0.16472219329725091</v>
      </c>
      <c r="H67" s="129">
        <f>IFERROR('Tablas evol IO zona'!M67/'Tablas evol IO zona'!M80-1,"-")</f>
        <v>-0.17152351788101505</v>
      </c>
      <c r="I67" s="175">
        <f>IFERROR('Tablas evol IO zona'!O67/'Tablas evol IO zona'!O80-1,"-")</f>
        <v>-0.18201943100019602</v>
      </c>
      <c r="J67" s="175">
        <f>IFERROR('Tablas evol IO zona'!Q67/'Tablas evol IO zona'!Q80-1,"-")</f>
        <v>-0.18558229154173478</v>
      </c>
      <c r="K67" s="175">
        <f>IFERROR('Tablas evol IO zona'!S67/'Tablas evol IO zona'!S80-1,"-")</f>
        <v>-0.18192074877661413</v>
      </c>
    </row>
    <row r="68" spans="2:11" ht="15" hidden="1" customHeight="1" outlineLevel="1" x14ac:dyDescent="0.25">
      <c r="B68" s="88" t="s">
        <v>94</v>
      </c>
      <c r="C68" s="175">
        <f>IFERROR('Tablas evol IO zona'!C68/'Tablas evol IO zona'!C81-1,"-")</f>
        <v>-0.16692407327581427</v>
      </c>
      <c r="D68" s="175">
        <f>IFERROR('Tablas evol IO zona'!E68/'Tablas evol IO zona'!E81-1,"-")</f>
        <v>-8.4134988892481721E-2</v>
      </c>
      <c r="E68" s="175">
        <f>IFERROR('Tablas evol IO zona'!G68/'Tablas evol IO zona'!G81-1,"-")</f>
        <v>-0.13725547858154186</v>
      </c>
      <c r="F68" s="129">
        <f>IFERROR('Tablas evol IO zona'!I68/'Tablas evol IO zona'!I81-1,"-")</f>
        <v>-0.13403269727062561</v>
      </c>
      <c r="G68" s="129">
        <f>IFERROR('Tablas evol IO zona'!K68/'Tablas evol IO zona'!K81-1,"-")</f>
        <v>-8.451861473171729E-2</v>
      </c>
      <c r="H68" s="129">
        <f>IFERROR('Tablas evol IO zona'!M68/'Tablas evol IO zona'!M81-1,"-")</f>
        <v>-0.10813320684872496</v>
      </c>
      <c r="I68" s="175">
        <f>IFERROR('Tablas evol IO zona'!O68/'Tablas evol IO zona'!O81-1,"-")</f>
        <v>-0.14903539746940242</v>
      </c>
      <c r="J68" s="175">
        <f>IFERROR('Tablas evol IO zona'!Q68/'Tablas evol IO zona'!Q81-1,"-")</f>
        <v>-0.11687158638138651</v>
      </c>
      <c r="K68" s="175">
        <f>IFERROR('Tablas evol IO zona'!S68/'Tablas evol IO zona'!S81-1,"-")</f>
        <v>-0.13382983920848956</v>
      </c>
    </row>
    <row r="69" spans="2:11" ht="15" hidden="1" customHeight="1" outlineLevel="1" x14ac:dyDescent="0.25">
      <c r="B69" s="88" t="s">
        <v>95</v>
      </c>
      <c r="C69" s="175">
        <f>IFERROR('Tablas evol IO zona'!C69/'Tablas evol IO zona'!C82-1,"-")</f>
        <v>-0.21818831091536717</v>
      </c>
      <c r="D69" s="175">
        <f>IFERROR('Tablas evol IO zona'!E69/'Tablas evol IO zona'!E82-1,"-")</f>
        <v>-0.1944256756756757</v>
      </c>
      <c r="E69" s="175">
        <f>IFERROR('Tablas evol IO zona'!G69/'Tablas evol IO zona'!G82-1,"-")</f>
        <v>-0.20871495975575904</v>
      </c>
      <c r="F69" s="129">
        <f>IFERROR('Tablas evol IO zona'!I69/'Tablas evol IO zona'!I82-1,"-")</f>
        <v>-0.20524337140252835</v>
      </c>
      <c r="G69" s="129">
        <f>IFERROR('Tablas evol IO zona'!K69/'Tablas evol IO zona'!K82-1,"-")</f>
        <v>-0.1551172111096969</v>
      </c>
      <c r="H69" s="129">
        <f>IFERROR('Tablas evol IO zona'!M69/'Tablas evol IO zona'!M82-1,"-")</f>
        <v>-0.17867950431799218</v>
      </c>
      <c r="I69" s="175">
        <f>IFERROR('Tablas evol IO zona'!O69/'Tablas evol IO zona'!O82-1,"-")</f>
        <v>-0.18518488247492371</v>
      </c>
      <c r="J69" s="175">
        <f>IFERROR('Tablas evol IO zona'!Q69/'Tablas evol IO zona'!Q82-1,"-")</f>
        <v>-0.16144780441047446</v>
      </c>
      <c r="K69" s="175">
        <f>IFERROR('Tablas evol IO zona'!S69/'Tablas evol IO zona'!S82-1,"-")</f>
        <v>-0.1732634566793938</v>
      </c>
    </row>
    <row r="70" spans="2:11" ht="15" hidden="1" customHeight="1" outlineLevel="1" x14ac:dyDescent="0.25">
      <c r="B70" s="88" t="s">
        <v>96</v>
      </c>
      <c r="C70" s="175">
        <f>IFERROR('Tablas evol IO zona'!C70/'Tablas evol IO zona'!C83-1,"-")</f>
        <v>-0.16237333658893904</v>
      </c>
      <c r="D70" s="175">
        <f>IFERROR('Tablas evol IO zona'!E70/'Tablas evol IO zona'!E83-1,"-")</f>
        <v>-0.1349631614199599</v>
      </c>
      <c r="E70" s="175">
        <f>IFERROR('Tablas evol IO zona'!G70/'Tablas evol IO zona'!G83-1,"-")</f>
        <v>-0.15134072722167624</v>
      </c>
      <c r="F70" s="129">
        <f>IFERROR('Tablas evol IO zona'!I70/'Tablas evol IO zona'!I83-1,"-")</f>
        <v>-0.13955858569681012</v>
      </c>
      <c r="G70" s="129">
        <f>IFERROR('Tablas evol IO zona'!K70/'Tablas evol IO zona'!K83-1,"-")</f>
        <v>-0.13543161480365273</v>
      </c>
      <c r="H70" s="129">
        <f>IFERROR('Tablas evol IO zona'!M70/'Tablas evol IO zona'!M83-1,"-")</f>
        <v>-0.13557253272744962</v>
      </c>
      <c r="I70" s="175">
        <f>IFERROR('Tablas evol IO zona'!O70/'Tablas evol IO zona'!O83-1,"-")</f>
        <v>-0.12626016778099058</v>
      </c>
      <c r="J70" s="175">
        <f>IFERROR('Tablas evol IO zona'!Q70/'Tablas evol IO zona'!Q83-1,"-")</f>
        <v>-0.1324695898637116</v>
      </c>
      <c r="K70" s="175">
        <f>IFERROR('Tablas evol IO zona'!S70/'Tablas evol IO zona'!S83-1,"-")</f>
        <v>-0.12847181637072957</v>
      </c>
    </row>
    <row r="71" spans="2:11" ht="15" hidden="1" customHeight="1" outlineLevel="1" x14ac:dyDescent="0.25">
      <c r="B71" s="88" t="s">
        <v>97</v>
      </c>
      <c r="C71" s="175">
        <f>IFERROR('Tablas evol IO zona'!C71/'Tablas evol IO zona'!C84-1,"-")</f>
        <v>-0.12049382716049384</v>
      </c>
      <c r="D71" s="175">
        <f>IFERROR('Tablas evol IO zona'!E71/'Tablas evol IO zona'!E84-1,"-")</f>
        <v>-0.10847637586267911</v>
      </c>
      <c r="E71" s="175">
        <f>IFERROR('Tablas evol IO zona'!G71/'Tablas evol IO zona'!G84-1,"-")</f>
        <v>-0.11560693641618491</v>
      </c>
      <c r="F71" s="129">
        <f>IFERROR('Tablas evol IO zona'!I71/'Tablas evol IO zona'!I84-1,"-")</f>
        <v>-0.11780798578005269</v>
      </c>
      <c r="G71" s="129">
        <f>IFERROR('Tablas evol IO zona'!K71/'Tablas evol IO zona'!K84-1,"-")</f>
        <v>-0.10517957127899646</v>
      </c>
      <c r="H71" s="129">
        <f>IFERROR('Tablas evol IO zona'!M71/'Tablas evol IO zona'!M84-1,"-")</f>
        <v>-0.10919064923755251</v>
      </c>
      <c r="I71" s="175">
        <f>IFERROR('Tablas evol IO zona'!O71/'Tablas evol IO zona'!O84-1,"-")</f>
        <v>-9.1391321763707012E-2</v>
      </c>
      <c r="J71" s="175">
        <f>IFERROR('Tablas evol IO zona'!Q71/'Tablas evol IO zona'!Q84-1,"-")</f>
        <v>-0.10679949884998796</v>
      </c>
      <c r="K71" s="175">
        <f>IFERROR('Tablas evol IO zona'!S71/'Tablas evol IO zona'!S84-1,"-")</f>
        <v>-9.7720527496153009E-2</v>
      </c>
    </row>
    <row r="72" spans="2:11" collapsed="1" x14ac:dyDescent="0.25">
      <c r="B72" s="138">
        <v>2009</v>
      </c>
      <c r="C72" s="139">
        <v>-0.13991362724767653</v>
      </c>
      <c r="D72" s="139">
        <v>-0.13054044814981269</v>
      </c>
      <c r="E72" s="139">
        <v>-0.13599251003488055</v>
      </c>
      <c r="F72" s="139">
        <v>-0.12275555379608571</v>
      </c>
      <c r="G72" s="139">
        <v>-0.11844592120130726</v>
      </c>
      <c r="H72" s="139">
        <v>-0.11841985570198876</v>
      </c>
      <c r="I72" s="139">
        <v>-0.12245605032118212</v>
      </c>
      <c r="J72" s="139">
        <v>-0.13338158388472598</v>
      </c>
      <c r="K72" s="139">
        <v>-0.12627383890505806</v>
      </c>
    </row>
    <row r="73" spans="2:11" ht="15" hidden="1" customHeight="1" outlineLevel="1" x14ac:dyDescent="0.25">
      <c r="B73" s="88" t="s">
        <v>86</v>
      </c>
      <c r="C73" s="175">
        <f>IFERROR('Tablas evol IO zona'!C73/'Tablas evol IO zona'!C86-1,"-")</f>
        <v>-7.0972037283621781E-2</v>
      </c>
      <c r="D73" s="175">
        <f>IFERROR('Tablas evol IO zona'!E73/'Tablas evol IO zona'!E86-1,"-")</f>
        <v>-8.560165196170455E-2</v>
      </c>
      <c r="E73" s="175">
        <f>IFERROR('Tablas evol IO zona'!G73/'Tablas evol IO zona'!G86-1,"-")</f>
        <v>-7.6863474353014105E-2</v>
      </c>
      <c r="F73" s="129">
        <f>IFERROR('Tablas evol IO zona'!I73/'Tablas evol IO zona'!I86-1,"-")</f>
        <v>-7.7224786147641611E-2</v>
      </c>
      <c r="G73" s="129">
        <f>IFERROR('Tablas evol IO zona'!K73/'Tablas evol IO zona'!K86-1,"-")</f>
        <v>-9.5847732731183521E-2</v>
      </c>
      <c r="H73" s="129">
        <f>IFERROR('Tablas evol IO zona'!M73/'Tablas evol IO zona'!M86-1,"-")</f>
        <v>-8.4656036522625433E-2</v>
      </c>
      <c r="I73" s="175">
        <f>IFERROR('Tablas evol IO zona'!O73/'Tablas evol IO zona'!O86-1,"-")</f>
        <v>-6.0315973161212844E-2</v>
      </c>
      <c r="J73" s="175">
        <f>IFERROR('Tablas evol IO zona'!Q73/'Tablas evol IO zona'!Q86-1,"-")</f>
        <v>-9.7742533972117629E-2</v>
      </c>
      <c r="K73" s="175">
        <f>IFERROR('Tablas evol IO zona'!S73/'Tablas evol IO zona'!S86-1,"-")</f>
        <v>-7.7130545293367381E-2</v>
      </c>
    </row>
    <row r="74" spans="2:11" ht="15" hidden="1" customHeight="1" outlineLevel="1" x14ac:dyDescent="0.25">
      <c r="B74" s="88" t="s">
        <v>87</v>
      </c>
      <c r="C74" s="175">
        <f>IFERROR('Tablas evol IO zona'!C74/'Tablas evol IO zona'!C87-1,"-")</f>
        <v>-5.225000000000013E-2</v>
      </c>
      <c r="D74" s="175">
        <f>IFERROR('Tablas evol IO zona'!E74/'Tablas evol IO zona'!E87-1,"-")</f>
        <v>-0.10040087463556857</v>
      </c>
      <c r="E74" s="175">
        <f>IFERROR('Tablas evol IO zona'!G74/'Tablas evol IO zona'!G87-1,"-")</f>
        <v>-7.1196933962264231E-2</v>
      </c>
      <c r="F74" s="129">
        <f>IFERROR('Tablas evol IO zona'!I74/'Tablas evol IO zona'!I87-1,"-")</f>
        <v>-9.3566999934333372E-2</v>
      </c>
      <c r="G74" s="129">
        <f>IFERROR('Tablas evol IO zona'!K74/'Tablas evol IO zona'!K87-1,"-")</f>
        <v>-6.8112140757898287E-2</v>
      </c>
      <c r="H74" s="129">
        <f>IFERROR('Tablas evol IO zona'!M74/'Tablas evol IO zona'!M87-1,"-")</f>
        <v>-7.9016506701093725E-2</v>
      </c>
      <c r="I74" s="175">
        <f>IFERROR('Tablas evol IO zona'!O74/'Tablas evol IO zona'!O87-1,"-")</f>
        <v>-8.1368039644258761E-2</v>
      </c>
      <c r="J74" s="175">
        <f>IFERROR('Tablas evol IO zona'!Q74/'Tablas evol IO zona'!Q87-1,"-")</f>
        <v>-6.3835057202440093E-2</v>
      </c>
      <c r="K74" s="175">
        <f>IFERROR('Tablas evol IO zona'!S74/'Tablas evol IO zona'!S87-1,"-")</f>
        <v>-7.1829271559538221E-2</v>
      </c>
    </row>
    <row r="75" spans="2:11" ht="15" hidden="1" customHeight="1" outlineLevel="1" x14ac:dyDescent="0.25">
      <c r="B75" s="88" t="s">
        <v>88</v>
      </c>
      <c r="C75" s="175">
        <f>IFERROR('Tablas evol IO zona'!C75/'Tablas evol IO zona'!C88-1,"-")</f>
        <v>-2.7745959017436594E-2</v>
      </c>
      <c r="D75" s="175">
        <f>IFERROR('Tablas evol IO zona'!E75/'Tablas evol IO zona'!E88-1,"-")</f>
        <v>-6.6078431372548985E-2</v>
      </c>
      <c r="E75" s="175">
        <f>IFERROR('Tablas evol IO zona'!G75/'Tablas evol IO zona'!G88-1,"-")</f>
        <v>-4.2618427104093248E-2</v>
      </c>
      <c r="F75" s="129">
        <f>IFERROR('Tablas evol IO zona'!I75/'Tablas evol IO zona'!I88-1,"-")</f>
        <v>-5.1156381674745344E-2</v>
      </c>
      <c r="G75" s="129">
        <f>IFERROR('Tablas evol IO zona'!K75/'Tablas evol IO zona'!K88-1,"-")</f>
        <v>-6.0569552233932344E-2</v>
      </c>
      <c r="H75" s="129">
        <f>IFERROR('Tablas evol IO zona'!M75/'Tablas evol IO zona'!M88-1,"-")</f>
        <v>-5.2693477845918379E-2</v>
      </c>
      <c r="I75" s="175">
        <f>IFERROR('Tablas evol IO zona'!O75/'Tablas evol IO zona'!O88-1,"-")</f>
        <v>-4.1643478407860757E-2</v>
      </c>
      <c r="J75" s="175">
        <f>IFERROR('Tablas evol IO zona'!Q75/'Tablas evol IO zona'!Q88-1,"-")</f>
        <v>-6.2080409540705372E-2</v>
      </c>
      <c r="K75" s="175">
        <f>IFERROR('Tablas evol IO zona'!S75/'Tablas evol IO zona'!S88-1,"-")</f>
        <v>-4.9017781936257276E-2</v>
      </c>
    </row>
    <row r="76" spans="2:11" ht="15" hidden="1" customHeight="1" outlineLevel="1" x14ac:dyDescent="0.25">
      <c r="B76" s="88" t="s">
        <v>89</v>
      </c>
      <c r="C76" s="175">
        <f>IFERROR('Tablas evol IO zona'!C76/'Tablas evol IO zona'!C89-1,"-")</f>
        <v>-2.4232846042407497E-2</v>
      </c>
      <c r="D76" s="175">
        <f>IFERROR('Tablas evol IO zona'!E76/'Tablas evol IO zona'!E89-1,"-")</f>
        <v>-8.8849400266549639E-3</v>
      </c>
      <c r="E76" s="175">
        <f>IFERROR('Tablas evol IO zona'!G76/'Tablas evol IO zona'!G89-1,"-")</f>
        <v>-1.9025750369033867E-2</v>
      </c>
      <c r="F76" s="129">
        <f>IFERROR('Tablas evol IO zona'!I76/'Tablas evol IO zona'!I89-1,"-")</f>
        <v>-4.884661436834481E-2</v>
      </c>
      <c r="G76" s="129">
        <f>IFERROR('Tablas evol IO zona'!K76/'Tablas evol IO zona'!K89-1,"-")</f>
        <v>-4.1262078010741887E-2</v>
      </c>
      <c r="H76" s="129">
        <f>IFERROR('Tablas evol IO zona'!M76/'Tablas evol IO zona'!M89-1,"-")</f>
        <v>-4.1862880695375027E-2</v>
      </c>
      <c r="I76" s="175">
        <f>IFERROR('Tablas evol IO zona'!O76/'Tablas evol IO zona'!O89-1,"-")</f>
        <v>-4.9336467780131121E-2</v>
      </c>
      <c r="J76" s="175">
        <f>IFERROR('Tablas evol IO zona'!Q76/'Tablas evol IO zona'!Q89-1,"-")</f>
        <v>-4.5480021539517579E-2</v>
      </c>
      <c r="K76" s="175">
        <f>IFERROR('Tablas evol IO zona'!S76/'Tablas evol IO zona'!S89-1,"-")</f>
        <v>-4.5257818262839034E-2</v>
      </c>
    </row>
    <row r="77" spans="2:11" ht="15" hidden="1" customHeight="1" outlineLevel="1" x14ac:dyDescent="0.25">
      <c r="B77" s="88" t="s">
        <v>90</v>
      </c>
      <c r="C77" s="175">
        <f>IFERROR('Tablas evol IO zona'!C77/'Tablas evol IO zona'!C90-1,"-")</f>
        <v>-6.9590191096873255E-3</v>
      </c>
      <c r="D77" s="175">
        <f>IFERROR('Tablas evol IO zona'!E77/'Tablas evol IO zona'!E90-1,"-")</f>
        <v>9.066750039080862E-3</v>
      </c>
      <c r="E77" s="175">
        <f>IFERROR('Tablas evol IO zona'!G77/'Tablas evol IO zona'!G90-1,"-")</f>
        <v>-9.0113285272919175E-4</v>
      </c>
      <c r="F77" s="129">
        <f>IFERROR('Tablas evol IO zona'!I77/'Tablas evol IO zona'!I90-1,"-")</f>
        <v>-4.384956663106232E-2</v>
      </c>
      <c r="G77" s="129">
        <f>IFERROR('Tablas evol IO zona'!K77/'Tablas evol IO zona'!K90-1,"-")</f>
        <v>-1.5861840579743602E-2</v>
      </c>
      <c r="H77" s="129">
        <f>IFERROR('Tablas evol IO zona'!M77/'Tablas evol IO zona'!M90-1,"-")</f>
        <v>-2.7914685912147519E-2</v>
      </c>
      <c r="I77" s="175">
        <f>IFERROR('Tablas evol IO zona'!O77/'Tablas evol IO zona'!O90-1,"-")</f>
        <v>-3.5368085990637899E-2</v>
      </c>
      <c r="J77" s="175">
        <f>IFERROR('Tablas evol IO zona'!Q77/'Tablas evol IO zona'!Q90-1,"-")</f>
        <v>-9.1130295540874373E-3</v>
      </c>
      <c r="K77" s="175">
        <f>IFERROR('Tablas evol IO zona'!S77/'Tablas evol IO zona'!S90-1,"-")</f>
        <v>-2.1725537089390734E-2</v>
      </c>
    </row>
    <row r="78" spans="2:11" ht="15" hidden="1" customHeight="1" outlineLevel="1" x14ac:dyDescent="0.25">
      <c r="B78" s="88" t="s">
        <v>91</v>
      </c>
      <c r="C78" s="175">
        <f>IFERROR('Tablas evol IO zona'!C78/'Tablas evol IO zona'!C91-1,"-")</f>
        <v>7.7298815484186045E-2</v>
      </c>
      <c r="D78" s="175">
        <f>IFERROR('Tablas evol IO zona'!E78/'Tablas evol IO zona'!E91-1,"-")</f>
        <v>9.3059628543499473E-2</v>
      </c>
      <c r="E78" s="175">
        <f>IFERROR('Tablas evol IO zona'!G78/'Tablas evol IO zona'!G91-1,"-")</f>
        <v>8.282345918519618E-2</v>
      </c>
      <c r="F78" s="129">
        <f>IFERROR('Tablas evol IO zona'!I78/'Tablas evol IO zona'!I91-1,"-")</f>
        <v>4.8007261106547627E-2</v>
      </c>
      <c r="G78" s="129">
        <f>IFERROR('Tablas evol IO zona'!K78/'Tablas evol IO zona'!K91-1,"-")</f>
        <v>3.9730717191437837E-2</v>
      </c>
      <c r="H78" s="129">
        <f>IFERROR('Tablas evol IO zona'!M78/'Tablas evol IO zona'!M91-1,"-")</f>
        <v>4.7329622417217498E-2</v>
      </c>
      <c r="I78" s="175">
        <f>IFERROR('Tablas evol IO zona'!O78/'Tablas evol IO zona'!O91-1,"-")</f>
        <v>2.7130630586603699E-2</v>
      </c>
      <c r="J78" s="175">
        <f>IFERROR('Tablas evol IO zona'!Q78/'Tablas evol IO zona'!Q91-1,"-")</f>
        <v>2.4315708643786627E-2</v>
      </c>
      <c r="K78" s="175">
        <f>IFERROR('Tablas evol IO zona'!S78/'Tablas evol IO zona'!S91-1,"-")</f>
        <v>2.7911086986943445E-2</v>
      </c>
    </row>
    <row r="79" spans="2:11" ht="15" hidden="1" customHeight="1" outlineLevel="1" x14ac:dyDescent="0.25">
      <c r="B79" s="88" t="s">
        <v>92</v>
      </c>
      <c r="C79" s="175">
        <f>IFERROR('Tablas evol IO zona'!C79/'Tablas evol IO zona'!C92-1,"-")</f>
        <v>9.6658174734002733E-2</v>
      </c>
      <c r="D79" s="175">
        <f>IFERROR('Tablas evol IO zona'!E79/'Tablas evol IO zona'!E92-1,"-")</f>
        <v>0.13689440993788815</v>
      </c>
      <c r="E79" s="175">
        <f>IFERROR('Tablas evol IO zona'!G79/'Tablas evol IO zona'!G92-1,"-")</f>
        <v>0.1134211991832188</v>
      </c>
      <c r="F79" s="129">
        <f>IFERROR('Tablas evol IO zona'!I79/'Tablas evol IO zona'!I92-1,"-")</f>
        <v>6.1542451110346841E-2</v>
      </c>
      <c r="G79" s="129">
        <f>IFERROR('Tablas evol IO zona'!K79/'Tablas evol IO zona'!K92-1,"-")</f>
        <v>7.7474345369408448E-2</v>
      </c>
      <c r="H79" s="129">
        <f>IFERROR('Tablas evol IO zona'!M79/'Tablas evol IO zona'!M92-1,"-")</f>
        <v>7.0570849757088272E-2</v>
      </c>
      <c r="I79" s="175">
        <f>IFERROR('Tablas evol IO zona'!O79/'Tablas evol IO zona'!O92-1,"-")</f>
        <v>3.8896391984761358E-2</v>
      </c>
      <c r="J79" s="175">
        <f>IFERROR('Tablas evol IO zona'!Q79/'Tablas evol IO zona'!Q92-1,"-")</f>
        <v>6.0714924637628398E-2</v>
      </c>
      <c r="K79" s="175">
        <f>IFERROR('Tablas evol IO zona'!S79/'Tablas evol IO zona'!S92-1,"-")</f>
        <v>5.0001488404924466E-2</v>
      </c>
    </row>
    <row r="80" spans="2:11" ht="15" hidden="1" customHeight="1" outlineLevel="1" x14ac:dyDescent="0.25">
      <c r="B80" s="88" t="s">
        <v>93</v>
      </c>
      <c r="C80" s="175">
        <f>IFERROR('Tablas evol IO zona'!C80/'Tablas evol IO zona'!C93-1,"-")</f>
        <v>0.20743405275779359</v>
      </c>
      <c r="D80" s="175">
        <f>IFERROR('Tablas evol IO zona'!E80/'Tablas evol IO zona'!E93-1,"-")</f>
        <v>0.17892425905598253</v>
      </c>
      <c r="E80" s="175">
        <f>IFERROR('Tablas evol IO zona'!G80/'Tablas evol IO zona'!G93-1,"-")</f>
        <v>0.19903624554787336</v>
      </c>
      <c r="F80" s="129">
        <f>IFERROR('Tablas evol IO zona'!I80/'Tablas evol IO zona'!I93-1,"-")</f>
        <v>0.11537285691074839</v>
      </c>
      <c r="G80" s="129">
        <f>IFERROR('Tablas evol IO zona'!K80/'Tablas evol IO zona'!K93-1,"-")</f>
        <v>2.2112359848434737E-2</v>
      </c>
      <c r="H80" s="129">
        <f>IFERROR('Tablas evol IO zona'!M80/'Tablas evol IO zona'!M93-1,"-")</f>
        <v>7.4286085671150914E-2</v>
      </c>
      <c r="I80" s="175">
        <f>IFERROR('Tablas evol IO zona'!O80/'Tablas evol IO zona'!O93-1,"-")</f>
        <v>0.12087633302721446</v>
      </c>
      <c r="J80" s="175">
        <f>IFERROR('Tablas evol IO zona'!Q80/'Tablas evol IO zona'!Q93-1,"-")</f>
        <v>5.1446538567741174E-2</v>
      </c>
      <c r="K80" s="175">
        <f>IFERROR('Tablas evol IO zona'!S80/'Tablas evol IO zona'!S93-1,"-")</f>
        <v>9.2375821819973281E-2</v>
      </c>
    </row>
    <row r="81" spans="2:11" ht="15" hidden="1" customHeight="1" outlineLevel="1" x14ac:dyDescent="0.25">
      <c r="B81" s="88" t="s">
        <v>94</v>
      </c>
      <c r="C81" s="175">
        <f>IFERROR('Tablas evol IO zona'!C81/'Tablas evol IO zona'!C94-1,"-")</f>
        <v>6.1971458773784294E-2</v>
      </c>
      <c r="D81" s="175">
        <f>IFERROR('Tablas evol IO zona'!E81/'Tablas evol IO zona'!E94-1,"-")</f>
        <v>-5.0501080762428763E-2</v>
      </c>
      <c r="E81" s="175">
        <f>IFERROR('Tablas evol IO zona'!G81/'Tablas evol IO zona'!G94-1,"-")</f>
        <v>2.0427404148334327E-2</v>
      </c>
      <c r="F81" s="129">
        <f>IFERROR('Tablas evol IO zona'!I81/'Tablas evol IO zona'!I94-1,"-")</f>
        <v>3.2739000259192075E-2</v>
      </c>
      <c r="G81" s="129">
        <f>IFERROR('Tablas evol IO zona'!K81/'Tablas evol IO zona'!K94-1,"-")</f>
        <v>-2.9871427601742107E-2</v>
      </c>
      <c r="H81" s="129">
        <f>IFERROR('Tablas evol IO zona'!M81/'Tablas evol IO zona'!M94-1,"-")</f>
        <v>4.5184277762067016E-3</v>
      </c>
      <c r="I81" s="175">
        <f>IFERROR('Tablas evol IO zona'!O81/'Tablas evol IO zona'!O94-1,"-")</f>
        <v>4.2338111588766658E-2</v>
      </c>
      <c r="J81" s="175">
        <f>IFERROR('Tablas evol IO zona'!Q81/'Tablas evol IO zona'!Q94-1,"-")</f>
        <v>-1.1537285241852047E-2</v>
      </c>
      <c r="K81" s="175">
        <f>IFERROR('Tablas evol IO zona'!S81/'Tablas evol IO zona'!S94-1,"-")</f>
        <v>1.989692699997514E-2</v>
      </c>
    </row>
    <row r="82" spans="2:11" ht="15" hidden="1" customHeight="1" outlineLevel="1" x14ac:dyDescent="0.25">
      <c r="B82" s="88" t="s">
        <v>95</v>
      </c>
      <c r="C82" s="175">
        <f>IFERROR('Tablas evol IO zona'!C82/'Tablas evol IO zona'!C95-1,"-")</f>
        <v>0.11197882197220399</v>
      </c>
      <c r="D82" s="175">
        <f>IFERROR('Tablas evol IO zona'!E82/'Tablas evol IO zona'!E95-1,"-")</f>
        <v>9.8942340498124892E-3</v>
      </c>
      <c r="E82" s="175">
        <f>IFERROR('Tablas evol IO zona'!G82/'Tablas evol IO zona'!G95-1,"-")</f>
        <v>7.0251002524877482E-2</v>
      </c>
      <c r="F82" s="129">
        <f>IFERROR('Tablas evol IO zona'!I82/'Tablas evol IO zona'!I95-1,"-")</f>
        <v>4.2702671090830258E-2</v>
      </c>
      <c r="G82" s="129">
        <f>IFERROR('Tablas evol IO zona'!K82/'Tablas evol IO zona'!K95-1,"-")</f>
        <v>3.4183117695422371E-2</v>
      </c>
      <c r="H82" s="129">
        <f>IFERROR('Tablas evol IO zona'!M82/'Tablas evol IO zona'!M95-1,"-")</f>
        <v>3.9506903047601183E-2</v>
      </c>
      <c r="I82" s="175">
        <f>IFERROR('Tablas evol IO zona'!O82/'Tablas evol IO zona'!O95-1,"-")</f>
        <v>2.6376049317652583E-2</v>
      </c>
      <c r="J82" s="175">
        <f>IFERROR('Tablas evol IO zona'!Q82/'Tablas evol IO zona'!Q95-1,"-")</f>
        <v>2.7211645529771511E-2</v>
      </c>
      <c r="K82" s="175">
        <f>IFERROR('Tablas evol IO zona'!S82/'Tablas evol IO zona'!S95-1,"-")</f>
        <v>2.7754726081888892E-2</v>
      </c>
    </row>
    <row r="83" spans="2:11" ht="15" hidden="1" customHeight="1" outlineLevel="1" x14ac:dyDescent="0.25">
      <c r="B83" s="88" t="s">
        <v>96</v>
      </c>
      <c r="C83" s="175">
        <f>IFERROR('Tablas evol IO zona'!C83/'Tablas evol IO zona'!C96-1,"-")</f>
        <v>7.5075469221682622E-2</v>
      </c>
      <c r="D83" s="175">
        <f>IFERROR('Tablas evol IO zona'!E83/'Tablas evol IO zona'!E96-1,"-")</f>
        <v>1.4783347493627863E-2</v>
      </c>
      <c r="E83" s="175">
        <f>IFERROR('Tablas evol IO zona'!G83/'Tablas evol IO zona'!G96-1,"-")</f>
        <v>5.1055039102847921E-2</v>
      </c>
      <c r="F83" s="129">
        <f>IFERROR('Tablas evol IO zona'!I83/'Tablas evol IO zona'!I96-1,"-")</f>
        <v>2.4437617229268405E-2</v>
      </c>
      <c r="G83" s="129">
        <f>IFERROR('Tablas evol IO zona'!K83/'Tablas evol IO zona'!K96-1,"-")</f>
        <v>2.4958160236800087E-2</v>
      </c>
      <c r="H83" s="129">
        <f>IFERROR('Tablas evol IO zona'!M83/'Tablas evol IO zona'!M96-1,"-")</f>
        <v>2.5592120161665566E-2</v>
      </c>
      <c r="I83" s="175">
        <f>IFERROR('Tablas evol IO zona'!O83/'Tablas evol IO zona'!O96-1,"-")</f>
        <v>1.6918640067783874E-2</v>
      </c>
      <c r="J83" s="175">
        <f>IFERROR('Tablas evol IO zona'!Q83/'Tablas evol IO zona'!Q96-1,"-")</f>
        <v>2.0794621297386184E-2</v>
      </c>
      <c r="K83" s="175">
        <f>IFERROR('Tablas evol IO zona'!S83/'Tablas evol IO zona'!S96-1,"-")</f>
        <v>1.9612984767295005E-2</v>
      </c>
    </row>
    <row r="84" spans="2:11" ht="15" hidden="1" customHeight="1" outlineLevel="1" x14ac:dyDescent="0.25">
      <c r="B84" s="88" t="s">
        <v>97</v>
      </c>
      <c r="C84" s="175">
        <f>IFERROR('Tablas evol IO zona'!C84/'Tablas evol IO zona'!C97-1,"-")</f>
        <v>5.7441253263707637E-2</v>
      </c>
      <c r="D84" s="175">
        <f>IFERROR('Tablas evol IO zona'!E84/'Tablas evol IO zona'!E97-1,"-")</f>
        <v>5.6949635166398949E-3</v>
      </c>
      <c r="E84" s="175">
        <f>IFERROR('Tablas evol IO zona'!G84/'Tablas evol IO zona'!G97-1,"-")</f>
        <v>3.7636827110511417E-2</v>
      </c>
      <c r="F84" s="129">
        <f>IFERROR('Tablas evol IO zona'!I84/'Tablas evol IO zona'!I97-1,"-")</f>
        <v>7.5643139824677075E-3</v>
      </c>
      <c r="G84" s="129">
        <f>IFERROR('Tablas evol IO zona'!K84/'Tablas evol IO zona'!K97-1,"-")</f>
        <v>1.9417075464950084E-2</v>
      </c>
      <c r="H84" s="129">
        <f>IFERROR('Tablas evol IO zona'!M84/'Tablas evol IO zona'!M97-1,"-")</f>
        <v>1.4520619099730459E-2</v>
      </c>
      <c r="I84" s="175">
        <f>IFERROR('Tablas evol IO zona'!O84/'Tablas evol IO zona'!O97-1,"-")</f>
        <v>3.0235681433448125E-3</v>
      </c>
      <c r="J84" s="175">
        <f>IFERROR('Tablas evol IO zona'!Q84/'Tablas evol IO zona'!Q97-1,"-")</f>
        <v>1.9875757805446703E-2</v>
      </c>
      <c r="K84" s="175">
        <f>IFERROR('Tablas evol IO zona'!S84/'Tablas evol IO zona'!S97-1,"-")</f>
        <v>1.1932664685926131E-2</v>
      </c>
    </row>
    <row r="85" spans="2:11" collapsed="1" x14ac:dyDescent="0.25">
      <c r="B85" s="138">
        <v>2008</v>
      </c>
      <c r="C85" s="139">
        <v>9.875293386223527E-2</v>
      </c>
      <c r="D85" s="139">
        <v>0.12521821526192989</v>
      </c>
      <c r="E85" s="139">
        <v>0.10695048856948763</v>
      </c>
      <c r="F85" s="139">
        <v>7.1410533934890275E-2</v>
      </c>
      <c r="G85" s="139">
        <v>9.1422512136571044E-2</v>
      </c>
      <c r="H85" s="139">
        <v>7.5389134310131389E-2</v>
      </c>
      <c r="I85" s="139">
        <v>9.0601948860586035E-2</v>
      </c>
      <c r="J85" s="139">
        <v>0.12213979931329222</v>
      </c>
      <c r="K85" s="139">
        <v>0.10004224988743848</v>
      </c>
    </row>
    <row r="86" spans="2:11" ht="15" hidden="1" customHeight="1" outlineLevel="1" x14ac:dyDescent="0.25">
      <c r="B86" s="88" t="s">
        <v>86</v>
      </c>
      <c r="C86" s="175">
        <f>IFERROR('Tablas evol IO zona'!C86/'Tablas evol IO zona'!C99-1,"-")</f>
        <v>4.1608876560332853E-2</v>
      </c>
      <c r="D86" s="175">
        <f>IFERROR('Tablas evol IO zona'!E86/'Tablas evol IO zona'!E99-1,"-")</f>
        <v>2.659471959915205E-2</v>
      </c>
      <c r="E86" s="175">
        <f>IFERROR('Tablas evol IO zona'!G86/'Tablas evol IO zona'!G99-1,"-")</f>
        <v>3.5628310062590263E-2</v>
      </c>
      <c r="F86" s="129">
        <f>IFERROR('Tablas evol IO zona'!I86/'Tablas evol IO zona'!I99-1,"-")</f>
        <v>-7.3803462327790559E-3</v>
      </c>
      <c r="G86" s="129">
        <f>IFERROR('Tablas evol IO zona'!K86/'Tablas evol IO zona'!K99-1,"-")</f>
        <v>2.2032567376254697E-2</v>
      </c>
      <c r="H86" s="129">
        <f>IFERROR('Tablas evol IO zona'!M86/'Tablas evol IO zona'!M99-1,"-")</f>
        <v>8.0509596065343469E-3</v>
      </c>
      <c r="I86" s="175">
        <f>IFERROR('Tablas evol IO zona'!O86/'Tablas evol IO zona'!O99-1,"-")</f>
        <v>-1.2759417065445255E-2</v>
      </c>
      <c r="J86" s="175">
        <f>IFERROR('Tablas evol IO zona'!Q86/'Tablas evol IO zona'!Q99-1,"-")</f>
        <v>2.2854591170963223E-2</v>
      </c>
      <c r="K86" s="175">
        <f>IFERROR('Tablas evol IO zona'!S86/'Tablas evol IO zona'!S99-1,"-")</f>
        <v>5.1172792302491832E-3</v>
      </c>
    </row>
    <row r="87" spans="2:11" ht="15" hidden="1" customHeight="1" outlineLevel="1" x14ac:dyDescent="0.25">
      <c r="B87" s="88" t="s">
        <v>87</v>
      </c>
      <c r="C87" s="175">
        <f>IFERROR('Tablas evol IO zona'!C87/'Tablas evol IO zona'!C100-1,"-")</f>
        <v>4.6298718284070173E-2</v>
      </c>
      <c r="D87" s="175">
        <f>IFERROR('Tablas evol IO zona'!E87/'Tablas evol IO zona'!E100-1,"-")</f>
        <v>3.7429111531191106E-2</v>
      </c>
      <c r="E87" s="175">
        <f>IFERROR('Tablas evol IO zona'!G87/'Tablas evol IO zona'!G100-1,"-")</f>
        <v>4.3050430504304904E-2</v>
      </c>
      <c r="F87" s="129">
        <f>IFERROR('Tablas evol IO zona'!I87/'Tablas evol IO zona'!I100-1,"-")</f>
        <v>3.6761006878243352E-2</v>
      </c>
      <c r="G87" s="129">
        <f>IFERROR('Tablas evol IO zona'!K87/'Tablas evol IO zona'!K100-1,"-")</f>
        <v>1.0291747546617991E-2</v>
      </c>
      <c r="H87" s="129">
        <f>IFERROR('Tablas evol IO zona'!M87/'Tablas evol IO zona'!M100-1,"-")</f>
        <v>2.4342064109889039E-2</v>
      </c>
      <c r="I87" s="175">
        <f>IFERROR('Tablas evol IO zona'!O87/'Tablas evol IO zona'!O100-1,"-")</f>
        <v>1.4892867142954236E-2</v>
      </c>
      <c r="J87" s="175">
        <f>IFERROR('Tablas evol IO zona'!Q87/'Tablas evol IO zona'!Q100-1,"-")</f>
        <v>6.8071697860010438E-3</v>
      </c>
      <c r="K87" s="175">
        <f>IFERROR('Tablas evol IO zona'!S87/'Tablas evol IO zona'!S100-1,"-")</f>
        <v>1.2115844891495975E-2</v>
      </c>
    </row>
    <row r="88" spans="2:11" ht="15" hidden="1" customHeight="1" outlineLevel="1" x14ac:dyDescent="0.25">
      <c r="B88" s="88" t="s">
        <v>88</v>
      </c>
      <c r="C88" s="175">
        <f>IFERROR('Tablas evol IO zona'!C88/'Tablas evol IO zona'!C101-1,"-")</f>
        <v>-2.2761194029850884E-2</v>
      </c>
      <c r="D88" s="175">
        <f>IFERROR('Tablas evol IO zona'!E88/'Tablas evol IO zona'!E101-1,"-")</f>
        <v>-2.764537654909438E-2</v>
      </c>
      <c r="E88" s="175">
        <f>IFERROR('Tablas evol IO zona'!G88/'Tablas evol IO zona'!G101-1,"-")</f>
        <v>-2.4233358264771687E-2</v>
      </c>
      <c r="F88" s="129">
        <f>IFERROR('Tablas evol IO zona'!I88/'Tablas evol IO zona'!I101-1,"-")</f>
        <v>-4.3978607458272978E-2</v>
      </c>
      <c r="G88" s="129">
        <f>IFERROR('Tablas evol IO zona'!K88/'Tablas evol IO zona'!K101-1,"-")</f>
        <v>-9.2595585336073483E-2</v>
      </c>
      <c r="H88" s="129">
        <f>IFERROR('Tablas evol IO zona'!M88/'Tablas evol IO zona'!M101-1,"-")</f>
        <v>-6.6851573103631878E-2</v>
      </c>
      <c r="I88" s="175">
        <f>IFERROR('Tablas evol IO zona'!O88/'Tablas evol IO zona'!O101-1,"-")</f>
        <v>-6.5320015462092651E-2</v>
      </c>
      <c r="J88" s="175">
        <f>IFERROR('Tablas evol IO zona'!Q88/'Tablas evol IO zona'!Q101-1,"-")</f>
        <v>-8.0034199743010848E-2</v>
      </c>
      <c r="K88" s="175">
        <f>IFERROR('Tablas evol IO zona'!S88/'Tablas evol IO zona'!S101-1,"-")</f>
        <v>-7.0934011952755394E-2</v>
      </c>
    </row>
    <row r="89" spans="2:11" ht="15" hidden="1" customHeight="1" outlineLevel="1" x14ac:dyDescent="0.25">
      <c r="B89" s="88" t="s">
        <v>89</v>
      </c>
      <c r="C89" s="175">
        <f>IFERROR('Tablas evol IO zona'!C89/'Tablas evol IO zona'!C102-1,"-")</f>
        <v>-2.7535860655737543E-2</v>
      </c>
      <c r="D89" s="175">
        <f>IFERROR('Tablas evol IO zona'!E89/'Tablas evol IO zona'!E102-1,"-")</f>
        <v>-0.1067460317460317</v>
      </c>
      <c r="E89" s="175">
        <f>IFERROR('Tablas evol IO zona'!G89/'Tablas evol IO zona'!G102-1,"-")</f>
        <v>-5.7067738942158996E-2</v>
      </c>
      <c r="F89" s="129">
        <f>IFERROR('Tablas evol IO zona'!I89/'Tablas evol IO zona'!I102-1,"-")</f>
        <v>-3.3694116848220879E-2</v>
      </c>
      <c r="G89" s="129">
        <f>IFERROR('Tablas evol IO zona'!K89/'Tablas evol IO zona'!K102-1,"-")</f>
        <v>-0.11697165877441273</v>
      </c>
      <c r="H89" s="129">
        <f>IFERROR('Tablas evol IO zona'!M89/'Tablas evol IO zona'!M102-1,"-")</f>
        <v>-7.2186884105331361E-2</v>
      </c>
      <c r="I89" s="175">
        <f>IFERROR('Tablas evol IO zona'!O89/'Tablas evol IO zona'!O102-1,"-")</f>
        <v>-6.1958876115664308E-2</v>
      </c>
      <c r="J89" s="175">
        <f>IFERROR('Tablas evol IO zona'!Q89/'Tablas evol IO zona'!Q102-1,"-")</f>
        <v>-0.11001242145335932</v>
      </c>
      <c r="K89" s="175">
        <f>IFERROR('Tablas evol IO zona'!S89/'Tablas evol IO zona'!S102-1,"-")</f>
        <v>-8.1787987863093048E-2</v>
      </c>
    </row>
    <row r="90" spans="2:11" ht="15" hidden="1" customHeight="1" outlineLevel="1" x14ac:dyDescent="0.25">
      <c r="B90" s="88" t="s">
        <v>90</v>
      </c>
      <c r="C90" s="175">
        <f>IFERROR('Tablas evol IO zona'!C90/'Tablas evol IO zona'!C103-1,"-")</f>
        <v>-3.7324542747766976E-2</v>
      </c>
      <c r="D90" s="175">
        <f>IFERROR('Tablas evol IO zona'!E90/'Tablas evol IO zona'!E103-1,"-")</f>
        <v>-8.7576665240336582E-2</v>
      </c>
      <c r="E90" s="175">
        <f>IFERROR('Tablas evol IO zona'!G90/'Tablas evol IO zona'!G103-1,"-")</f>
        <v>-5.7738961669092537E-2</v>
      </c>
      <c r="F90" s="129">
        <f>IFERROR('Tablas evol IO zona'!I90/'Tablas evol IO zona'!I103-1,"-")</f>
        <v>-4.2404381611645836E-2</v>
      </c>
      <c r="G90" s="129">
        <f>IFERROR('Tablas evol IO zona'!K90/'Tablas evol IO zona'!K103-1,"-")</f>
        <v>-0.12223608780803275</v>
      </c>
      <c r="H90" s="129">
        <f>IFERROR('Tablas evol IO zona'!M90/'Tablas evol IO zona'!M103-1,"-")</f>
        <v>-8.2207033557385123E-2</v>
      </c>
      <c r="I90" s="175">
        <f>IFERROR('Tablas evol IO zona'!O90/'Tablas evol IO zona'!O103-1,"-")</f>
        <v>-4.9180490591834047E-2</v>
      </c>
      <c r="J90" s="175">
        <f>IFERROR('Tablas evol IO zona'!Q90/'Tablas evol IO zona'!Q103-1,"-")</f>
        <v>-0.10494243483596644</v>
      </c>
      <c r="K90" s="175">
        <f>IFERROR('Tablas evol IO zona'!S90/'Tablas evol IO zona'!S103-1,"-")</f>
        <v>-7.486000149323413E-2</v>
      </c>
    </row>
    <row r="91" spans="2:11" ht="15" hidden="1" customHeight="1" outlineLevel="1" x14ac:dyDescent="0.25">
      <c r="B91" s="88" t="s">
        <v>91</v>
      </c>
      <c r="C91" s="175">
        <f>IFERROR('Tablas evol IO zona'!C91/'Tablas evol IO zona'!C104-1,"-")</f>
        <v>-3.5567071016370244E-2</v>
      </c>
      <c r="D91" s="175">
        <f>IFERROR('Tablas evol IO zona'!E91/'Tablas evol IO zona'!E104-1,"-")</f>
        <v>-0.13946837146702551</v>
      </c>
      <c r="E91" s="175">
        <f>IFERROR('Tablas evol IO zona'!G91/'Tablas evol IO zona'!G104-1,"-")</f>
        <v>-7.661568141105124E-2</v>
      </c>
      <c r="F91" s="129">
        <f>IFERROR('Tablas evol IO zona'!I91/'Tablas evol IO zona'!I104-1,"-")</f>
        <v>-6.0362182136041498E-2</v>
      </c>
      <c r="G91" s="129">
        <f>IFERROR('Tablas evol IO zona'!K91/'Tablas evol IO zona'!K104-1,"-")</f>
        <v>-0.12144073727494675</v>
      </c>
      <c r="H91" s="129">
        <f>IFERROR('Tablas evol IO zona'!M91/'Tablas evol IO zona'!M104-1,"-")</f>
        <v>-8.955520114844806E-2</v>
      </c>
      <c r="I91" s="175">
        <f>IFERROR('Tablas evol IO zona'!O91/'Tablas evol IO zona'!O104-1,"-")</f>
        <v>-7.7529898212994941E-2</v>
      </c>
      <c r="J91" s="175">
        <f>IFERROR('Tablas evol IO zona'!Q91/'Tablas evol IO zona'!Q104-1,"-")</f>
        <v>-0.10856922991970563</v>
      </c>
      <c r="K91" s="175">
        <f>IFERROR('Tablas evol IO zona'!S91/'Tablas evol IO zona'!S104-1,"-")</f>
        <v>-9.0719090399179803E-2</v>
      </c>
    </row>
    <row r="92" spans="2:11" ht="15" hidden="1" customHeight="1" outlineLevel="1" x14ac:dyDescent="0.25">
      <c r="B92" s="88" t="s">
        <v>92</v>
      </c>
      <c r="C92" s="175">
        <f>IFERROR('Tablas evol IO zona'!C92/'Tablas evol IO zona'!C105-1,"-")</f>
        <v>-7.6529200110711293E-2</v>
      </c>
      <c r="D92" s="175">
        <f>IFERROR('Tablas evol IO zona'!E92/'Tablas evol IO zona'!E105-1,"-")</f>
        <v>-0.11382650814619111</v>
      </c>
      <c r="E92" s="175">
        <f>IFERROR('Tablas evol IO zona'!G92/'Tablas evol IO zona'!G105-1,"-")</f>
        <v>-9.0033783783783905E-2</v>
      </c>
      <c r="F92" s="129">
        <f>IFERROR('Tablas evol IO zona'!I92/'Tablas evol IO zona'!I105-1,"-")</f>
        <v>-7.9346817484283627E-2</v>
      </c>
      <c r="G92" s="129">
        <f>IFERROR('Tablas evol IO zona'!K92/'Tablas evol IO zona'!K105-1,"-")</f>
        <v>-0.10912027644325517</v>
      </c>
      <c r="H92" s="129">
        <f>IFERROR('Tablas evol IO zona'!M92/'Tablas evol IO zona'!M105-1,"-")</f>
        <v>-9.2762211458369825E-2</v>
      </c>
      <c r="I92" s="175">
        <f>IFERROR('Tablas evol IO zona'!O92/'Tablas evol IO zona'!O105-1,"-")</f>
        <v>-7.7589670126598342E-2</v>
      </c>
      <c r="J92" s="175">
        <f>IFERROR('Tablas evol IO zona'!Q92/'Tablas evol IO zona'!Q105-1,"-")</f>
        <v>-8.7333390097681818E-2</v>
      </c>
      <c r="K92" s="175">
        <f>IFERROR('Tablas evol IO zona'!S92/'Tablas evol IO zona'!S105-1,"-")</f>
        <v>-8.1411747683396096E-2</v>
      </c>
    </row>
    <row r="93" spans="2:11" ht="15" hidden="1" customHeight="1" outlineLevel="1" x14ac:dyDescent="0.25">
      <c r="B93" s="88" t="s">
        <v>93</v>
      </c>
      <c r="C93" s="175">
        <f>IFERROR('Tablas evol IO zona'!C93/'Tablas evol IO zona'!C106-1,"-")</f>
        <v>-0.11826008155867684</v>
      </c>
      <c r="D93" s="175">
        <f>IFERROR('Tablas evol IO zona'!E93/'Tablas evol IO zona'!E106-1,"-")</f>
        <v>-0.10948191593352896</v>
      </c>
      <c r="E93" s="175">
        <f>IFERROR('Tablas evol IO zona'!G93/'Tablas evol IO zona'!G106-1,"-")</f>
        <v>-0.11447124304267164</v>
      </c>
      <c r="F93" s="129">
        <f>IFERROR('Tablas evol IO zona'!I93/'Tablas evol IO zona'!I106-1,"-")</f>
        <v>-9.380756858039685E-2</v>
      </c>
      <c r="G93" s="129">
        <f>IFERROR('Tablas evol IO zona'!K93/'Tablas evol IO zona'!K106-1,"-")</f>
        <v>-8.7900098793264103E-2</v>
      </c>
      <c r="H93" s="129">
        <f>IFERROR('Tablas evol IO zona'!M93/'Tablas evol IO zona'!M106-1,"-")</f>
        <v>-9.0631619111755213E-2</v>
      </c>
      <c r="I93" s="175">
        <f>IFERROR('Tablas evol IO zona'!O93/'Tablas evol IO zona'!O106-1,"-")</f>
        <v>-0.11339864201582606</v>
      </c>
      <c r="J93" s="175">
        <f>IFERROR('Tablas evol IO zona'!Q93/'Tablas evol IO zona'!Q106-1,"-")</f>
        <v>-7.1795887953440385E-2</v>
      </c>
      <c r="K93" s="175">
        <f>IFERROR('Tablas evol IO zona'!S93/'Tablas evol IO zona'!S106-1,"-")</f>
        <v>-9.5136023733904174E-2</v>
      </c>
    </row>
    <row r="94" spans="2:11" ht="15" hidden="1" customHeight="1" outlineLevel="1" x14ac:dyDescent="0.25">
      <c r="B94" s="88" t="s">
        <v>94</v>
      </c>
      <c r="C94" s="175">
        <f>IFERROR('Tablas evol IO zona'!C94/'Tablas evol IO zona'!C107-1,"-")</f>
        <v>-7.4929715193741586E-2</v>
      </c>
      <c r="D94" s="175">
        <f>IFERROR('Tablas evol IO zona'!E94/'Tablas evol IO zona'!E107-1,"-")</f>
        <v>-9.222261862290404E-2</v>
      </c>
      <c r="E94" s="175">
        <f>IFERROR('Tablas evol IO zona'!G94/'Tablas evol IO zona'!G107-1,"-")</f>
        <v>-8.1408775981524295E-2</v>
      </c>
      <c r="F94" s="129">
        <f>IFERROR('Tablas evol IO zona'!I94/'Tablas evol IO zona'!I107-1,"-")</f>
        <v>-8.7205542378807732E-2</v>
      </c>
      <c r="G94" s="129">
        <f>IFERROR('Tablas evol IO zona'!K94/'Tablas evol IO zona'!K107-1,"-")</f>
        <v>-0.10102916104848425</v>
      </c>
      <c r="H94" s="129">
        <f>IFERROR('Tablas evol IO zona'!M94/'Tablas evol IO zona'!M107-1,"-")</f>
        <v>-9.3481139252529433E-2</v>
      </c>
      <c r="I94" s="175">
        <f>IFERROR('Tablas evol IO zona'!O94/'Tablas evol IO zona'!O107-1,"-")</f>
        <v>-6.3330440317017289E-2</v>
      </c>
      <c r="J94" s="175">
        <f>IFERROR('Tablas evol IO zona'!Q94/'Tablas evol IO zona'!Q107-1,"-")</f>
        <v>-0.10122017137004513</v>
      </c>
      <c r="K94" s="175">
        <f>IFERROR('Tablas evol IO zona'!S94/'Tablas evol IO zona'!S107-1,"-")</f>
        <v>-8.0337278871136064E-2</v>
      </c>
    </row>
    <row r="95" spans="2:11" ht="15" hidden="1" customHeight="1" outlineLevel="1" x14ac:dyDescent="0.25">
      <c r="B95" s="88" t="s">
        <v>95</v>
      </c>
      <c r="C95" s="175">
        <f>IFERROR('Tablas evol IO zona'!C95/'Tablas evol IO zona'!C108-1,"-")</f>
        <v>-3.2898105478750717E-2</v>
      </c>
      <c r="D95" s="175">
        <f>IFERROR('Tablas evol IO zona'!E95/'Tablas evol IO zona'!E108-1,"-")</f>
        <v>1.7061934823403568E-4</v>
      </c>
      <c r="E95" s="175">
        <f>IFERROR('Tablas evol IO zona'!G95/'Tablas evol IO zona'!G108-1,"-")</f>
        <v>-1.8942153577152787E-2</v>
      </c>
      <c r="F95" s="129">
        <f>IFERROR('Tablas evol IO zona'!I95/'Tablas evol IO zona'!I108-1,"-")</f>
        <v>-4.8398254948665009E-3</v>
      </c>
      <c r="G95" s="129">
        <f>IFERROR('Tablas evol IO zona'!K95/'Tablas evol IO zona'!K108-1,"-")</f>
        <v>-7.767099678828826E-3</v>
      </c>
      <c r="H95" s="129">
        <f>IFERROR('Tablas evol IO zona'!M95/'Tablas evol IO zona'!M108-1,"-")</f>
        <v>-6.0085892997129298E-3</v>
      </c>
      <c r="I95" s="175">
        <f>IFERROR('Tablas evol IO zona'!O95/'Tablas evol IO zona'!O108-1,"-")</f>
        <v>-1.8179552732657811E-3</v>
      </c>
      <c r="J95" s="175">
        <f>IFERROR('Tablas evol IO zona'!Q95/'Tablas evol IO zona'!Q108-1,"-")</f>
        <v>-5.2454357014952713E-3</v>
      </c>
      <c r="K95" s="175">
        <f>IFERROR('Tablas evol IO zona'!S95/'Tablas evol IO zona'!S108-1,"-")</f>
        <v>-3.1740398771837874E-3</v>
      </c>
    </row>
    <row r="96" spans="2:11" ht="15" hidden="1" customHeight="1" outlineLevel="1" x14ac:dyDescent="0.25">
      <c r="B96" s="88" t="s">
        <v>96</v>
      </c>
      <c r="C96" s="175">
        <f>IFERROR('Tablas evol IO zona'!C96/'Tablas evol IO zona'!C109-1,"-")</f>
        <v>-3.0044557606619948E-2</v>
      </c>
      <c r="D96" s="175">
        <f>IFERROR('Tablas evol IO zona'!E96/'Tablas evol IO zona'!E109-1,"-")</f>
        <v>-3.2231540864989361E-2</v>
      </c>
      <c r="E96" s="175">
        <f>IFERROR('Tablas evol IO zona'!G96/'Tablas evol IO zona'!G109-1,"-")</f>
        <v>-3.0749427917620253E-2</v>
      </c>
      <c r="F96" s="129">
        <f>IFERROR('Tablas evol IO zona'!I96/'Tablas evol IO zona'!I109-1,"-")</f>
        <v>1.0397759808900009E-3</v>
      </c>
      <c r="G96" s="129">
        <f>IFERROR('Tablas evol IO zona'!K96/'Tablas evol IO zona'!K109-1,"-")</f>
        <v>-2.7787890828657402E-2</v>
      </c>
      <c r="H96" s="129">
        <f>IFERROR('Tablas evol IO zona'!M96/'Tablas evol IO zona'!M109-1,"-")</f>
        <v>-1.3668524047150687E-2</v>
      </c>
      <c r="I96" s="175">
        <f>IFERROR('Tablas evol IO zona'!O96/'Tablas evol IO zona'!O109-1,"-")</f>
        <v>2.9355350128563718E-3</v>
      </c>
      <c r="J96" s="175">
        <f>IFERROR('Tablas evol IO zona'!Q96/'Tablas evol IO zona'!Q109-1,"-")</f>
        <v>-2.7174367393778431E-2</v>
      </c>
      <c r="K96" s="175">
        <f>IFERROR('Tablas evol IO zona'!S96/'Tablas evol IO zona'!S109-1,"-")</f>
        <v>-1.1654096319740681E-2</v>
      </c>
    </row>
    <row r="97" spans="2:11" ht="15" hidden="1" customHeight="1" outlineLevel="1" x14ac:dyDescent="0.25">
      <c r="B97" s="88" t="s">
        <v>97</v>
      </c>
      <c r="C97" s="175">
        <f>IFERROR('Tablas evol IO zona'!C97/'Tablas evol IO zona'!C110-1,"-")</f>
        <v>-4.8565395603030859E-2</v>
      </c>
      <c r="D97" s="175">
        <f>IFERROR('Tablas evol IO zona'!E97/'Tablas evol IO zona'!E110-1,"-")</f>
        <v>-4.1126279863481274E-2</v>
      </c>
      <c r="E97" s="175">
        <f>IFERROR('Tablas evol IO zona'!G97/'Tablas evol IO zona'!G110-1,"-")</f>
        <v>-4.5239799570508166E-2</v>
      </c>
      <c r="F97" s="129">
        <f>IFERROR('Tablas evol IO zona'!I97/'Tablas evol IO zona'!I110-1,"-")</f>
        <v>-7.7886388380079552E-3</v>
      </c>
      <c r="G97" s="129">
        <f>IFERROR('Tablas evol IO zona'!K97/'Tablas evol IO zona'!K110-1,"-")</f>
        <v>-3.1852376885829869E-2</v>
      </c>
      <c r="H97" s="129">
        <f>IFERROR('Tablas evol IO zona'!M97/'Tablas evol IO zona'!M110-1,"-")</f>
        <v>-1.9475228570778103E-2</v>
      </c>
      <c r="I97" s="175">
        <f>IFERROR('Tablas evol IO zona'!O97/'Tablas evol IO zona'!O110-1,"-")</f>
        <v>1.0119877698535396E-2</v>
      </c>
      <c r="J97" s="175">
        <f>IFERROR('Tablas evol IO zona'!Q97/'Tablas evol IO zona'!Q110-1,"-")</f>
        <v>-2.5133105556031543E-2</v>
      </c>
      <c r="K97" s="175">
        <f>IFERROR('Tablas evol IO zona'!S97/'Tablas evol IO zona'!S110-1,"-")</f>
        <v>-6.6156871770760572E-3</v>
      </c>
    </row>
    <row r="98" spans="2:11" collapsed="1" x14ac:dyDescent="0.25">
      <c r="B98" s="138">
        <v>2007</v>
      </c>
      <c r="C98" s="139">
        <v>-0.13991362724767653</v>
      </c>
      <c r="D98" s="139">
        <v>-0.13054044814981269</v>
      </c>
      <c r="E98" s="139">
        <v>-0.13599251003488055</v>
      </c>
      <c r="F98" s="139">
        <v>-0.12275555379608571</v>
      </c>
      <c r="G98" s="139">
        <v>-0.11844592120130726</v>
      </c>
      <c r="H98" s="139">
        <v>-0.11841985570198876</v>
      </c>
      <c r="I98" s="139">
        <v>-0.12245605032118212</v>
      </c>
      <c r="J98" s="139">
        <v>-0.13338158388472598</v>
      </c>
      <c r="K98" s="139">
        <v>-0.12627383890505806</v>
      </c>
    </row>
    <row r="99" spans="2:11" ht="15" customHeight="1" x14ac:dyDescent="0.25">
      <c r="B99" s="141" t="s">
        <v>99</v>
      </c>
      <c r="C99" s="141"/>
      <c r="D99" s="141"/>
      <c r="E99" s="141"/>
      <c r="F99" s="141"/>
      <c r="G99" s="141"/>
      <c r="H99" s="141"/>
      <c r="I99" s="141"/>
      <c r="J99" s="141"/>
      <c r="K99" s="141"/>
    </row>
  </sheetData>
  <mergeCells count="6">
    <mergeCell ref="B5:K5"/>
    <mergeCell ref="B6:B7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2" width="10.7109375" style="159" customWidth="1"/>
    <col min="13" max="14" width="12.7109375" style="159" customWidth="1"/>
    <col min="15" max="16" width="10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274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86</v>
      </c>
      <c r="C7" s="309">
        <v>78.297125301733601</v>
      </c>
      <c r="D7" s="274">
        <f>C7/C20-1</f>
        <v>0.78701912177942734</v>
      </c>
      <c r="E7" s="305">
        <v>69.14</v>
      </c>
      <c r="F7" s="291">
        <f>E7/E20-1</f>
        <v>0.12405402057543657</v>
      </c>
      <c r="G7" s="309">
        <v>83.78</v>
      </c>
      <c r="H7" s="274">
        <f t="shared" ref="H7:H18" si="0">G7/G20-1</f>
        <v>4.0343764984276165E-2</v>
      </c>
      <c r="I7" s="305">
        <v>66.17</v>
      </c>
      <c r="J7" s="291">
        <f t="shared" ref="J7:J18" si="1">I7/I20-1</f>
        <v>-3.9601213514816602E-2</v>
      </c>
      <c r="K7" s="309">
        <v>77.540000000000006</v>
      </c>
      <c r="L7" s="274">
        <f t="shared" ref="L7:L18" si="2">K7/K20-1</f>
        <v>4.6343879234379326E-2</v>
      </c>
      <c r="M7" s="305">
        <v>55.18</v>
      </c>
      <c r="N7" s="291">
        <f t="shared" ref="N7:N18" si="3">M7/M20-1</f>
        <v>0.1187519643303192</v>
      </c>
      <c r="O7" s="309">
        <v>68.25</v>
      </c>
      <c r="P7" s="274">
        <f t="shared" ref="P7:P18" si="4">O7/O20-1</f>
        <v>7.7837812380407323E-2</v>
      </c>
    </row>
    <row r="8" spans="2:16" x14ac:dyDescent="0.25">
      <c r="B8" s="66" t="s">
        <v>87</v>
      </c>
      <c r="C8" s="309">
        <v>85.481859410430843</v>
      </c>
      <c r="D8" s="274">
        <f t="shared" ref="D8:D18" si="5">C8/C21-1</f>
        <v>5.206549295981544E-2</v>
      </c>
      <c r="E8" s="305">
        <v>72.39</v>
      </c>
      <c r="F8" s="291">
        <f t="shared" ref="F8:F18" si="6">E8/E21-1</f>
        <v>0.26618413992917689</v>
      </c>
      <c r="G8" s="309">
        <v>87.27</v>
      </c>
      <c r="H8" s="274">
        <f t="shared" si="0"/>
        <v>1.6605523035915448E-2</v>
      </c>
      <c r="I8" s="305">
        <v>71.84</v>
      </c>
      <c r="J8" s="291">
        <f t="shared" si="1"/>
        <v>1.8174241063409591E-2</v>
      </c>
      <c r="K8" s="309">
        <v>81.459999999999994</v>
      </c>
      <c r="L8" s="274">
        <f t="shared" si="2"/>
        <v>5.2078719391160933E-2</v>
      </c>
      <c r="M8" s="305">
        <v>57.12</v>
      </c>
      <c r="N8" s="291">
        <f t="shared" si="3"/>
        <v>4.9181292676082622E-2</v>
      </c>
      <c r="O8" s="309">
        <v>71.349999999999994</v>
      </c>
      <c r="P8" s="274">
        <f t="shared" si="4"/>
        <v>5.8205392920907872E-2</v>
      </c>
    </row>
    <row r="9" spans="2:16" x14ac:dyDescent="0.25">
      <c r="B9" s="66" t="s">
        <v>88</v>
      </c>
      <c r="C9" s="309">
        <v>79.141979372394118</v>
      </c>
      <c r="D9" s="274">
        <f t="shared" si="5"/>
        <v>4.8147785572031143E-2</v>
      </c>
      <c r="E9" s="305">
        <v>63.66</v>
      </c>
      <c r="F9" s="291">
        <f t="shared" si="6"/>
        <v>9.1965680242376946E-2</v>
      </c>
      <c r="G9" s="309">
        <v>90.19</v>
      </c>
      <c r="H9" s="274">
        <f t="shared" si="0"/>
        <v>3.6400598602899681E-2</v>
      </c>
      <c r="I9" s="305">
        <v>85.71</v>
      </c>
      <c r="J9" s="291">
        <f t="shared" si="1"/>
        <v>0.1322608101539291</v>
      </c>
      <c r="K9" s="309">
        <v>84.13</v>
      </c>
      <c r="L9" s="274">
        <f t="shared" si="2"/>
        <v>6.2039084913753761E-2</v>
      </c>
      <c r="M9" s="305">
        <v>51.96</v>
      </c>
      <c r="N9" s="291">
        <f t="shared" si="3"/>
        <v>-8.3418001236793549E-3</v>
      </c>
      <c r="O9" s="309">
        <v>70.77</v>
      </c>
      <c r="P9" s="274">
        <f t="shared" si="4"/>
        <v>4.774152503291984E-2</v>
      </c>
    </row>
    <row r="10" spans="2:16" x14ac:dyDescent="0.25">
      <c r="B10" s="66" t="s">
        <v>89</v>
      </c>
      <c r="C10" s="309">
        <v>72.403628117913826</v>
      </c>
      <c r="D10" s="274">
        <f t="shared" si="5"/>
        <v>-2.4040642585270167E-2</v>
      </c>
      <c r="E10" s="305">
        <v>58.533742331288344</v>
      </c>
      <c r="F10" s="291">
        <f t="shared" si="6"/>
        <v>8.2380079033447462E-2</v>
      </c>
      <c r="G10" s="309">
        <v>82.526346181608204</v>
      </c>
      <c r="H10" s="274">
        <f t="shared" si="0"/>
        <v>-1.0203171789642029E-2</v>
      </c>
      <c r="I10" s="305">
        <v>72.629730001003708</v>
      </c>
      <c r="J10" s="291">
        <f t="shared" si="1"/>
        <v>7.4390525118551265E-2</v>
      </c>
      <c r="K10" s="309">
        <v>75.92018765746721</v>
      </c>
      <c r="L10" s="274">
        <f t="shared" si="2"/>
        <v>1.6712637166170996E-2</v>
      </c>
      <c r="M10" s="305">
        <v>47.31364161064711</v>
      </c>
      <c r="N10" s="291">
        <f t="shared" si="3"/>
        <v>-9.1682888220590009E-5</v>
      </c>
      <c r="O10" s="309">
        <v>64.034689778138898</v>
      </c>
      <c r="P10" s="274">
        <f t="shared" si="4"/>
        <v>2.0167300322105008E-2</v>
      </c>
    </row>
    <row r="11" spans="2:16" x14ac:dyDescent="0.25">
      <c r="B11" s="66" t="s">
        <v>90</v>
      </c>
      <c r="C11" s="309">
        <v>80.008777704630234</v>
      </c>
      <c r="D11" s="274">
        <f t="shared" si="5"/>
        <v>-3.6360778378558889E-2</v>
      </c>
      <c r="E11" s="305">
        <v>66.608945181080543</v>
      </c>
      <c r="F11" s="291">
        <f t="shared" si="6"/>
        <v>-0.14136840225515968</v>
      </c>
      <c r="G11" s="309">
        <v>95.810378897597218</v>
      </c>
      <c r="H11" s="274">
        <f t="shared" si="0"/>
        <v>2.2268732753546017E-2</v>
      </c>
      <c r="I11" s="305">
        <v>91.389593107400614</v>
      </c>
      <c r="J11" s="291">
        <f t="shared" si="1"/>
        <v>0.3944140781571932</v>
      </c>
      <c r="K11" s="309">
        <v>89.177279695383575</v>
      </c>
      <c r="L11" s="274">
        <f t="shared" si="2"/>
        <v>4.6537388077758868E-2</v>
      </c>
      <c r="M11" s="305">
        <v>59.409248319413322</v>
      </c>
      <c r="N11" s="291">
        <f t="shared" si="3"/>
        <v>3.0878385752742599E-2</v>
      </c>
      <c r="O11" s="309">
        <v>76.8092058562071</v>
      </c>
      <c r="P11" s="274">
        <f t="shared" si="4"/>
        <v>4.9173881746943593E-2</v>
      </c>
    </row>
    <row r="12" spans="2:16" x14ac:dyDescent="0.25">
      <c r="B12" s="66" t="s">
        <v>91</v>
      </c>
      <c r="C12" s="309">
        <v>73.853412332675006</v>
      </c>
      <c r="D12" s="274">
        <f t="shared" si="5"/>
        <v>0.51390927600738667</v>
      </c>
      <c r="E12" s="305">
        <v>54.195032653868992</v>
      </c>
      <c r="F12" s="291">
        <f t="shared" si="6"/>
        <v>-0.23991423456430316</v>
      </c>
      <c r="G12" s="309">
        <v>84.46580390586314</v>
      </c>
      <c r="H12" s="274">
        <f t="shared" si="0"/>
        <v>-6.2172686175366532E-2</v>
      </c>
      <c r="I12" s="305">
        <v>85.885518353391419</v>
      </c>
      <c r="J12" s="291">
        <f t="shared" si="1"/>
        <v>7.5414263049280672E-2</v>
      </c>
      <c r="K12" s="309">
        <v>78.842573433315181</v>
      </c>
      <c r="L12" s="274">
        <f t="shared" si="2"/>
        <v>-6.0036904226433707E-2</v>
      </c>
      <c r="M12" s="305">
        <v>55.185932355975531</v>
      </c>
      <c r="N12" s="291">
        <f t="shared" si="3"/>
        <v>2.4243444223012167E-2</v>
      </c>
      <c r="O12" s="309">
        <v>69.013670744519359</v>
      </c>
      <c r="P12" s="274">
        <f t="shared" si="4"/>
        <v>-2.556400440382578E-2</v>
      </c>
    </row>
    <row r="13" spans="2:16" x14ac:dyDescent="0.25">
      <c r="B13" s="66" t="s">
        <v>92</v>
      </c>
      <c r="C13" s="309">
        <v>76.360544217687078</v>
      </c>
      <c r="D13" s="274">
        <f t="shared" si="5"/>
        <v>-0.13020484224437501</v>
      </c>
      <c r="E13" s="305">
        <v>53.72955010224949</v>
      </c>
      <c r="F13" s="291">
        <f t="shared" si="6"/>
        <v>-0.12804449069820278</v>
      </c>
      <c r="G13" s="309">
        <v>80.34615384615384</v>
      </c>
      <c r="H13" s="274">
        <f t="shared" si="0"/>
        <v>1.3617665900474973E-2</v>
      </c>
      <c r="I13" s="305">
        <v>73.892057456696236</v>
      </c>
      <c r="J13" s="291">
        <f t="shared" si="1"/>
        <v>5.6225790406286613E-2</v>
      </c>
      <c r="K13" s="309">
        <v>73.967412642324305</v>
      </c>
      <c r="L13" s="274">
        <f t="shared" si="2"/>
        <v>-7.4847282219637767E-3</v>
      </c>
      <c r="M13" s="305">
        <v>42.971808270434167</v>
      </c>
      <c r="N13" s="291">
        <f t="shared" si="3"/>
        <v>6.5183712752313383E-2</v>
      </c>
      <c r="O13" s="309">
        <v>60.575466176101678</v>
      </c>
      <c r="P13" s="274">
        <f t="shared" si="4"/>
        <v>1.8783376002375896E-2</v>
      </c>
    </row>
    <row r="14" spans="2:16" x14ac:dyDescent="0.25">
      <c r="B14" s="66" t="s">
        <v>93</v>
      </c>
      <c r="C14" s="309">
        <v>77.463243361860876</v>
      </c>
      <c r="D14" s="274">
        <f t="shared" si="5"/>
        <v>0.14228142618915274</v>
      </c>
      <c r="E14" s="305">
        <v>49.289036216109245</v>
      </c>
      <c r="F14" s="291">
        <f t="shared" si="6"/>
        <v>-5.048085969719307E-2</v>
      </c>
      <c r="G14" s="309">
        <v>75.341740741904076</v>
      </c>
      <c r="H14" s="274">
        <f t="shared" si="0"/>
        <v>8.0914353715298759E-2</v>
      </c>
      <c r="I14" s="305">
        <v>78.039269798438198</v>
      </c>
      <c r="J14" s="291">
        <f t="shared" si="1"/>
        <v>1.4592432493187424E-2</v>
      </c>
      <c r="K14" s="309">
        <v>70.877977886697821</v>
      </c>
      <c r="L14" s="274">
        <f t="shared" si="2"/>
        <v>5.002794515680864E-2</v>
      </c>
      <c r="M14" s="305">
        <v>40.824587799746531</v>
      </c>
      <c r="N14" s="291">
        <f t="shared" si="3"/>
        <v>9.4341905335460385E-2</v>
      </c>
      <c r="O14" s="309">
        <v>57.893124087945644</v>
      </c>
      <c r="P14" s="274">
        <f t="shared" si="4"/>
        <v>6.8299492040645005E-2</v>
      </c>
    </row>
    <row r="15" spans="2:16" x14ac:dyDescent="0.25">
      <c r="B15" s="66" t="s">
        <v>94</v>
      </c>
      <c r="C15" s="309">
        <v>40.895691609977327</v>
      </c>
      <c r="D15" s="274">
        <f t="shared" si="5"/>
        <v>-0.52570179783511151</v>
      </c>
      <c r="E15" s="305">
        <v>55.215235173824134</v>
      </c>
      <c r="F15" s="291">
        <f t="shared" si="6"/>
        <v>-0.14377003917423015</v>
      </c>
      <c r="G15" s="309">
        <v>78.683382018825057</v>
      </c>
      <c r="H15" s="274">
        <f t="shared" si="0"/>
        <v>-3.2819991463250986E-2</v>
      </c>
      <c r="I15" s="305">
        <v>82.314110688635409</v>
      </c>
      <c r="J15" s="291">
        <f t="shared" si="1"/>
        <v>4.0607371571437456E-2</v>
      </c>
      <c r="K15" s="309">
        <v>74.198272477424425</v>
      </c>
      <c r="L15" s="274">
        <f t="shared" si="2"/>
        <v>-4.7121864201075114E-2</v>
      </c>
      <c r="M15" s="305">
        <v>42.309528417521449</v>
      </c>
      <c r="N15" s="291">
        <f t="shared" si="3"/>
        <v>-6.3884216945623407E-2</v>
      </c>
      <c r="O15" s="309">
        <v>60.420436491345427</v>
      </c>
      <c r="P15" s="274">
        <f t="shared" si="4"/>
        <v>-4.8010880324479643E-2</v>
      </c>
    </row>
    <row r="16" spans="2:16" x14ac:dyDescent="0.25">
      <c r="B16" s="66" t="s">
        <v>95</v>
      </c>
      <c r="C16" s="309">
        <v>81.034671933289445</v>
      </c>
      <c r="D16" s="274">
        <f t="shared" si="5"/>
        <v>-0.15282441942294156</v>
      </c>
      <c r="E16" s="305">
        <v>72.754304373639428</v>
      </c>
      <c r="F16" s="291">
        <f t="shared" si="6"/>
        <v>7.8459620724282697E-3</v>
      </c>
      <c r="G16" s="309">
        <v>82.177340829852056</v>
      </c>
      <c r="H16" s="274">
        <f t="shared" si="0"/>
        <v>2.8266878733681944E-2</v>
      </c>
      <c r="I16" s="305">
        <v>80.861339384275723</v>
      </c>
      <c r="J16" s="291">
        <f t="shared" si="1"/>
        <v>0.165014817889654</v>
      </c>
      <c r="K16" s="309">
        <v>80.103822333675296</v>
      </c>
      <c r="L16" s="274">
        <f t="shared" si="2"/>
        <v>4.0896255015546723E-2</v>
      </c>
      <c r="M16" s="305">
        <v>52.492555110908555</v>
      </c>
      <c r="N16" s="291">
        <f t="shared" si="3"/>
        <v>4.0588407921657854E-3</v>
      </c>
      <c r="O16" s="309">
        <v>68.174111008310646</v>
      </c>
      <c r="P16" s="274">
        <f t="shared" si="4"/>
        <v>3.1686633067870007E-2</v>
      </c>
    </row>
    <row r="17" spans="2:16" x14ac:dyDescent="0.25">
      <c r="B17" s="66" t="s">
        <v>96</v>
      </c>
      <c r="C17" s="309">
        <v>83.971088435374156</v>
      </c>
      <c r="D17" s="274">
        <f t="shared" si="5"/>
        <v>-0.18416415106738815</v>
      </c>
      <c r="E17" s="305">
        <v>73.342462751971951</v>
      </c>
      <c r="F17" s="291">
        <f t="shared" si="6"/>
        <v>-6.2152061855279106E-2</v>
      </c>
      <c r="G17" s="309">
        <v>80.17231186534984</v>
      </c>
      <c r="H17" s="274">
        <f t="shared" si="0"/>
        <v>-9.1497870198604114E-2</v>
      </c>
      <c r="I17" s="305">
        <v>77.919608908202065</v>
      </c>
      <c r="J17" s="291">
        <f t="shared" si="1"/>
        <v>-0.10866547378121894</v>
      </c>
      <c r="K17" s="309">
        <v>78.508118795221264</v>
      </c>
      <c r="L17" s="274">
        <f t="shared" si="2"/>
        <v>-9.1615479461349403E-2</v>
      </c>
      <c r="M17" s="305">
        <v>53.768143990710279</v>
      </c>
      <c r="N17" s="291">
        <f t="shared" si="3"/>
        <v>-7.3280569528110129E-2</v>
      </c>
      <c r="O17" s="309">
        <v>67.81897674196361</v>
      </c>
      <c r="P17" s="274">
        <f t="shared" si="4"/>
        <v>-8.2358170216706772E-2</v>
      </c>
    </row>
    <row r="18" spans="2:16" x14ac:dyDescent="0.25">
      <c r="B18" s="66" t="s">
        <v>97</v>
      </c>
      <c r="C18" s="309">
        <v>81.846609611586572</v>
      </c>
      <c r="D18" s="274">
        <f t="shared" si="5"/>
        <v>-0.16775371941102701</v>
      </c>
      <c r="E18" s="305">
        <v>71.138432614288547</v>
      </c>
      <c r="F18" s="291">
        <f t="shared" si="6"/>
        <v>-5.9384424887570786E-3</v>
      </c>
      <c r="G18" s="309">
        <v>85.625215943713286</v>
      </c>
      <c r="H18" s="274">
        <f t="shared" si="0"/>
        <v>-3.4794153784812543E-2</v>
      </c>
      <c r="I18" s="305">
        <v>72.220859397358851</v>
      </c>
      <c r="J18" s="291">
        <f t="shared" si="1"/>
        <v>-0.25921839756180198</v>
      </c>
      <c r="K18" s="309">
        <v>80.28705497929252</v>
      </c>
      <c r="L18" s="274">
        <f t="shared" si="2"/>
        <v>-7.7767625649630689E-2</v>
      </c>
      <c r="M18" s="305">
        <v>55.807013491325222</v>
      </c>
      <c r="N18" s="291">
        <f t="shared" si="3"/>
        <v>-2.6682449029489241E-2</v>
      </c>
      <c r="O18" s="309">
        <v>69.710219594366777</v>
      </c>
      <c r="P18" s="274">
        <f t="shared" si="4"/>
        <v>-5.743101624255742E-2</v>
      </c>
    </row>
    <row r="19" spans="2:16" ht="30" customHeight="1" x14ac:dyDescent="0.25">
      <c r="B19" s="72" t="str">
        <f>actualizaciones!$A$2</f>
        <v>2013</v>
      </c>
      <c r="C19" s="307">
        <v>75.90811667132607</v>
      </c>
      <c r="D19" s="133">
        <v>-2.3863720575235003E-2</v>
      </c>
      <c r="E19" s="307">
        <v>63.287713253214555</v>
      </c>
      <c r="F19" s="133">
        <v>-2.5799701536767028E-2</v>
      </c>
      <c r="G19" s="307">
        <v>83.935039496414745</v>
      </c>
      <c r="H19" s="133">
        <v>1.4022251285750187E-4</v>
      </c>
      <c r="I19" s="307">
        <v>78.294468409033243</v>
      </c>
      <c r="J19" s="133">
        <v>3.8294799396989099E-2</v>
      </c>
      <c r="K19" s="307">
        <v>78.799474963489359</v>
      </c>
      <c r="L19" s="133">
        <v>9.4547781928233654E-4</v>
      </c>
      <c r="M19" s="307">
        <v>51.132852465864516</v>
      </c>
      <c r="N19" s="133">
        <v>1.3775259261389117E-2</v>
      </c>
      <c r="O19" s="307">
        <v>67.075670315590656</v>
      </c>
      <c r="P19" s="133">
        <v>1.1138119115006173E-2</v>
      </c>
    </row>
    <row r="20" spans="2:16" outlineLevel="1" x14ac:dyDescent="0.25">
      <c r="B20" s="66" t="s">
        <v>86</v>
      </c>
      <c r="C20" s="309">
        <v>43.814374646293153</v>
      </c>
      <c r="D20" s="274">
        <f>C20/C33-1</f>
        <v>-0.45597638957206099</v>
      </c>
      <c r="E20" s="305">
        <v>61.509499307342175</v>
      </c>
      <c r="F20" s="291">
        <f>E20/E33-1</f>
        <v>-0.14402467753593795</v>
      </c>
      <c r="G20" s="309">
        <v>80.531073304665071</v>
      </c>
      <c r="H20" s="274">
        <f t="shared" ref="H20:H70" si="7">G20/G33-1</f>
        <v>8.5674187075871711E-2</v>
      </c>
      <c r="I20" s="305">
        <v>68.898462733554112</v>
      </c>
      <c r="J20" s="291">
        <f t="shared" ref="J20:J70" si="8">I20/I33-1</f>
        <v>-6.9934461614351462E-2</v>
      </c>
      <c r="K20" s="309">
        <v>74.105656408805899</v>
      </c>
      <c r="L20" s="274">
        <f t="shared" ref="L20:L70" si="9">K20/K33-1</f>
        <v>3.7292773650958733E-3</v>
      </c>
      <c r="M20" s="305">
        <v>49.32281842564678</v>
      </c>
      <c r="N20" s="291">
        <f t="shared" ref="N20:N31" si="10">M20/M33-1</f>
        <v>-6.2117460138261471E-2</v>
      </c>
      <c r="O20" s="309">
        <v>63.321215136505295</v>
      </c>
      <c r="P20" s="274">
        <f t="shared" ref="P20:P70" si="11">O20/O33-1</f>
        <v>-1.2120490794252148E-2</v>
      </c>
    </row>
    <row r="21" spans="2:16" outlineLevel="1" x14ac:dyDescent="0.25">
      <c r="B21" s="66" t="s">
        <v>87</v>
      </c>
      <c r="C21" s="309">
        <v>81.251461988304087</v>
      </c>
      <c r="D21" s="274">
        <f t="shared" ref="D21:D31" si="12">C21/C34-1</f>
        <v>9.1351818396041118E-2</v>
      </c>
      <c r="E21" s="305">
        <v>57.171779141104295</v>
      </c>
      <c r="F21" s="291">
        <f t="shared" ref="F21:F31" si="13">E21/E34-1</f>
        <v>-0.20406822857992069</v>
      </c>
      <c r="G21" s="309">
        <v>85.844507060500064</v>
      </c>
      <c r="H21" s="274">
        <f t="shared" si="7"/>
        <v>2.7954820506526756E-2</v>
      </c>
      <c r="I21" s="305">
        <v>70.557667934093786</v>
      </c>
      <c r="J21" s="291">
        <f t="shared" si="8"/>
        <v>-0.21287742152952049</v>
      </c>
      <c r="K21" s="309">
        <v>77.42766629396418</v>
      </c>
      <c r="L21" s="274">
        <f t="shared" si="9"/>
        <v>-5.5414587117674996E-2</v>
      </c>
      <c r="M21" s="305">
        <v>54.442449935708922</v>
      </c>
      <c r="N21" s="291">
        <f t="shared" si="10"/>
        <v>-1.7461650682026209E-2</v>
      </c>
      <c r="O21" s="309">
        <v>67.425473804340001</v>
      </c>
      <c r="P21" s="274">
        <f t="shared" si="11"/>
        <v>-3.4018999937822314E-2</v>
      </c>
    </row>
    <row r="22" spans="2:16" outlineLevel="1" x14ac:dyDescent="0.25">
      <c r="B22" s="66" t="s">
        <v>88</v>
      </c>
      <c r="C22" s="309">
        <v>75.50650820599887</v>
      </c>
      <c r="D22" s="274">
        <f t="shared" si="12"/>
        <v>0.13067796610169502</v>
      </c>
      <c r="E22" s="305">
        <v>58.298535523451413</v>
      </c>
      <c r="F22" s="291">
        <f t="shared" si="13"/>
        <v>-0.1740077143177754</v>
      </c>
      <c r="G22" s="309">
        <v>87.022334917192183</v>
      </c>
      <c r="H22" s="274">
        <f t="shared" si="7"/>
        <v>-1.6363344442272165E-2</v>
      </c>
      <c r="I22" s="305">
        <v>75.698107036264773</v>
      </c>
      <c r="J22" s="291">
        <f t="shared" si="8"/>
        <v>-8.9838799612062425E-2</v>
      </c>
      <c r="K22" s="309">
        <v>79.215540364818153</v>
      </c>
      <c r="L22" s="274">
        <f t="shared" si="9"/>
        <v>-5.6620931703963873E-2</v>
      </c>
      <c r="M22" s="305">
        <v>52.397086018630652</v>
      </c>
      <c r="N22" s="291">
        <f t="shared" si="10"/>
        <v>-1.5647454092980406E-2</v>
      </c>
      <c r="O22" s="309">
        <v>67.545285081429242</v>
      </c>
      <c r="P22" s="274">
        <f t="shared" si="11"/>
        <v>-3.3548646710126806E-2</v>
      </c>
    </row>
    <row r="23" spans="2:16" outlineLevel="1" x14ac:dyDescent="0.25">
      <c r="B23" s="66" t="s">
        <v>89</v>
      </c>
      <c r="C23" s="309">
        <v>74.187134502923982</v>
      </c>
      <c r="D23" s="274">
        <f t="shared" si="12"/>
        <v>2.7539283978616602E-2</v>
      </c>
      <c r="E23" s="305">
        <v>54.078732106339466</v>
      </c>
      <c r="F23" s="291">
        <f t="shared" si="13"/>
        <v>-0.26939323060257359</v>
      </c>
      <c r="G23" s="309">
        <v>83.377056613550977</v>
      </c>
      <c r="H23" s="274">
        <f t="shared" si="7"/>
        <v>-4.4071414356428473E-2</v>
      </c>
      <c r="I23" s="305">
        <v>67.60086607520067</v>
      </c>
      <c r="J23" s="291">
        <f t="shared" si="8"/>
        <v>-0.17232303919077441</v>
      </c>
      <c r="K23" s="309">
        <v>74.672217972106168</v>
      </c>
      <c r="L23" s="274">
        <f t="shared" si="9"/>
        <v>-0.10783878623383136</v>
      </c>
      <c r="M23" s="305">
        <v>47.31797985970541</v>
      </c>
      <c r="N23" s="291">
        <f t="shared" si="10"/>
        <v>-2.6508896084203259E-2</v>
      </c>
      <c r="O23" s="309">
        <v>62.768812289828098</v>
      </c>
      <c r="P23" s="274">
        <f t="shared" si="11"/>
        <v>-7.1737182826790535E-2</v>
      </c>
    </row>
    <row r="24" spans="2:16" outlineLevel="1" x14ac:dyDescent="0.25">
      <c r="B24" s="66" t="s">
        <v>90</v>
      </c>
      <c r="C24" s="309">
        <v>83.027730616864744</v>
      </c>
      <c r="D24" s="274">
        <f t="shared" si="12"/>
        <v>1.3260584294495503E-2</v>
      </c>
      <c r="E24" s="305">
        <v>77.575697605382942</v>
      </c>
      <c r="F24" s="291">
        <f t="shared" si="13"/>
        <v>-0.13031729141947379</v>
      </c>
      <c r="G24" s="309">
        <v>93.723280217644771</v>
      </c>
      <c r="H24" s="274">
        <f t="shared" si="7"/>
        <v>2.6317128971143022E-2</v>
      </c>
      <c r="I24" s="305">
        <v>65.539780857761968</v>
      </c>
      <c r="J24" s="291">
        <f t="shared" si="8"/>
        <v>-0.24380084391644208</v>
      </c>
      <c r="K24" s="309">
        <v>85.2117475317161</v>
      </c>
      <c r="L24" s="274">
        <f t="shared" si="9"/>
        <v>-5.4568428584088502E-2</v>
      </c>
      <c r="M24" s="305">
        <v>57.629735127323443</v>
      </c>
      <c r="N24" s="291">
        <f t="shared" si="10"/>
        <v>-3.5647002554828555E-2</v>
      </c>
      <c r="O24" s="309">
        <v>73.209224126237984</v>
      </c>
      <c r="P24" s="274">
        <f t="shared" si="11"/>
        <v>-3.9375093475423339E-2</v>
      </c>
    </row>
    <row r="25" spans="2:16" outlineLevel="1" x14ac:dyDescent="0.25">
      <c r="B25" s="66" t="s">
        <v>91</v>
      </c>
      <c r="C25" s="309">
        <v>48.783248443689871</v>
      </c>
      <c r="D25" s="274">
        <f t="shared" si="12"/>
        <v>-0.37784193431974022</v>
      </c>
      <c r="E25" s="305">
        <v>71.301207203641397</v>
      </c>
      <c r="F25" s="291">
        <f t="shared" si="13"/>
        <v>2.2660557160725237E-3</v>
      </c>
      <c r="G25" s="309">
        <v>90.06541253463385</v>
      </c>
      <c r="H25" s="274">
        <f t="shared" si="7"/>
        <v>-2.8420576756916449E-2</v>
      </c>
      <c r="I25" s="305">
        <v>79.862729465636377</v>
      </c>
      <c r="J25" s="291">
        <f t="shared" si="8"/>
        <v>-1.2821638249241429E-2</v>
      </c>
      <c r="K25" s="309">
        <v>83.878371169912469</v>
      </c>
      <c r="L25" s="274">
        <f t="shared" si="9"/>
        <v>-3.2990878834303961E-2</v>
      </c>
      <c r="M25" s="305">
        <v>53.879702786713366</v>
      </c>
      <c r="N25" s="291">
        <f t="shared" si="10"/>
        <v>-4.5363168201393189E-2</v>
      </c>
      <c r="O25" s="309">
        <v>70.824221453658211</v>
      </c>
      <c r="P25" s="274">
        <f t="shared" si="11"/>
        <v>-2.7940962755171439E-2</v>
      </c>
    </row>
    <row r="26" spans="2:16" outlineLevel="1" x14ac:dyDescent="0.25">
      <c r="B26" s="66" t="s">
        <v>92</v>
      </c>
      <c r="C26" s="309">
        <v>87.791411042944787</v>
      </c>
      <c r="D26" s="274">
        <f t="shared" si="12"/>
        <v>0.20911173391942306</v>
      </c>
      <c r="E26" s="305">
        <v>61.619600460202911</v>
      </c>
      <c r="F26" s="291">
        <f t="shared" si="13"/>
        <v>7.5761181218626295E-2</v>
      </c>
      <c r="G26" s="309">
        <v>79.26672605372967</v>
      </c>
      <c r="H26" s="274">
        <f t="shared" si="7"/>
        <v>-3.2624773569323029E-2</v>
      </c>
      <c r="I26" s="305">
        <v>69.958580947235731</v>
      </c>
      <c r="J26" s="291">
        <f t="shared" si="8"/>
        <v>-2.4423637606529991E-2</v>
      </c>
      <c r="K26" s="309">
        <v>74.525213611893122</v>
      </c>
      <c r="L26" s="274">
        <f t="shared" si="9"/>
        <v>-1.6558279072405369E-2</v>
      </c>
      <c r="M26" s="305">
        <v>40.34215671529553</v>
      </c>
      <c r="N26" s="291">
        <f t="shared" si="10"/>
        <v>-4.8085023235121982E-2</v>
      </c>
      <c r="O26" s="309">
        <v>59.458632328488648</v>
      </c>
      <c r="P26" s="274">
        <f t="shared" si="11"/>
        <v>-7.5340956686922311E-3</v>
      </c>
    </row>
    <row r="27" spans="2:16" outlineLevel="1" x14ac:dyDescent="0.25">
      <c r="B27" s="66" t="s">
        <v>93</v>
      </c>
      <c r="C27" s="309">
        <v>67.814499637179239</v>
      </c>
      <c r="D27" s="274">
        <f t="shared" si="12"/>
        <v>0.60951270461914997</v>
      </c>
      <c r="E27" s="305">
        <v>51.909470935352289</v>
      </c>
      <c r="F27" s="291">
        <f t="shared" si="13"/>
        <v>-0.1765808453570884</v>
      </c>
      <c r="G27" s="309">
        <v>69.701859803175751</v>
      </c>
      <c r="H27" s="274">
        <f t="shared" si="7"/>
        <v>-2.42900031851494E-2</v>
      </c>
      <c r="I27" s="305">
        <v>76.916865629157158</v>
      </c>
      <c r="J27" s="291">
        <f t="shared" si="8"/>
        <v>9.2997050566835604E-2</v>
      </c>
      <c r="K27" s="309">
        <v>67.501039580535235</v>
      </c>
      <c r="L27" s="274">
        <f t="shared" si="9"/>
        <v>-2.4889853157078146E-2</v>
      </c>
      <c r="M27" s="305">
        <v>37.30514896734411</v>
      </c>
      <c r="N27" s="291">
        <f t="shared" si="10"/>
        <v>6.8297190110111483E-2</v>
      </c>
      <c r="O27" s="309">
        <v>54.19184837143311</v>
      </c>
      <c r="P27" s="274">
        <f t="shared" si="11"/>
        <v>2.406523546601691E-2</v>
      </c>
    </row>
    <row r="28" spans="2:16" outlineLevel="1" x14ac:dyDescent="0.25">
      <c r="B28" s="66" t="s">
        <v>94</v>
      </c>
      <c r="C28" s="309">
        <v>86.223585548738924</v>
      </c>
      <c r="D28" s="274">
        <f t="shared" si="12"/>
        <v>0.90592465470971506</v>
      </c>
      <c r="E28" s="305">
        <v>64.486455391695429</v>
      </c>
      <c r="F28" s="291">
        <f t="shared" si="13"/>
        <v>-9.1339821383139341E-2</v>
      </c>
      <c r="G28" s="309">
        <v>81.353399909356582</v>
      </c>
      <c r="H28" s="274">
        <f t="shared" si="7"/>
        <v>-8.4092036979814599E-2</v>
      </c>
      <c r="I28" s="305">
        <v>79.101986913980426</v>
      </c>
      <c r="J28" s="291">
        <f t="shared" si="8"/>
        <v>-0.1478014271244259</v>
      </c>
      <c r="K28" s="309">
        <v>77.86753593124908</v>
      </c>
      <c r="L28" s="274">
        <f t="shared" si="9"/>
        <v>-8.7224738370276111E-2</v>
      </c>
      <c r="M28" s="305">
        <v>45.196896776457613</v>
      </c>
      <c r="N28" s="291">
        <f t="shared" si="10"/>
        <v>-9.5132627637857015E-2</v>
      </c>
      <c r="O28" s="309">
        <v>63.467570419228494</v>
      </c>
      <c r="P28" s="274">
        <f t="shared" si="11"/>
        <v>-7.3478292105916831E-2</v>
      </c>
    </row>
    <row r="29" spans="2:16" outlineLevel="1" x14ac:dyDescent="0.25">
      <c r="B29" s="66" t="s">
        <v>95</v>
      </c>
      <c r="C29" s="309">
        <v>95.652747542713897</v>
      </c>
      <c r="D29" s="274">
        <f t="shared" si="12"/>
        <v>0.90981248483588084</v>
      </c>
      <c r="E29" s="305">
        <v>72.187920685850784</v>
      </c>
      <c r="F29" s="291">
        <f t="shared" si="13"/>
        <v>-0.11202813141286083</v>
      </c>
      <c r="G29" s="309">
        <v>79.918299936932755</v>
      </c>
      <c r="H29" s="274">
        <f t="shared" si="7"/>
        <v>-7.7663576683675628E-2</v>
      </c>
      <c r="I29" s="305">
        <v>69.407992192537606</v>
      </c>
      <c r="J29" s="291">
        <f t="shared" si="8"/>
        <v>-0.13346026375130127</v>
      </c>
      <c r="K29" s="309">
        <v>76.956586160912721</v>
      </c>
      <c r="L29" s="274">
        <f t="shared" si="9"/>
        <v>-8.5088813060254842E-2</v>
      </c>
      <c r="M29" s="305">
        <v>52.280357463407064</v>
      </c>
      <c r="N29" s="291">
        <f t="shared" si="10"/>
        <v>-7.0437686945795663E-3</v>
      </c>
      <c r="O29" s="309">
        <v>66.080250362055224</v>
      </c>
      <c r="P29" s="274">
        <f t="shared" si="11"/>
        <v>-4.4511837300146628E-2</v>
      </c>
    </row>
    <row r="30" spans="2:16" outlineLevel="1" x14ac:dyDescent="0.25">
      <c r="B30" s="66" t="s">
        <v>96</v>
      </c>
      <c r="C30" s="309">
        <v>102.92645088498701</v>
      </c>
      <c r="D30" s="274">
        <f t="shared" si="12"/>
        <v>1.2952440353840879</v>
      </c>
      <c r="E30" s="305">
        <v>78.202936498490601</v>
      </c>
      <c r="F30" s="291">
        <f t="shared" si="13"/>
        <v>-0.12768615171789632</v>
      </c>
      <c r="G30" s="309">
        <v>88.246696661983606</v>
      </c>
      <c r="H30" s="274">
        <f t="shared" si="7"/>
        <v>-2.9829632124190764E-2</v>
      </c>
      <c r="I30" s="305">
        <v>87.419040344765506</v>
      </c>
      <c r="J30" s="291">
        <f t="shared" si="8"/>
        <v>6.4268813547181614E-2</v>
      </c>
      <c r="K30" s="309">
        <v>86.426086112374307</v>
      </c>
      <c r="L30" s="274">
        <f t="shared" si="9"/>
        <v>-2.5526145987435855E-2</v>
      </c>
      <c r="M30" s="305">
        <v>58.019873354043398</v>
      </c>
      <c r="N30" s="291">
        <f t="shared" si="10"/>
        <v>-2.536748943316991E-2</v>
      </c>
      <c r="O30" s="309">
        <v>73.905716305434197</v>
      </c>
      <c r="P30" s="274">
        <f t="shared" si="11"/>
        <v>-1.2351779962124887E-2</v>
      </c>
    </row>
    <row r="31" spans="2:16" outlineLevel="1" x14ac:dyDescent="0.25">
      <c r="B31" s="66" t="s">
        <v>97</v>
      </c>
      <c r="C31" s="309">
        <v>98.344217956329572</v>
      </c>
      <c r="D31" s="274">
        <f t="shared" si="12"/>
        <v>1.1083988489302885</v>
      </c>
      <c r="E31" s="305">
        <v>71.563407795783277</v>
      </c>
      <c r="F31" s="291">
        <f t="shared" si="13"/>
        <v>-4.9622738435812996E-2</v>
      </c>
      <c r="G31" s="309">
        <v>88.711870405127655</v>
      </c>
      <c r="H31" s="274">
        <f t="shared" si="7"/>
        <v>9.0094254179499345E-2</v>
      </c>
      <c r="I31" s="305">
        <v>97.492782163666249</v>
      </c>
      <c r="J31" s="291">
        <f t="shared" si="8"/>
        <v>0.35576112034023444</v>
      </c>
      <c r="K31" s="309">
        <v>87.057294031612813</v>
      </c>
      <c r="L31" s="274">
        <f t="shared" si="9"/>
        <v>0.11127513443467962</v>
      </c>
      <c r="M31" s="305">
        <v>57.336902468962101</v>
      </c>
      <c r="N31" s="291">
        <f t="shared" si="10"/>
        <v>0.13718568958671362</v>
      </c>
      <c r="O31" s="309">
        <v>73.95768457866609</v>
      </c>
      <c r="P31" s="274">
        <f t="shared" si="11"/>
        <v>0.13658651573176739</v>
      </c>
    </row>
    <row r="32" spans="2:16" x14ac:dyDescent="0.25">
      <c r="B32" s="77">
        <v>2012</v>
      </c>
      <c r="C32" s="308">
        <v>77.763851494238651</v>
      </c>
      <c r="D32" s="278">
        <f>C32/C45-1</f>
        <v>0.23231135392239599</v>
      </c>
      <c r="E32" s="308">
        <v>64.963758842045848</v>
      </c>
      <c r="F32" s="278">
        <f>E32/E45-1</f>
        <v>-0.11967607346992015</v>
      </c>
      <c r="G32" s="308">
        <v>83.92327156438877</v>
      </c>
      <c r="H32" s="278">
        <f t="shared" si="7"/>
        <v>-1.075626767087734E-2</v>
      </c>
      <c r="I32" s="308">
        <v>75.40678086272257</v>
      </c>
      <c r="J32" s="278">
        <f t="shared" si="8"/>
        <v>-6.1866579106357844E-2</v>
      </c>
      <c r="K32" s="308">
        <v>78.725042182283943</v>
      </c>
      <c r="L32" s="278">
        <f t="shared" si="9"/>
        <v>-3.7299770474811478E-2</v>
      </c>
      <c r="M32" s="308">
        <v>50.438055179131723</v>
      </c>
      <c r="N32" s="278">
        <f>M32/M45-1</f>
        <v>-1.4876095451658355E-2</v>
      </c>
      <c r="O32" s="308">
        <v>66.336803100943641</v>
      </c>
      <c r="P32" s="278">
        <f t="shared" si="11"/>
        <v>-1.7290611781754506E-2</v>
      </c>
    </row>
    <row r="33" spans="2:16" hidden="1" outlineLevel="1" x14ac:dyDescent="0.25">
      <c r="B33" s="66" t="s">
        <v>86</v>
      </c>
      <c r="C33" s="309">
        <v>80.537634408602145</v>
      </c>
      <c r="D33" s="274">
        <f>C33/C46-1</f>
        <v>1.1782686714931003</v>
      </c>
      <c r="E33" s="305">
        <v>71.858963328846016</v>
      </c>
      <c r="F33" s="291">
        <f>E33/E46-1</f>
        <v>0.20669963608473574</v>
      </c>
      <c r="G33" s="309">
        <v>74.176096533680607</v>
      </c>
      <c r="H33" s="274">
        <f t="shared" si="7"/>
        <v>5.8146883504716307E-2</v>
      </c>
      <c r="I33" s="305">
        <v>74.079148070730469</v>
      </c>
      <c r="J33" s="291">
        <f t="shared" si="8"/>
        <v>0.13845317459244622</v>
      </c>
      <c r="K33" s="309">
        <v>73.830322657660957</v>
      </c>
      <c r="L33" s="274">
        <f t="shared" si="9"/>
        <v>9.8011937204951938E-2</v>
      </c>
      <c r="M33" s="305">
        <v>52.589547549224967</v>
      </c>
      <c r="N33" s="291">
        <f t="shared" ref="N33:N44" si="14">M33/M46-1</f>
        <v>7.9645812958837325E-2</v>
      </c>
      <c r="O33" s="309">
        <v>64.098115758484923</v>
      </c>
      <c r="P33" s="274">
        <f t="shared" si="11"/>
        <v>9.7382567342662707E-2</v>
      </c>
    </row>
    <row r="34" spans="2:16" hidden="1" outlineLevel="1" x14ac:dyDescent="0.25">
      <c r="B34" s="66" t="s">
        <v>87</v>
      </c>
      <c r="C34" s="309">
        <v>74.450292397660817</v>
      </c>
      <c r="D34" s="274">
        <f t="shared" ref="D34:D44" si="15">C34/C47-1</f>
        <v>1.3494832650112301</v>
      </c>
      <c r="E34" s="305">
        <v>71.83</v>
      </c>
      <c r="F34" s="291">
        <f t="shared" ref="F34:F44" si="16">E34/E47-1</f>
        <v>0.13403852226081447</v>
      </c>
      <c r="G34" s="309">
        <v>83.51</v>
      </c>
      <c r="H34" s="274">
        <f t="shared" si="7"/>
        <v>6.4906911502167874E-2</v>
      </c>
      <c r="I34" s="305">
        <v>89.64</v>
      </c>
      <c r="J34" s="291">
        <f t="shared" si="8"/>
        <v>0.14161996943453903</v>
      </c>
      <c r="K34" s="309">
        <v>81.97</v>
      </c>
      <c r="L34" s="274">
        <f t="shared" si="9"/>
        <v>9.3516542155816618E-2</v>
      </c>
      <c r="M34" s="305">
        <v>55.41</v>
      </c>
      <c r="N34" s="291">
        <f t="shared" si="14"/>
        <v>3.919729932483107E-2</v>
      </c>
      <c r="O34" s="309">
        <v>69.8</v>
      </c>
      <c r="P34" s="274">
        <f t="shared" si="11"/>
        <v>7.9826732673267342E-2</v>
      </c>
    </row>
    <row r="35" spans="2:16" hidden="1" outlineLevel="1" x14ac:dyDescent="0.25">
      <c r="B35" s="66" t="s">
        <v>88</v>
      </c>
      <c r="C35" s="309">
        <v>66.779852857951326</v>
      </c>
      <c r="D35" s="274">
        <f t="shared" si="15"/>
        <v>0.80650288923199165</v>
      </c>
      <c r="E35" s="305">
        <v>70.58</v>
      </c>
      <c r="F35" s="291">
        <f t="shared" si="16"/>
        <v>0.39046493301812446</v>
      </c>
      <c r="G35" s="309">
        <v>88.47</v>
      </c>
      <c r="H35" s="274">
        <f t="shared" si="7"/>
        <v>8.7790483216525272E-2</v>
      </c>
      <c r="I35" s="305">
        <v>83.17</v>
      </c>
      <c r="J35" s="291">
        <f t="shared" si="8"/>
        <v>8.2238126219909002E-2</v>
      </c>
      <c r="K35" s="309">
        <v>83.97</v>
      </c>
      <c r="L35" s="274">
        <f t="shared" si="9"/>
        <v>0.12893250873890838</v>
      </c>
      <c r="M35" s="305">
        <v>53.23</v>
      </c>
      <c r="N35" s="291">
        <f t="shared" si="14"/>
        <v>0.18870031263957121</v>
      </c>
      <c r="O35" s="309">
        <v>69.89</v>
      </c>
      <c r="P35" s="274">
        <f t="shared" si="11"/>
        <v>0.15961506553841054</v>
      </c>
    </row>
    <row r="36" spans="2:16" hidden="1" outlineLevel="1" x14ac:dyDescent="0.25">
      <c r="B36" s="66" t="s">
        <v>89</v>
      </c>
      <c r="C36" s="309">
        <v>72.198830409356731</v>
      </c>
      <c r="D36" s="274">
        <f t="shared" si="15"/>
        <v>0.30129555000885833</v>
      </c>
      <c r="E36" s="305">
        <v>74.018931074155418</v>
      </c>
      <c r="F36" s="291">
        <f t="shared" si="16"/>
        <v>0.37674401683764214</v>
      </c>
      <c r="G36" s="309">
        <v>87.221009880584347</v>
      </c>
      <c r="H36" s="274">
        <f t="shared" si="7"/>
        <v>0.1667117529972959</v>
      </c>
      <c r="I36" s="305">
        <v>81.675423234092236</v>
      </c>
      <c r="J36" s="291">
        <f t="shared" si="8"/>
        <v>0.18762799087484749</v>
      </c>
      <c r="K36" s="309">
        <v>83.698121841550275</v>
      </c>
      <c r="L36" s="274">
        <f t="shared" si="9"/>
        <v>0.2001352025045755</v>
      </c>
      <c r="M36" s="305">
        <v>48.606484095614533</v>
      </c>
      <c r="N36" s="291">
        <f t="shared" si="14"/>
        <v>0.11174023064202698</v>
      </c>
      <c r="O36" s="309">
        <v>67.619655908414714</v>
      </c>
      <c r="P36" s="274">
        <f t="shared" si="11"/>
        <v>0.17931649422456308</v>
      </c>
    </row>
    <row r="37" spans="2:16" hidden="1" outlineLevel="1" x14ac:dyDescent="0.25">
      <c r="B37" s="66" t="s">
        <v>90</v>
      </c>
      <c r="C37" s="309">
        <v>81.941143180531981</v>
      </c>
      <c r="D37" s="274">
        <f t="shared" si="15"/>
        <v>0.1467509904335329</v>
      </c>
      <c r="E37" s="305">
        <v>89.2</v>
      </c>
      <c r="F37" s="291">
        <f t="shared" si="16"/>
        <v>0.26678200184204814</v>
      </c>
      <c r="G37" s="309">
        <v>91.32</v>
      </c>
      <c r="H37" s="274">
        <f t="shared" si="7"/>
        <v>4.8688147487752076E-3</v>
      </c>
      <c r="I37" s="305">
        <v>86.67</v>
      </c>
      <c r="J37" s="291">
        <f t="shared" si="8"/>
        <v>0.1086469648793178</v>
      </c>
      <c r="K37" s="309">
        <v>90.13</v>
      </c>
      <c r="L37" s="274">
        <f t="shared" si="9"/>
        <v>6.0061822794633013E-2</v>
      </c>
      <c r="M37" s="305">
        <v>59.76</v>
      </c>
      <c r="N37" s="291">
        <f t="shared" si="14"/>
        <v>5.9956751175863188E-2</v>
      </c>
      <c r="O37" s="309">
        <v>76.209999999999994</v>
      </c>
      <c r="P37" s="274">
        <f t="shared" si="11"/>
        <v>6.7816889574920269E-2</v>
      </c>
    </row>
    <row r="38" spans="2:16" hidden="1" outlineLevel="1" x14ac:dyDescent="0.25">
      <c r="B38" s="66" t="s">
        <v>91</v>
      </c>
      <c r="C38" s="309">
        <v>78.409734012450485</v>
      </c>
      <c r="D38" s="274">
        <f t="shared" si="15"/>
        <v>4.8966875917182628E-2</v>
      </c>
      <c r="E38" s="305">
        <v>71.14</v>
      </c>
      <c r="F38" s="291">
        <f t="shared" si="16"/>
        <v>0.17720242206381487</v>
      </c>
      <c r="G38" s="309">
        <v>92.7</v>
      </c>
      <c r="H38" s="274">
        <f t="shared" si="7"/>
        <v>4.2207418884158798E-2</v>
      </c>
      <c r="I38" s="305">
        <v>80.900000000000006</v>
      </c>
      <c r="J38" s="291">
        <f t="shared" si="8"/>
        <v>6.0572052806013854E-2</v>
      </c>
      <c r="K38" s="309">
        <v>86.74</v>
      </c>
      <c r="L38" s="274">
        <f t="shared" si="9"/>
        <v>6.2053605711723359E-2</v>
      </c>
      <c r="M38" s="305">
        <v>56.44</v>
      </c>
      <c r="N38" s="291">
        <f t="shared" si="14"/>
        <v>0.10340215462557478</v>
      </c>
      <c r="O38" s="309">
        <v>72.86</v>
      </c>
      <c r="P38" s="274">
        <f t="shared" si="11"/>
        <v>8.5459489706793068E-2</v>
      </c>
    </row>
    <row r="39" spans="2:16" hidden="1" outlineLevel="1" x14ac:dyDescent="0.25">
      <c r="B39" s="66" t="s">
        <v>92</v>
      </c>
      <c r="C39" s="309">
        <v>72.608187134502927</v>
      </c>
      <c r="D39" s="274">
        <f t="shared" si="15"/>
        <v>0.10154447879975392</v>
      </c>
      <c r="E39" s="305">
        <v>57.28</v>
      </c>
      <c r="F39" s="291">
        <f t="shared" si="16"/>
        <v>0.14095016495919421</v>
      </c>
      <c r="G39" s="309">
        <v>81.94</v>
      </c>
      <c r="H39" s="274">
        <f t="shared" si="7"/>
        <v>0.15808025723305108</v>
      </c>
      <c r="I39" s="305">
        <v>71.709999999999994</v>
      </c>
      <c r="J39" s="291">
        <f t="shared" si="8"/>
        <v>0.16624596798120161</v>
      </c>
      <c r="K39" s="309">
        <v>75.78</v>
      </c>
      <c r="L39" s="274">
        <f t="shared" si="9"/>
        <v>0.15570377304481697</v>
      </c>
      <c r="M39" s="305">
        <v>42.38</v>
      </c>
      <c r="N39" s="291">
        <f t="shared" si="14"/>
        <v>0.10956183315921986</v>
      </c>
      <c r="O39" s="309">
        <v>59.91</v>
      </c>
      <c r="P39" s="274">
        <f t="shared" si="11"/>
        <v>0.14386964814812964</v>
      </c>
    </row>
    <row r="40" spans="2:16" hidden="1" outlineLevel="1" x14ac:dyDescent="0.25">
      <c r="B40" s="66" t="s">
        <v>93</v>
      </c>
      <c r="C40" s="309">
        <v>42.133559705715903</v>
      </c>
      <c r="D40" s="274">
        <f t="shared" si="15"/>
        <v>-0.25308922628996144</v>
      </c>
      <c r="E40" s="305">
        <v>63.041369201404635</v>
      </c>
      <c r="F40" s="291">
        <f t="shared" si="16"/>
        <v>7.0767770304761779E-2</v>
      </c>
      <c r="G40" s="309">
        <v>71.437066372911502</v>
      </c>
      <c r="H40" s="274">
        <f t="shared" si="7"/>
        <v>0.12647744161732111</v>
      </c>
      <c r="I40" s="305">
        <v>70.37243658550365</v>
      </c>
      <c r="J40" s="291">
        <f t="shared" si="8"/>
        <v>0.16133505809413928</v>
      </c>
      <c r="K40" s="309">
        <v>69.224015152627487</v>
      </c>
      <c r="L40" s="274">
        <f t="shared" si="9"/>
        <v>0.1151073756826877</v>
      </c>
      <c r="M40" s="305">
        <v>34.920197593610624</v>
      </c>
      <c r="N40" s="291">
        <f t="shared" si="14"/>
        <v>3.3418871801272898E-2</v>
      </c>
      <c r="O40" s="309">
        <v>52.918355681483774</v>
      </c>
      <c r="P40" s="274">
        <f t="shared" si="11"/>
        <v>9.2383080438528165E-2</v>
      </c>
    </row>
    <row r="41" spans="2:16" hidden="1" outlineLevel="1" x14ac:dyDescent="0.25">
      <c r="B41" s="66" t="s">
        <v>94</v>
      </c>
      <c r="C41" s="309">
        <v>45.239766081871345</v>
      </c>
      <c r="D41" s="274">
        <f t="shared" si="15"/>
        <v>-0.22624854226784819</v>
      </c>
      <c r="E41" s="305">
        <v>70.968726163234166</v>
      </c>
      <c r="F41" s="291">
        <f t="shared" si="16"/>
        <v>0.2129361480226093</v>
      </c>
      <c r="G41" s="309">
        <v>88.822680000614497</v>
      </c>
      <c r="H41" s="274">
        <f t="shared" si="7"/>
        <v>0.22538772257755557</v>
      </c>
      <c r="I41" s="305">
        <v>92.821074138937533</v>
      </c>
      <c r="J41" s="291">
        <f t="shared" si="8"/>
        <v>0.33647835086207811</v>
      </c>
      <c r="K41" s="309">
        <v>85.308552065948518</v>
      </c>
      <c r="L41" s="274">
        <f t="shared" si="9"/>
        <v>0.23170229663324116</v>
      </c>
      <c r="M41" s="305">
        <v>49.948642372275813</v>
      </c>
      <c r="N41" s="291">
        <f t="shared" si="14"/>
        <v>0.2100882226651557</v>
      </c>
      <c r="O41" s="309">
        <v>68.500899523968727</v>
      </c>
      <c r="P41" s="274">
        <f t="shared" si="11"/>
        <v>0.2282372390336207</v>
      </c>
    </row>
    <row r="42" spans="2:16" hidden="1" outlineLevel="1" x14ac:dyDescent="0.25">
      <c r="B42" s="66" t="s">
        <v>95</v>
      </c>
      <c r="C42" s="309">
        <v>50.084889643463498</v>
      </c>
      <c r="D42" s="274">
        <f t="shared" si="15"/>
        <v>-0.34049991675981639</v>
      </c>
      <c r="E42" s="305">
        <v>81.295278870387747</v>
      </c>
      <c r="F42" s="291">
        <f t="shared" si="16"/>
        <v>0.23956264822928808</v>
      </c>
      <c r="G42" s="309">
        <v>86.647667723650102</v>
      </c>
      <c r="H42" s="274">
        <f t="shared" si="7"/>
        <v>0.26022054054054045</v>
      </c>
      <c r="I42" s="305">
        <v>80.097875826224509</v>
      </c>
      <c r="J42" s="291">
        <f t="shared" si="8"/>
        <v>0.15126570715170229</v>
      </c>
      <c r="K42" s="309">
        <v>84.113723014276559</v>
      </c>
      <c r="L42" s="274">
        <f t="shared" si="9"/>
        <v>0.23006018129452066</v>
      </c>
      <c r="M42" s="305">
        <v>52.651220481969368</v>
      </c>
      <c r="N42" s="291">
        <f t="shared" si="14"/>
        <v>0.12966384658950458</v>
      </c>
      <c r="O42" s="309">
        <v>69.158627957605532</v>
      </c>
      <c r="P42" s="274">
        <f t="shared" si="11"/>
        <v>0.1947350402938457</v>
      </c>
    </row>
    <row r="43" spans="2:16" hidden="1" outlineLevel="1" x14ac:dyDescent="0.25">
      <c r="B43" s="66" t="s">
        <v>96</v>
      </c>
      <c r="C43" s="309">
        <v>44.843358395990002</v>
      </c>
      <c r="D43" s="274">
        <f t="shared" si="15"/>
        <v>-0.46321757641329053</v>
      </c>
      <c r="E43" s="305">
        <v>89.65</v>
      </c>
      <c r="F43" s="291">
        <f t="shared" si="16"/>
        <v>0.26713780918727914</v>
      </c>
      <c r="G43" s="309">
        <v>90.96</v>
      </c>
      <c r="H43" s="274">
        <f t="shared" si="7"/>
        <v>0.25462068965517237</v>
      </c>
      <c r="I43" s="305">
        <v>82.14</v>
      </c>
      <c r="J43" s="291">
        <f t="shared" si="8"/>
        <v>0.25846483836372003</v>
      </c>
      <c r="K43" s="309">
        <v>88.69</v>
      </c>
      <c r="L43" s="274">
        <f t="shared" si="9"/>
        <v>0.24337585868498524</v>
      </c>
      <c r="M43" s="305">
        <v>59.53</v>
      </c>
      <c r="N43" s="291">
        <f t="shared" si="14"/>
        <v>0.19923448831587431</v>
      </c>
      <c r="O43" s="309">
        <v>74.83</v>
      </c>
      <c r="P43" s="274">
        <f t="shared" si="11"/>
        <v>0.22913929040735859</v>
      </c>
    </row>
    <row r="44" spans="2:16" hidden="1" outlineLevel="1" x14ac:dyDescent="0.25">
      <c r="B44" s="66" t="s">
        <v>97</v>
      </c>
      <c r="C44" s="309">
        <v>46.644029428409731</v>
      </c>
      <c r="D44" s="274">
        <f t="shared" si="15"/>
        <v>-0.38290791903030075</v>
      </c>
      <c r="E44" s="305">
        <v>75.3</v>
      </c>
      <c r="F44" s="291">
        <f t="shared" si="16"/>
        <v>7.7253218884119956E-2</v>
      </c>
      <c r="G44" s="309">
        <v>81.38</v>
      </c>
      <c r="H44" s="274">
        <f t="shared" si="7"/>
        <v>0.10405643738977077</v>
      </c>
      <c r="I44" s="305">
        <v>71.91</v>
      </c>
      <c r="J44" s="291">
        <f t="shared" si="8"/>
        <v>0.31055221432476765</v>
      </c>
      <c r="K44" s="309">
        <v>78.34</v>
      </c>
      <c r="L44" s="274">
        <f t="shared" si="9"/>
        <v>0.11262604743644378</v>
      </c>
      <c r="M44" s="305">
        <v>50.42</v>
      </c>
      <c r="N44" s="291">
        <f t="shared" si="14"/>
        <v>7.3451139024909518E-2</v>
      </c>
      <c r="O44" s="309">
        <v>65.069999999999993</v>
      </c>
      <c r="P44" s="274">
        <f t="shared" si="11"/>
        <v>0.10082896295043131</v>
      </c>
    </row>
    <row r="45" spans="2:16" collapsed="1" x14ac:dyDescent="0.25">
      <c r="B45" s="80">
        <v>2011</v>
      </c>
      <c r="C45" s="306">
        <v>63.104061523672193</v>
      </c>
      <c r="D45" s="280">
        <f>C45/C58-1</f>
        <v>4.9033553407235253E-2</v>
      </c>
      <c r="E45" s="306">
        <v>73.795289306868682</v>
      </c>
      <c r="F45" s="280">
        <f>E45/E58-1</f>
        <v>0.21020812498569219</v>
      </c>
      <c r="G45" s="306">
        <v>84.835788008275586</v>
      </c>
      <c r="H45" s="280">
        <f t="shared" si="7"/>
        <v>0.12298780754337368</v>
      </c>
      <c r="I45" s="306">
        <v>80.379591200249507</v>
      </c>
      <c r="J45" s="280">
        <f t="shared" si="8"/>
        <v>0.16892875490511639</v>
      </c>
      <c r="K45" s="306">
        <v>81.775239859568501</v>
      </c>
      <c r="L45" s="280">
        <f t="shared" si="9"/>
        <v>0.14063662429852308</v>
      </c>
      <c r="M45" s="306">
        <v>51.199706906164764</v>
      </c>
      <c r="N45" s="280">
        <f>M45/M58-1</f>
        <v>0.10894276329000396</v>
      </c>
      <c r="O45" s="306">
        <v>67.503988357350664</v>
      </c>
      <c r="P45" s="280">
        <f t="shared" si="11"/>
        <v>0.13531091400353445</v>
      </c>
    </row>
    <row r="46" spans="2:16" hidden="1" outlineLevel="1" x14ac:dyDescent="0.25">
      <c r="B46" s="66" t="s">
        <v>86</v>
      </c>
      <c r="C46" s="309">
        <v>36.973232669869596</v>
      </c>
      <c r="D46" s="274">
        <f>C46/C59-1</f>
        <v>-0.49644793419330713</v>
      </c>
      <c r="E46" s="305">
        <v>59.55</v>
      </c>
      <c r="F46" s="291">
        <f>E46/E59-1</f>
        <v>4.21940331875994E-2</v>
      </c>
      <c r="G46" s="309">
        <v>70.099999999999994</v>
      </c>
      <c r="H46" s="274">
        <f t="shared" si="7"/>
        <v>5.4006946576603543E-3</v>
      </c>
      <c r="I46" s="305">
        <v>65.069999999999993</v>
      </c>
      <c r="J46" s="291">
        <f t="shared" si="8"/>
        <v>0.14181340479887772</v>
      </c>
      <c r="K46" s="309">
        <v>67.239999999999995</v>
      </c>
      <c r="L46" s="274">
        <f t="shared" si="9"/>
        <v>2.6615638385127038E-2</v>
      </c>
      <c r="M46" s="305">
        <v>48.71</v>
      </c>
      <c r="N46" s="291">
        <f t="shared" ref="N46:N57" si="17">M46/M59-1</f>
        <v>8.7640167797996993E-2</v>
      </c>
      <c r="O46" s="309">
        <v>58.41</v>
      </c>
      <c r="P46" s="274">
        <f t="shared" si="11"/>
        <v>5.2397657741426018E-2</v>
      </c>
    </row>
    <row r="47" spans="2:16" hidden="1" outlineLevel="1" x14ac:dyDescent="0.25">
      <c r="B47" s="66" t="s">
        <v>87</v>
      </c>
      <c r="C47" s="309">
        <v>31.687943262411348</v>
      </c>
      <c r="D47" s="274">
        <f t="shared" ref="D47:F70" si="18">C47/C60-1</f>
        <v>-0.54699381526918789</v>
      </c>
      <c r="E47" s="305">
        <v>63.34</v>
      </c>
      <c r="F47" s="291">
        <f t="shared" si="18"/>
        <v>1.1600187397517114E-2</v>
      </c>
      <c r="G47" s="309">
        <v>78.42</v>
      </c>
      <c r="H47" s="274">
        <f t="shared" si="7"/>
        <v>9.8164759991223205E-2</v>
      </c>
      <c r="I47" s="305">
        <v>78.52</v>
      </c>
      <c r="J47" s="291">
        <f t="shared" si="8"/>
        <v>-5.751104221722203E-3</v>
      </c>
      <c r="K47" s="309">
        <v>74.959999999999994</v>
      </c>
      <c r="L47" s="274">
        <f t="shared" si="9"/>
        <v>6.1454634586127099E-2</v>
      </c>
      <c r="M47" s="305">
        <v>53.32</v>
      </c>
      <c r="N47" s="291">
        <f t="shared" si="17"/>
        <v>0.16023888329256009</v>
      </c>
      <c r="O47" s="309">
        <v>64.64</v>
      </c>
      <c r="P47" s="274">
        <f t="shared" si="11"/>
        <v>0.10085730566187268</v>
      </c>
    </row>
    <row r="48" spans="2:16" hidden="1" outlineLevel="1" x14ac:dyDescent="0.25">
      <c r="B48" s="66" t="s">
        <v>88</v>
      </c>
      <c r="C48" s="309">
        <v>36.966369251887443</v>
      </c>
      <c r="D48" s="274">
        <f t="shared" si="18"/>
        <v>-0.35980030904552474</v>
      </c>
      <c r="E48" s="305">
        <v>50.76</v>
      </c>
      <c r="F48" s="291">
        <f t="shared" si="18"/>
        <v>8.4303452457956007E-2</v>
      </c>
      <c r="G48" s="309">
        <v>81.33</v>
      </c>
      <c r="H48" s="274">
        <f t="shared" si="7"/>
        <v>0.10919296000810985</v>
      </c>
      <c r="I48" s="305">
        <v>76.849999999999994</v>
      </c>
      <c r="J48" s="291">
        <f t="shared" si="8"/>
        <v>9.8025063985561101E-2</v>
      </c>
      <c r="K48" s="309">
        <v>74.38</v>
      </c>
      <c r="L48" s="274">
        <f t="shared" si="9"/>
        <v>0.10584212231858259</v>
      </c>
      <c r="M48" s="305">
        <v>44.78</v>
      </c>
      <c r="N48" s="291">
        <f t="shared" si="17"/>
        <v>8.517758332582881E-2</v>
      </c>
      <c r="O48" s="309">
        <v>60.27</v>
      </c>
      <c r="P48" s="274">
        <f t="shared" si="11"/>
        <v>0.10150459793136801</v>
      </c>
    </row>
    <row r="49" spans="2:16" hidden="1" outlineLevel="1" x14ac:dyDescent="0.25">
      <c r="B49" s="66" t="s">
        <v>89</v>
      </c>
      <c r="C49" s="309">
        <v>55.4822695035461</v>
      </c>
      <c r="D49" s="274">
        <f t="shared" si="18"/>
        <v>-0.12091246207439033</v>
      </c>
      <c r="E49" s="305">
        <v>53.763757219134796</v>
      </c>
      <c r="F49" s="291">
        <f t="shared" si="18"/>
        <v>0.23226580836889288</v>
      </c>
      <c r="G49" s="309">
        <v>74.757976558059497</v>
      </c>
      <c r="H49" s="274">
        <f t="shared" si="7"/>
        <v>4.4543475730885795E-2</v>
      </c>
      <c r="I49" s="305">
        <v>68.771891418563925</v>
      </c>
      <c r="J49" s="291">
        <f t="shared" si="8"/>
        <v>-4.9324144061875574E-2</v>
      </c>
      <c r="K49" s="309">
        <v>69.740577284025775</v>
      </c>
      <c r="L49" s="274">
        <f t="shared" si="9"/>
        <v>5.8760851435035288E-2</v>
      </c>
      <c r="M49" s="305">
        <v>43.721080478975217</v>
      </c>
      <c r="N49" s="291">
        <f t="shared" si="17"/>
        <v>3.6290127494079671E-2</v>
      </c>
      <c r="O49" s="309">
        <v>57.338005734310293</v>
      </c>
      <c r="P49" s="274">
        <f t="shared" si="11"/>
        <v>5.3233022305479327E-2</v>
      </c>
    </row>
    <row r="50" spans="2:16" hidden="1" outlineLevel="1" x14ac:dyDescent="0.25">
      <c r="B50" s="66" t="s">
        <v>90</v>
      </c>
      <c r="C50" s="309">
        <v>71.455044612216881</v>
      </c>
      <c r="D50" s="274">
        <f t="shared" si="18"/>
        <v>3.1798034303331946E-3</v>
      </c>
      <c r="E50" s="305">
        <v>70.41464109080556</v>
      </c>
      <c r="F50" s="291">
        <f t="shared" si="18"/>
        <v>7.3230316884705937E-2</v>
      </c>
      <c r="G50" s="309">
        <v>90.87753412153674</v>
      </c>
      <c r="H50" s="274">
        <f t="shared" si="7"/>
        <v>4.9879091052873692E-2</v>
      </c>
      <c r="I50" s="305">
        <v>78.176374216145987</v>
      </c>
      <c r="J50" s="291">
        <f t="shared" si="8"/>
        <v>7.9933336319187642E-2</v>
      </c>
      <c r="K50" s="309">
        <v>85.023343037098499</v>
      </c>
      <c r="L50" s="274">
        <f t="shared" si="9"/>
        <v>6.0538144406866667E-2</v>
      </c>
      <c r="M50" s="305">
        <v>56.379658824480558</v>
      </c>
      <c r="N50" s="291">
        <f t="shared" si="17"/>
        <v>-3.1776424103030054E-2</v>
      </c>
      <c r="O50" s="309">
        <v>71.369914396407324</v>
      </c>
      <c r="P50" s="274">
        <f t="shared" si="11"/>
        <v>2.5724552980846971E-2</v>
      </c>
    </row>
    <row r="51" spans="2:16" hidden="1" outlineLevel="1" x14ac:dyDescent="0.25">
      <c r="B51" s="66" t="s">
        <v>91</v>
      </c>
      <c r="C51" s="309">
        <v>74.749485243651336</v>
      </c>
      <c r="D51" s="274">
        <f t="shared" si="18"/>
        <v>4.7010190348010017E-2</v>
      </c>
      <c r="E51" s="305">
        <v>60.431408113551761</v>
      </c>
      <c r="F51" s="291">
        <f t="shared" si="18"/>
        <v>-5.9579705671463534E-2</v>
      </c>
      <c r="G51" s="309">
        <v>88.945826253328164</v>
      </c>
      <c r="H51" s="274">
        <f t="shared" si="7"/>
        <v>9.2432157373227186E-2</v>
      </c>
      <c r="I51" s="305">
        <v>76.279588723800913</v>
      </c>
      <c r="J51" s="291">
        <f t="shared" si="8"/>
        <v>0.21503008480090657</v>
      </c>
      <c r="K51" s="309">
        <v>81.671960373292222</v>
      </c>
      <c r="L51" s="274">
        <f t="shared" si="9"/>
        <v>8.5053279836484919E-2</v>
      </c>
      <c r="M51" s="305">
        <v>51.150887972619721</v>
      </c>
      <c r="N51" s="291">
        <f t="shared" si="17"/>
        <v>0.10740177468325873</v>
      </c>
      <c r="O51" s="309">
        <v>67.123647350193707</v>
      </c>
      <c r="P51" s="274">
        <f t="shared" si="11"/>
        <v>9.6075234327134273E-2</v>
      </c>
    </row>
    <row r="52" spans="2:16" hidden="1" outlineLevel="1" x14ac:dyDescent="0.25">
      <c r="B52" s="66" t="s">
        <v>92</v>
      </c>
      <c r="C52" s="309">
        <v>65.914893617021278</v>
      </c>
      <c r="D52" s="274">
        <f t="shared" si="18"/>
        <v>0.19016519400691512</v>
      </c>
      <c r="E52" s="305">
        <v>50.203770295303478</v>
      </c>
      <c r="F52" s="291">
        <f t="shared" si="18"/>
        <v>-0.10107100024035043</v>
      </c>
      <c r="G52" s="309">
        <v>70.755027113384642</v>
      </c>
      <c r="H52" s="274">
        <f t="shared" si="7"/>
        <v>0.11581517828807586</v>
      </c>
      <c r="I52" s="305">
        <v>61.487886748394629</v>
      </c>
      <c r="J52" s="291">
        <f t="shared" si="8"/>
        <v>0.13933363073506944</v>
      </c>
      <c r="K52" s="309">
        <v>65.570435753056358</v>
      </c>
      <c r="L52" s="274">
        <f t="shared" si="9"/>
        <v>8.5214112843455592E-2</v>
      </c>
      <c r="M52" s="305">
        <v>38.195257563368763</v>
      </c>
      <c r="N52" s="291">
        <f t="shared" si="17"/>
        <v>2.291061666868166E-2</v>
      </c>
      <c r="O52" s="309">
        <v>52.37484891481423</v>
      </c>
      <c r="P52" s="274">
        <f t="shared" si="11"/>
        <v>6.2154692517966126E-2</v>
      </c>
    </row>
    <row r="53" spans="2:16" hidden="1" outlineLevel="1" x14ac:dyDescent="0.25">
      <c r="B53" s="66" t="s">
        <v>93</v>
      </c>
      <c r="C53" s="309">
        <v>56.410432395332876</v>
      </c>
      <c r="D53" s="274">
        <f t="shared" si="18"/>
        <v>-4.0060733473487486E-2</v>
      </c>
      <c r="E53" s="305">
        <v>58.874922228432233</v>
      </c>
      <c r="F53" s="291">
        <f t="shared" si="18"/>
        <v>0.20275632744498928</v>
      </c>
      <c r="G53" s="309">
        <v>63.416331063271834</v>
      </c>
      <c r="H53" s="274">
        <f t="shared" si="7"/>
        <v>0.10770883953313248</v>
      </c>
      <c r="I53" s="305">
        <v>60.59615275973109</v>
      </c>
      <c r="J53" s="291">
        <f t="shared" si="8"/>
        <v>5.4763320447886565E-2</v>
      </c>
      <c r="K53" s="309">
        <v>62.078340312516872</v>
      </c>
      <c r="L53" s="274">
        <f t="shared" si="9"/>
        <v>0.11812572609000127</v>
      </c>
      <c r="M53" s="305">
        <v>33.790942420805528</v>
      </c>
      <c r="N53" s="291">
        <f t="shared" si="17"/>
        <v>4.1323341165039329E-2</v>
      </c>
      <c r="O53" s="309">
        <v>48.443038554057559</v>
      </c>
      <c r="P53" s="274">
        <f t="shared" si="11"/>
        <v>9.0813748121088889E-2</v>
      </c>
    </row>
    <row r="54" spans="2:16" hidden="1" outlineLevel="1" x14ac:dyDescent="0.25">
      <c r="B54" s="66" t="s">
        <v>94</v>
      </c>
      <c r="C54" s="309">
        <v>58.468085106382979</v>
      </c>
      <c r="D54" s="274">
        <f t="shared" si="18"/>
        <v>-0.12808038075092543</v>
      </c>
      <c r="E54" s="305">
        <v>58.509861610548107</v>
      </c>
      <c r="F54" s="291">
        <f t="shared" si="18"/>
        <v>8.5537123272632076E-3</v>
      </c>
      <c r="G54" s="309">
        <v>72.485367989308259</v>
      </c>
      <c r="H54" s="274">
        <f t="shared" si="7"/>
        <v>3.2794528043775584E-2</v>
      </c>
      <c r="I54" s="305">
        <v>69.451984821949793</v>
      </c>
      <c r="J54" s="291">
        <f t="shared" si="8"/>
        <v>5.4600636258988366E-2</v>
      </c>
      <c r="K54" s="309">
        <v>69.260690914624874</v>
      </c>
      <c r="L54" s="274">
        <f t="shared" si="9"/>
        <v>3.4447052130875511E-2</v>
      </c>
      <c r="M54" s="305">
        <v>41.276860179885524</v>
      </c>
      <c r="N54" s="291">
        <f t="shared" si="17"/>
        <v>-6.7286504364131194E-2</v>
      </c>
      <c r="O54" s="309">
        <v>55.771716853224028</v>
      </c>
      <c r="P54" s="274">
        <f t="shared" si="11"/>
        <v>-4.5498430163541936E-3</v>
      </c>
    </row>
    <row r="55" spans="2:16" hidden="1" outlineLevel="1" x14ac:dyDescent="0.25">
      <c r="B55" s="66" t="s">
        <v>95</v>
      </c>
      <c r="C55" s="309">
        <v>75.943719972546333</v>
      </c>
      <c r="D55" s="274">
        <f t="shared" si="18"/>
        <v>-0.13283699059561127</v>
      </c>
      <c r="E55" s="305">
        <v>65.583840386379691</v>
      </c>
      <c r="F55" s="291">
        <f t="shared" si="18"/>
        <v>-3.0971625496754029E-2</v>
      </c>
      <c r="G55" s="309">
        <v>68.755955752383414</v>
      </c>
      <c r="H55" s="274">
        <f t="shared" si="7"/>
        <v>4.6036144110503718E-2</v>
      </c>
      <c r="I55" s="305">
        <v>69.573752895316645</v>
      </c>
      <c r="J55" s="291">
        <f t="shared" si="8"/>
        <v>0.15956254825527738</v>
      </c>
      <c r="K55" s="309">
        <v>68.381794885641213</v>
      </c>
      <c r="L55" s="274">
        <f t="shared" si="9"/>
        <v>4.1135732119994106E-2</v>
      </c>
      <c r="M55" s="305">
        <v>46.607865375992404</v>
      </c>
      <c r="N55" s="291">
        <f t="shared" si="17"/>
        <v>-2.2691017488102205E-2</v>
      </c>
      <c r="O55" s="309">
        <v>57.886163563593087</v>
      </c>
      <c r="P55" s="274">
        <f t="shared" si="11"/>
        <v>1.5190521985146921E-2</v>
      </c>
    </row>
    <row r="56" spans="2:16" hidden="1" outlineLevel="1" x14ac:dyDescent="0.25">
      <c r="B56" s="66" t="s">
        <v>96</v>
      </c>
      <c r="C56" s="309">
        <v>83.541033434650458</v>
      </c>
      <c r="D56" s="274">
        <f t="shared" si="18"/>
        <v>0.1241308793456033</v>
      </c>
      <c r="E56" s="305">
        <v>70.75</v>
      </c>
      <c r="F56" s="291">
        <f t="shared" si="18"/>
        <v>-1.3662344904503021E-2</v>
      </c>
      <c r="G56" s="309">
        <v>72.5</v>
      </c>
      <c r="H56" s="274">
        <f t="shared" si="7"/>
        <v>5.6543281842028392E-2</v>
      </c>
      <c r="I56" s="305">
        <v>65.27</v>
      </c>
      <c r="J56" s="291">
        <f t="shared" si="8"/>
        <v>3.6525329521994498E-2</v>
      </c>
      <c r="K56" s="309">
        <v>71.33</v>
      </c>
      <c r="L56" s="274">
        <f t="shared" si="9"/>
        <v>3.9644366710392065E-2</v>
      </c>
      <c r="M56" s="305">
        <v>49.64</v>
      </c>
      <c r="N56" s="291">
        <f t="shared" si="17"/>
        <v>-3.9101819589624442E-2</v>
      </c>
      <c r="O56" s="309">
        <v>60.88</v>
      </c>
      <c r="P56" s="274">
        <f t="shared" si="11"/>
        <v>7.1133167907362349E-3</v>
      </c>
    </row>
    <row r="57" spans="2:16" hidden="1" outlineLevel="1" x14ac:dyDescent="0.25">
      <c r="B57" s="66" t="s">
        <v>97</v>
      </c>
      <c r="C57" s="309">
        <v>75.586822237474266</v>
      </c>
      <c r="D57" s="274">
        <f t="shared" si="18"/>
        <v>8.2252358490566113E-2</v>
      </c>
      <c r="E57" s="305">
        <v>69.900000000000006</v>
      </c>
      <c r="F57" s="291">
        <f t="shared" si="18"/>
        <v>-1.2572397231247368E-2</v>
      </c>
      <c r="G57" s="309">
        <v>73.709999999999994</v>
      </c>
      <c r="H57" s="274">
        <f t="shared" si="7"/>
        <v>7.3800738007379074E-3</v>
      </c>
      <c r="I57" s="305">
        <v>54.87</v>
      </c>
      <c r="J57" s="291">
        <f t="shared" si="8"/>
        <v>-0.12627388535031847</v>
      </c>
      <c r="K57" s="309">
        <v>70.41</v>
      </c>
      <c r="L57" s="274">
        <f t="shared" si="9"/>
        <v>-1.1650758001122918E-2</v>
      </c>
      <c r="M57" s="305">
        <v>46.97</v>
      </c>
      <c r="N57" s="291">
        <f t="shared" si="17"/>
        <v>-6.7685589519650757E-2</v>
      </c>
      <c r="O57" s="309">
        <v>59.11</v>
      </c>
      <c r="P57" s="274">
        <f t="shared" si="11"/>
        <v>-3.4150326797385722E-2</v>
      </c>
    </row>
    <row r="58" spans="2:16" ht="15" customHeight="1" collapsed="1" x14ac:dyDescent="0.25">
      <c r="B58" s="80">
        <v>2010</v>
      </c>
      <c r="C58" s="306">
        <v>60.154473914310699</v>
      </c>
      <c r="D58" s="280">
        <f>C58/C71-1</f>
        <v>-0.11945902128930419</v>
      </c>
      <c r="E58" s="306">
        <v>60.977354046223361</v>
      </c>
      <c r="F58" s="280">
        <f>E58/E71-1</f>
        <v>2.5520475072092985E-2</v>
      </c>
      <c r="G58" s="306">
        <v>75.544709780830757</v>
      </c>
      <c r="H58" s="280">
        <f t="shared" si="7"/>
        <v>6.2945944385473407E-2</v>
      </c>
      <c r="I58" s="306">
        <v>68.763464721829038</v>
      </c>
      <c r="J58" s="280">
        <f t="shared" si="8"/>
        <v>6.2990535328461661E-2</v>
      </c>
      <c r="K58" s="306">
        <v>71.692630341287895</v>
      </c>
      <c r="L58" s="280">
        <f t="shared" si="9"/>
        <v>5.8175947029045716E-2</v>
      </c>
      <c r="M58" s="306">
        <v>46.169837254959681</v>
      </c>
      <c r="N58" s="280">
        <f>M58/M71-1</f>
        <v>2.2148187845806522E-2</v>
      </c>
      <c r="O58" s="306">
        <v>59.458591936992967</v>
      </c>
      <c r="P58" s="280">
        <f t="shared" si="11"/>
        <v>4.5572847159077279E-2</v>
      </c>
    </row>
    <row r="59" spans="2:16" hidden="1" outlineLevel="1" x14ac:dyDescent="0.25">
      <c r="B59" s="66" t="s">
        <v>86</v>
      </c>
      <c r="C59" s="309">
        <v>73.424845573095396</v>
      </c>
      <c r="D59" s="274">
        <f t="shared" si="18"/>
        <v>-2.0206049603328169E-2</v>
      </c>
      <c r="E59" s="305">
        <v>57.139072095685989</v>
      </c>
      <c r="F59" s="291">
        <f t="shared" si="18"/>
        <v>-0.19759763943707354</v>
      </c>
      <c r="G59" s="309">
        <v>69.723444963273167</v>
      </c>
      <c r="H59" s="274">
        <f t="shared" si="7"/>
        <v>-1.6039444492334631E-2</v>
      </c>
      <c r="I59" s="305">
        <v>56.988295746502999</v>
      </c>
      <c r="J59" s="291">
        <f t="shared" si="8"/>
        <v>-7.2607066777819473E-2</v>
      </c>
      <c r="K59" s="309">
        <v>65.496761870653899</v>
      </c>
      <c r="L59" s="274">
        <f t="shared" si="9"/>
        <v>-6.1247500778932151E-2</v>
      </c>
      <c r="M59" s="305">
        <v>44.785032258064518</v>
      </c>
      <c r="N59" s="291">
        <f t="shared" ref="N59:N70" si="19">M59/M72-1</f>
        <v>-8.0578274316064125E-2</v>
      </c>
      <c r="O59" s="309">
        <v>55.501833903122694</v>
      </c>
      <c r="P59" s="274">
        <f t="shared" si="11"/>
        <v>-6.8292195683688162E-2</v>
      </c>
    </row>
    <row r="60" spans="2:16" hidden="1" outlineLevel="1" x14ac:dyDescent="0.25">
      <c r="B60" s="66" t="s">
        <v>87</v>
      </c>
      <c r="C60" s="309">
        <v>69.950354609929079</v>
      </c>
      <c r="D60" s="274">
        <f t="shared" si="18"/>
        <v>5.5916296503221607E-2</v>
      </c>
      <c r="E60" s="305">
        <v>62.613669697858612</v>
      </c>
      <c r="F60" s="291">
        <f t="shared" si="18"/>
        <v>-0.17602750759496488</v>
      </c>
      <c r="G60" s="309">
        <v>71.410049618261979</v>
      </c>
      <c r="H60" s="274">
        <f t="shared" si="7"/>
        <v>-7.727032409533563E-2</v>
      </c>
      <c r="I60" s="305">
        <v>78.974188790560476</v>
      </c>
      <c r="J60" s="291">
        <f t="shared" si="8"/>
        <v>0.14124550275376402</v>
      </c>
      <c r="K60" s="309">
        <v>70.620069438226835</v>
      </c>
      <c r="L60" s="274">
        <f t="shared" si="9"/>
        <v>-6.8582571376591406E-2</v>
      </c>
      <c r="M60" s="305">
        <v>45.956053333333337</v>
      </c>
      <c r="N60" s="291">
        <f t="shared" si="19"/>
        <v>-6.9150226183242069E-2</v>
      </c>
      <c r="O60" s="309">
        <v>58.71787348600666</v>
      </c>
      <c r="P60" s="274">
        <f t="shared" si="11"/>
        <v>-6.8118179876104357E-2</v>
      </c>
    </row>
    <row r="61" spans="2:16" hidden="1" outlineLevel="1" x14ac:dyDescent="0.25">
      <c r="B61" s="66" t="s">
        <v>88</v>
      </c>
      <c r="C61" s="309">
        <v>57.741935483870968</v>
      </c>
      <c r="D61" s="274">
        <f t="shared" si="18"/>
        <v>-0.15842446193494453</v>
      </c>
      <c r="E61" s="305">
        <v>46.813463412787783</v>
      </c>
      <c r="F61" s="291">
        <f t="shared" si="18"/>
        <v>-0.36299546315433684</v>
      </c>
      <c r="G61" s="309">
        <v>73.323581137230946</v>
      </c>
      <c r="H61" s="274">
        <f t="shared" si="7"/>
        <v>-4.0392865629748087E-2</v>
      </c>
      <c r="I61" s="305">
        <v>69.9892948900942</v>
      </c>
      <c r="J61" s="291">
        <f t="shared" si="8"/>
        <v>-0.14885935923514293</v>
      </c>
      <c r="K61" s="309">
        <v>67.260957508156693</v>
      </c>
      <c r="L61" s="274">
        <f t="shared" si="9"/>
        <v>-0.11950572708264573</v>
      </c>
      <c r="M61" s="305">
        <v>41.265135483870971</v>
      </c>
      <c r="N61" s="291">
        <f t="shared" si="19"/>
        <v>-0.13363141961219882</v>
      </c>
      <c r="O61" s="309">
        <v>54.716067561758173</v>
      </c>
      <c r="P61" s="274">
        <f t="shared" si="11"/>
        <v>-0.12384199260595408</v>
      </c>
    </row>
    <row r="62" spans="2:16" hidden="1" outlineLevel="1" x14ac:dyDescent="0.25">
      <c r="B62" s="66" t="s">
        <v>89</v>
      </c>
      <c r="C62" s="309">
        <v>63.113475177304963</v>
      </c>
      <c r="D62" s="274">
        <f t="shared" si="18"/>
        <v>8.8995172537098544E-3</v>
      </c>
      <c r="E62" s="305">
        <v>43.63</v>
      </c>
      <c r="F62" s="291">
        <f t="shared" si="18"/>
        <v>-0.26437363007924464</v>
      </c>
      <c r="G62" s="309">
        <v>71.569999999999993</v>
      </c>
      <c r="H62" s="274">
        <f t="shared" si="7"/>
        <v>-8.2435897435897521E-2</v>
      </c>
      <c r="I62" s="305">
        <v>72.34</v>
      </c>
      <c r="J62" s="291">
        <f t="shared" si="8"/>
        <v>-0.11261040235525011</v>
      </c>
      <c r="K62" s="309">
        <v>65.87</v>
      </c>
      <c r="L62" s="274">
        <f t="shared" si="9"/>
        <v>-0.11094614657848556</v>
      </c>
      <c r="M62" s="305">
        <v>42.19</v>
      </c>
      <c r="N62" s="291">
        <f t="shared" si="19"/>
        <v>-5.4459883460331704E-2</v>
      </c>
      <c r="O62" s="309">
        <v>54.44</v>
      </c>
      <c r="P62" s="274">
        <f t="shared" si="11"/>
        <v>-8.9784317003845593E-2</v>
      </c>
    </row>
    <row r="63" spans="2:16" hidden="1" outlineLevel="1" x14ac:dyDescent="0.25">
      <c r="B63" s="66" t="s">
        <v>90</v>
      </c>
      <c r="C63" s="309">
        <v>71.228551818805769</v>
      </c>
      <c r="D63" s="274">
        <f t="shared" si="18"/>
        <v>-1.2680546629232459E-2</v>
      </c>
      <c r="E63" s="305">
        <v>65.61</v>
      </c>
      <c r="F63" s="291">
        <f t="shared" si="18"/>
        <v>-0.20597845818709903</v>
      </c>
      <c r="G63" s="309">
        <v>86.56</v>
      </c>
      <c r="H63" s="274">
        <f t="shared" si="7"/>
        <v>-7.7775410185382476E-2</v>
      </c>
      <c r="I63" s="305">
        <v>72.39</v>
      </c>
      <c r="J63" s="291">
        <f t="shared" si="8"/>
        <v>-0.15639202890106052</v>
      </c>
      <c r="K63" s="309">
        <v>80.17</v>
      </c>
      <c r="L63" s="274">
        <f t="shared" si="9"/>
        <v>-0.10823136818687429</v>
      </c>
      <c r="M63" s="305">
        <v>58.23</v>
      </c>
      <c r="N63" s="291">
        <f t="shared" si="19"/>
        <v>-9.7908597986057333E-2</v>
      </c>
      <c r="O63" s="309">
        <v>69.58</v>
      </c>
      <c r="P63" s="274">
        <f t="shared" si="11"/>
        <v>-0.10346604818966632</v>
      </c>
    </row>
    <row r="64" spans="2:16" hidden="1" outlineLevel="1" x14ac:dyDescent="0.25">
      <c r="B64" s="66" t="s">
        <v>91</v>
      </c>
      <c r="C64" s="309">
        <v>71.393273850377483</v>
      </c>
      <c r="D64" s="274">
        <f t="shared" si="18"/>
        <v>8.3324333081326252E-2</v>
      </c>
      <c r="E64" s="305">
        <v>64.260000000000005</v>
      </c>
      <c r="F64" s="291">
        <f t="shared" si="18"/>
        <v>-0.11694379552013179</v>
      </c>
      <c r="G64" s="309">
        <v>81.42</v>
      </c>
      <c r="H64" s="274">
        <f t="shared" si="7"/>
        <v>-0.1363105972207489</v>
      </c>
      <c r="I64" s="305">
        <v>62.78</v>
      </c>
      <c r="J64" s="291">
        <f t="shared" si="8"/>
        <v>-0.2904611211573237</v>
      </c>
      <c r="K64" s="309">
        <v>75.27</v>
      </c>
      <c r="L64" s="274">
        <f t="shared" si="9"/>
        <v>-0.14679211063250963</v>
      </c>
      <c r="M64" s="305">
        <v>46.19</v>
      </c>
      <c r="N64" s="291">
        <f t="shared" si="19"/>
        <v>-0.17385083169379356</v>
      </c>
      <c r="O64" s="309">
        <v>61.24</v>
      </c>
      <c r="P64" s="274">
        <f t="shared" si="11"/>
        <v>-0.1560088202866593</v>
      </c>
    </row>
    <row r="65" spans="2:16" hidden="1" outlineLevel="1" x14ac:dyDescent="0.25">
      <c r="B65" s="66" t="s">
        <v>92</v>
      </c>
      <c r="C65" s="309">
        <v>55.382978723404257</v>
      </c>
      <c r="D65" s="274">
        <f t="shared" si="18"/>
        <v>-9.5395496224155774E-2</v>
      </c>
      <c r="E65" s="305">
        <v>55.848426637394802</v>
      </c>
      <c r="F65" s="291">
        <f t="shared" si="18"/>
        <v>-0.12229409653630674</v>
      </c>
      <c r="G65" s="309">
        <v>63.411063489868965</v>
      </c>
      <c r="H65" s="274">
        <f t="shared" si="7"/>
        <v>-0.15631900625506956</v>
      </c>
      <c r="I65" s="305">
        <v>53.96828908554572</v>
      </c>
      <c r="J65" s="291">
        <f t="shared" si="8"/>
        <v>-0.34820906901514825</v>
      </c>
      <c r="K65" s="309">
        <v>60.421657788111567</v>
      </c>
      <c r="L65" s="274">
        <f t="shared" si="9"/>
        <v>-0.174341926918399</v>
      </c>
      <c r="M65" s="305">
        <v>37.339780173324876</v>
      </c>
      <c r="N65" s="291">
        <f t="shared" si="19"/>
        <v>-0.18400830040811023</v>
      </c>
      <c r="O65" s="309">
        <v>49.310000966670231</v>
      </c>
      <c r="P65" s="274">
        <f t="shared" si="11"/>
        <v>-0.17789261476041629</v>
      </c>
    </row>
    <row r="66" spans="2:16" hidden="1" outlineLevel="1" x14ac:dyDescent="0.25">
      <c r="B66" s="66" t="s">
        <v>93</v>
      </c>
      <c r="C66" s="309">
        <v>58.764584763212078</v>
      </c>
      <c r="D66" s="274">
        <f t="shared" si="18"/>
        <v>-8.3992151243882152E-2</v>
      </c>
      <c r="E66" s="305">
        <v>48.95</v>
      </c>
      <c r="F66" s="291">
        <f t="shared" si="18"/>
        <v>-0.27049180327868838</v>
      </c>
      <c r="G66" s="309">
        <v>57.25</v>
      </c>
      <c r="H66" s="274">
        <f t="shared" si="7"/>
        <v>-0.16362308254200153</v>
      </c>
      <c r="I66" s="305">
        <v>57.45</v>
      </c>
      <c r="J66" s="291">
        <f t="shared" si="8"/>
        <v>-0.34230108757870625</v>
      </c>
      <c r="K66" s="309">
        <v>55.52</v>
      </c>
      <c r="L66" s="274">
        <f t="shared" si="9"/>
        <v>-0.2123705490140444</v>
      </c>
      <c r="M66" s="305">
        <v>32.450000000000003</v>
      </c>
      <c r="N66" s="291">
        <f t="shared" si="19"/>
        <v>-0.24464618249534442</v>
      </c>
      <c r="O66" s="309">
        <v>44.41</v>
      </c>
      <c r="P66" s="274">
        <f t="shared" si="11"/>
        <v>-0.22400838720950556</v>
      </c>
    </row>
    <row r="67" spans="2:16" hidden="1" outlineLevel="1" x14ac:dyDescent="0.25">
      <c r="B67" s="66" t="s">
        <v>94</v>
      </c>
      <c r="C67" s="309">
        <v>67.056737588652481</v>
      </c>
      <c r="D67" s="274">
        <f t="shared" si="18"/>
        <v>6.067142946749815E-2</v>
      </c>
      <c r="E67" s="305">
        <v>58.013629710940357</v>
      </c>
      <c r="F67" s="291">
        <f t="shared" si="18"/>
        <v>-0.2376658382268021</v>
      </c>
      <c r="G67" s="309">
        <v>70.183725824538769</v>
      </c>
      <c r="H67" s="274">
        <f t="shared" si="7"/>
        <v>-0.12771904269775325</v>
      </c>
      <c r="I67" s="305">
        <v>65.856194690265482</v>
      </c>
      <c r="J67" s="291">
        <f t="shared" si="8"/>
        <v>-0.26867079744291522</v>
      </c>
      <c r="K67" s="309">
        <v>66.954312230822808</v>
      </c>
      <c r="L67" s="274">
        <f t="shared" si="9"/>
        <v>-0.16692407327581427</v>
      </c>
      <c r="M67" s="305">
        <v>44.254597336715285</v>
      </c>
      <c r="N67" s="291">
        <f t="shared" si="19"/>
        <v>-8.4134988892481721E-2</v>
      </c>
      <c r="O67" s="309">
        <v>56.026629220914671</v>
      </c>
      <c r="P67" s="274">
        <f t="shared" si="11"/>
        <v>-0.13725547858154186</v>
      </c>
    </row>
    <row r="68" spans="2:16" hidden="1" outlineLevel="1" x14ac:dyDescent="0.25">
      <c r="B68" s="66" t="s">
        <v>95</v>
      </c>
      <c r="C68" s="309">
        <v>87.577213452299247</v>
      </c>
      <c r="D68" s="274">
        <f t="shared" si="18"/>
        <v>0.18305564331140212</v>
      </c>
      <c r="E68" s="305">
        <v>67.680000000000007</v>
      </c>
      <c r="F68" s="291">
        <f t="shared" si="18"/>
        <v>-0.15925465838509312</v>
      </c>
      <c r="G68" s="309">
        <v>65.73</v>
      </c>
      <c r="H68" s="274">
        <f t="shared" si="7"/>
        <v>-0.21759314367337224</v>
      </c>
      <c r="I68" s="305">
        <v>60</v>
      </c>
      <c r="J68" s="291">
        <f t="shared" si="8"/>
        <v>-0.34732948982921796</v>
      </c>
      <c r="K68" s="309">
        <v>65.680000000000007</v>
      </c>
      <c r="L68" s="274">
        <f t="shared" si="9"/>
        <v>-0.21818831091536717</v>
      </c>
      <c r="M68" s="305">
        <v>47.69</v>
      </c>
      <c r="N68" s="291">
        <f t="shared" si="19"/>
        <v>-0.1944256756756757</v>
      </c>
      <c r="O68" s="309">
        <v>57.02</v>
      </c>
      <c r="P68" s="274">
        <f t="shared" si="11"/>
        <v>-0.20871495975575904</v>
      </c>
    </row>
    <row r="69" spans="2:16" hidden="1" outlineLevel="1" x14ac:dyDescent="0.25">
      <c r="B69" s="66" t="s">
        <v>96</v>
      </c>
      <c r="C69" s="309">
        <v>74.316109422492403</v>
      </c>
      <c r="D69" s="274">
        <f t="shared" si="18"/>
        <v>2.4551712785382485E-2</v>
      </c>
      <c r="E69" s="305">
        <v>71.73</v>
      </c>
      <c r="F69" s="291">
        <f t="shared" si="18"/>
        <v>-0.14789736279401289</v>
      </c>
      <c r="G69" s="309">
        <v>68.62</v>
      </c>
      <c r="H69" s="274">
        <f t="shared" si="7"/>
        <v>-0.14160620465349005</v>
      </c>
      <c r="I69" s="305">
        <v>62.97</v>
      </c>
      <c r="J69" s="291">
        <f t="shared" si="8"/>
        <v>-0.28255668223766661</v>
      </c>
      <c r="K69" s="309">
        <v>68.61</v>
      </c>
      <c r="L69" s="274">
        <f t="shared" si="9"/>
        <v>-0.16237333658893904</v>
      </c>
      <c r="M69" s="305">
        <v>51.66</v>
      </c>
      <c r="N69" s="291">
        <f t="shared" si="19"/>
        <v>-0.1349631614199599</v>
      </c>
      <c r="O69" s="309">
        <v>60.45</v>
      </c>
      <c r="P69" s="274">
        <f t="shared" si="11"/>
        <v>-0.15134072722167624</v>
      </c>
    </row>
    <row r="70" spans="2:16" hidden="1" outlineLevel="1" x14ac:dyDescent="0.25">
      <c r="B70" s="66" t="s">
        <v>97</v>
      </c>
      <c r="C70" s="309">
        <v>69.842141386410432</v>
      </c>
      <c r="D70" s="274">
        <f t="shared" si="18"/>
        <v>-9.243817393613718E-2</v>
      </c>
      <c r="E70" s="305">
        <v>70.790000000000006</v>
      </c>
      <c r="F70" s="291">
        <f t="shared" si="18"/>
        <v>-0.12290918101846104</v>
      </c>
      <c r="G70" s="309">
        <v>73.17</v>
      </c>
      <c r="H70" s="274">
        <f t="shared" si="7"/>
        <v>-0.10154715127701375</v>
      </c>
      <c r="I70" s="305">
        <v>62.8</v>
      </c>
      <c r="J70" s="291">
        <f t="shared" si="8"/>
        <v>-0.21490186273284162</v>
      </c>
      <c r="K70" s="309">
        <v>71.239999999999995</v>
      </c>
      <c r="L70" s="274">
        <f t="shared" si="9"/>
        <v>-0.12049382716049384</v>
      </c>
      <c r="M70" s="305">
        <v>50.38</v>
      </c>
      <c r="N70" s="291">
        <f t="shared" si="19"/>
        <v>-0.10847637586267911</v>
      </c>
      <c r="O70" s="309">
        <v>61.2</v>
      </c>
      <c r="P70" s="274">
        <f t="shared" si="11"/>
        <v>-0.11560693641618491</v>
      </c>
    </row>
    <row r="71" spans="2:16" collapsed="1" x14ac:dyDescent="0.25">
      <c r="B71" s="80">
        <v>2009</v>
      </c>
      <c r="C71" s="306">
        <v>68.315359953366368</v>
      </c>
      <c r="D71" s="280">
        <v>-1.9393898328453174E-2</v>
      </c>
      <c r="E71" s="306">
        <v>59.459908922770865</v>
      </c>
      <c r="F71" s="280">
        <v>-0.19689371132022249</v>
      </c>
      <c r="G71" s="306">
        <v>71.07107391477544</v>
      </c>
      <c r="H71" s="280">
        <v>-0.11212712254759638</v>
      </c>
      <c r="I71" s="306">
        <v>64.688689538125828</v>
      </c>
      <c r="J71" s="280">
        <v>-0.21463880096494892</v>
      </c>
      <c r="K71" s="306">
        <v>67.751143411049412</v>
      </c>
      <c r="L71" s="280">
        <v>-0.13991362724767653</v>
      </c>
      <c r="M71" s="306">
        <v>45.169416532707785</v>
      </c>
      <c r="N71" s="280">
        <v>-0.13054044814981269</v>
      </c>
      <c r="O71" s="306">
        <v>56.867000801089773</v>
      </c>
      <c r="P71" s="280">
        <v>-0.13599251003488055</v>
      </c>
    </row>
    <row r="72" spans="2:16" hidden="1" outlineLevel="1" x14ac:dyDescent="0.25">
      <c r="B72" s="66" t="s">
        <v>86</v>
      </c>
      <c r="C72" s="309">
        <v>74.939068100358426</v>
      </c>
      <c r="D72" s="274">
        <v>-1.2284453217095148E-3</v>
      </c>
      <c r="E72" s="305">
        <v>71.209999999999994</v>
      </c>
      <c r="F72" s="291">
        <v>-1.8222596019065174E-3</v>
      </c>
      <c r="G72" s="309">
        <v>70.86</v>
      </c>
      <c r="H72" s="274">
        <v>-6.4801372574897709E-2</v>
      </c>
      <c r="I72" s="305">
        <v>61.45</v>
      </c>
      <c r="J72" s="291">
        <v>-0.22057331303906647</v>
      </c>
      <c r="K72" s="309">
        <v>69.77</v>
      </c>
      <c r="L72" s="274">
        <v>-7.0972037283621781E-2</v>
      </c>
      <c r="M72" s="305">
        <v>48.71</v>
      </c>
      <c r="N72" s="291">
        <v>-8.560165196170455E-2</v>
      </c>
      <c r="O72" s="309">
        <v>59.57</v>
      </c>
      <c r="P72" s="274">
        <v>-7.6863474353014105E-2</v>
      </c>
    </row>
    <row r="73" spans="2:16" hidden="1" outlineLevel="1" x14ac:dyDescent="0.25">
      <c r="B73" s="66" t="s">
        <v>87</v>
      </c>
      <c r="C73" s="309">
        <v>66.246117084826764</v>
      </c>
      <c r="D73" s="274">
        <v>-0.13038891139012632</v>
      </c>
      <c r="E73" s="305">
        <v>75.989999999999995</v>
      </c>
      <c r="F73" s="291">
        <v>5.9571088165208952E-3</v>
      </c>
      <c r="G73" s="309">
        <v>77.39</v>
      </c>
      <c r="H73" s="274">
        <v>-4.6098853691606045E-2</v>
      </c>
      <c r="I73" s="305">
        <v>69.2</v>
      </c>
      <c r="J73" s="291">
        <v>-0.16646591182847503</v>
      </c>
      <c r="K73" s="309">
        <v>75.819999999999993</v>
      </c>
      <c r="L73" s="274">
        <v>-5.225000000000013E-2</v>
      </c>
      <c r="M73" s="305">
        <v>49.37</v>
      </c>
      <c r="N73" s="291">
        <v>-0.10040087463556857</v>
      </c>
      <c r="O73" s="309">
        <v>63.01</v>
      </c>
      <c r="P73" s="274">
        <v>-7.1196933962264231E-2</v>
      </c>
    </row>
    <row r="74" spans="2:16" hidden="1" outlineLevel="1" x14ac:dyDescent="0.25">
      <c r="B74" s="66" t="s">
        <v>88</v>
      </c>
      <c r="C74" s="309">
        <v>68.611708482676221</v>
      </c>
      <c r="D74" s="274">
        <v>-5.4894055090408567E-2</v>
      </c>
      <c r="E74" s="305">
        <v>73.489999999999995</v>
      </c>
      <c r="F74" s="291">
        <v>0.11416009702850216</v>
      </c>
      <c r="G74" s="309">
        <v>76.41</v>
      </c>
      <c r="H74" s="274">
        <v>-6.7715959004392312E-2</v>
      </c>
      <c r="I74" s="305">
        <v>82.23</v>
      </c>
      <c r="J74" s="291">
        <v>-5.0242550242550199E-2</v>
      </c>
      <c r="K74" s="309">
        <v>76.39</v>
      </c>
      <c r="L74" s="274">
        <v>-2.7745959017436594E-2</v>
      </c>
      <c r="M74" s="305">
        <v>47.63</v>
      </c>
      <c r="N74" s="291">
        <v>-6.6078431372548985E-2</v>
      </c>
      <c r="O74" s="309">
        <v>62.45</v>
      </c>
      <c r="P74" s="274">
        <v>-4.2618427104093248E-2</v>
      </c>
    </row>
    <row r="75" spans="2:16" hidden="1" outlineLevel="1" x14ac:dyDescent="0.25">
      <c r="B75" s="66" t="s">
        <v>89</v>
      </c>
      <c r="C75" s="309">
        <v>62.556750298685785</v>
      </c>
      <c r="D75" s="274">
        <v>-0.11051348795491989</v>
      </c>
      <c r="E75" s="305">
        <v>59.31</v>
      </c>
      <c r="F75" s="291">
        <v>-0.1040785498489426</v>
      </c>
      <c r="G75" s="309">
        <v>78</v>
      </c>
      <c r="H75" s="274">
        <v>-5.1020408163265918E-3</v>
      </c>
      <c r="I75" s="305">
        <v>81.52</v>
      </c>
      <c r="J75" s="291">
        <v>-1.2836037781545184E-2</v>
      </c>
      <c r="K75" s="309">
        <v>74.09</v>
      </c>
      <c r="L75" s="274">
        <v>-2.4232846042407497E-2</v>
      </c>
      <c r="M75" s="305">
        <v>44.62</v>
      </c>
      <c r="N75" s="291">
        <v>-8.8849400266549639E-3</v>
      </c>
      <c r="O75" s="309">
        <v>59.81</v>
      </c>
      <c r="P75" s="274">
        <v>-1.9025750369033867E-2</v>
      </c>
    </row>
    <row r="76" spans="2:16" hidden="1" outlineLevel="1" x14ac:dyDescent="0.25">
      <c r="B76" s="66" t="s">
        <v>90</v>
      </c>
      <c r="C76" s="309">
        <v>72.143369175627242</v>
      </c>
      <c r="D76" s="274">
        <v>0.39815389521730893</v>
      </c>
      <c r="E76" s="305">
        <v>82.63</v>
      </c>
      <c r="F76" s="291">
        <v>-6.2088535754824092E-2</v>
      </c>
      <c r="G76" s="309">
        <v>93.86</v>
      </c>
      <c r="H76" s="274">
        <v>9.1388022793248425E-3</v>
      </c>
      <c r="I76" s="305">
        <v>85.81</v>
      </c>
      <c r="J76" s="291">
        <v>-3.8004484304932751E-2</v>
      </c>
      <c r="K76" s="309">
        <v>89.9</v>
      </c>
      <c r="L76" s="274">
        <v>-6.9590191096873255E-3</v>
      </c>
      <c r="M76" s="305">
        <v>64.55</v>
      </c>
      <c r="N76" s="291">
        <v>9.066750039080862E-3</v>
      </c>
      <c r="O76" s="309">
        <v>77.61</v>
      </c>
      <c r="P76" s="274">
        <v>-9.0113285272919175E-4</v>
      </c>
    </row>
    <row r="77" spans="2:16" hidden="1" outlineLevel="1" x14ac:dyDescent="0.25">
      <c r="B77" s="66" t="s">
        <v>91</v>
      </c>
      <c r="C77" s="309">
        <v>65.902031063321388</v>
      </c>
      <c r="D77" s="274">
        <v>0.28167883455012155</v>
      </c>
      <c r="E77" s="305">
        <v>72.77</v>
      </c>
      <c r="F77" s="291">
        <v>3.7940379403794022E-2</v>
      </c>
      <c r="G77" s="309">
        <v>94.27</v>
      </c>
      <c r="H77" s="274">
        <v>5.329608938547481E-2</v>
      </c>
      <c r="I77" s="305">
        <v>88.48</v>
      </c>
      <c r="J77" s="291">
        <v>0.22701428373318544</v>
      </c>
      <c r="K77" s="309">
        <v>88.22</v>
      </c>
      <c r="L77" s="274">
        <v>7.7298815484186045E-2</v>
      </c>
      <c r="M77" s="305">
        <v>55.91</v>
      </c>
      <c r="N77" s="291">
        <v>9.3059628543499473E-2</v>
      </c>
      <c r="O77" s="309">
        <v>72.56</v>
      </c>
      <c r="P77" s="274">
        <v>8.282345918519618E-2</v>
      </c>
    </row>
    <row r="78" spans="2:16" hidden="1" outlineLevel="1" x14ac:dyDescent="0.25">
      <c r="B78" s="66" t="s">
        <v>92</v>
      </c>
      <c r="C78" s="309">
        <v>61.223416965352449</v>
      </c>
      <c r="D78" s="274">
        <v>0.58560321727770859</v>
      </c>
      <c r="E78" s="305">
        <v>63.63</v>
      </c>
      <c r="F78" s="291">
        <v>0.12679298742695244</v>
      </c>
      <c r="G78" s="309">
        <v>75.16</v>
      </c>
      <c r="H78" s="274">
        <v>3.8551886140665959E-2</v>
      </c>
      <c r="I78" s="305">
        <v>82.8</v>
      </c>
      <c r="J78" s="291">
        <v>0.30147752279157491</v>
      </c>
      <c r="K78" s="309">
        <v>73.180000000000007</v>
      </c>
      <c r="L78" s="274">
        <v>9.6658174734002733E-2</v>
      </c>
      <c r="M78" s="305">
        <v>45.76</v>
      </c>
      <c r="N78" s="291">
        <v>0.13689440993788815</v>
      </c>
      <c r="O78" s="309">
        <v>59.98</v>
      </c>
      <c r="P78" s="274">
        <v>0.1134211991832188</v>
      </c>
    </row>
    <row r="79" spans="2:16" hidden="1" outlineLevel="1" x14ac:dyDescent="0.25">
      <c r="B79" s="66" t="s">
        <v>93</v>
      </c>
      <c r="C79" s="309">
        <v>64.152927120669062</v>
      </c>
      <c r="D79" s="274">
        <v>0.62298456499773547</v>
      </c>
      <c r="E79" s="305">
        <v>67.099999999999994</v>
      </c>
      <c r="F79" s="291">
        <v>0.53546910755148724</v>
      </c>
      <c r="G79" s="309">
        <v>68.45</v>
      </c>
      <c r="H79" s="274">
        <v>7.2715875254662388E-2</v>
      </c>
      <c r="I79" s="305">
        <v>87.35</v>
      </c>
      <c r="J79" s="291">
        <v>0.37580721373444614</v>
      </c>
      <c r="K79" s="309">
        <v>70.489999999999995</v>
      </c>
      <c r="L79" s="274">
        <v>0.20743405275779359</v>
      </c>
      <c r="M79" s="305">
        <v>42.96</v>
      </c>
      <c r="N79" s="291">
        <v>0.17892425905598253</v>
      </c>
      <c r="O79" s="309">
        <v>57.23</v>
      </c>
      <c r="P79" s="274">
        <v>0.19903624554787336</v>
      </c>
    </row>
    <row r="80" spans="2:16" hidden="1" outlineLevel="1" x14ac:dyDescent="0.25">
      <c r="B80" s="66" t="s">
        <v>94</v>
      </c>
      <c r="C80" s="309">
        <v>63.221027479091994</v>
      </c>
      <c r="D80" s="274">
        <v>0.62734767310981732</v>
      </c>
      <c r="E80" s="305">
        <v>76.099999999999994</v>
      </c>
      <c r="F80" s="291">
        <v>0.2236694002251165</v>
      </c>
      <c r="G80" s="309">
        <v>80.459999999999994</v>
      </c>
      <c r="H80" s="274">
        <v>0</v>
      </c>
      <c r="I80" s="305">
        <v>90.05</v>
      </c>
      <c r="J80" s="291">
        <v>7.0367288719838328E-2</v>
      </c>
      <c r="K80" s="309">
        <v>80.37</v>
      </c>
      <c r="L80" s="274">
        <v>6.1971458773784294E-2</v>
      </c>
      <c r="M80" s="305">
        <v>48.32</v>
      </c>
      <c r="N80" s="291">
        <v>-5.0501080762428763E-2</v>
      </c>
      <c r="O80" s="309">
        <v>64.94</v>
      </c>
      <c r="P80" s="274">
        <v>2.0427404148334327E-2</v>
      </c>
    </row>
    <row r="81" spans="2:16" hidden="1" outlineLevel="1" x14ac:dyDescent="0.25">
      <c r="B81" s="66" t="s">
        <v>95</v>
      </c>
      <c r="C81" s="309">
        <v>74.026284348864991</v>
      </c>
      <c r="D81" s="274">
        <v>-4.5946515616437145E-2</v>
      </c>
      <c r="E81" s="305">
        <v>80.5</v>
      </c>
      <c r="F81" s="291">
        <v>0.13524185587364279</v>
      </c>
      <c r="G81" s="309">
        <v>84.01</v>
      </c>
      <c r="H81" s="274">
        <v>9.7739448582255362E-2</v>
      </c>
      <c r="I81" s="305">
        <v>91.93</v>
      </c>
      <c r="J81" s="291">
        <v>0.15795440231767244</v>
      </c>
      <c r="K81" s="309">
        <v>84.01</v>
      </c>
      <c r="L81" s="274">
        <v>0.11197882197220399</v>
      </c>
      <c r="M81" s="305">
        <v>59.2</v>
      </c>
      <c r="N81" s="291">
        <v>9.8942340498124892E-3</v>
      </c>
      <c r="O81" s="309">
        <v>72.06</v>
      </c>
      <c r="P81" s="274">
        <v>7.0251002524877482E-2</v>
      </c>
    </row>
    <row r="82" spans="2:16" hidden="1" outlineLevel="1" x14ac:dyDescent="0.25">
      <c r="B82" s="66" t="s">
        <v>96</v>
      </c>
      <c r="C82" s="309">
        <v>72.53524492234169</v>
      </c>
      <c r="D82" s="274">
        <v>-4.3797022512708894E-2</v>
      </c>
      <c r="E82" s="305">
        <v>84.18</v>
      </c>
      <c r="F82" s="291">
        <v>0.17046718576195774</v>
      </c>
      <c r="G82" s="309">
        <v>79.94</v>
      </c>
      <c r="H82" s="274">
        <v>5.6429232192414469E-2</v>
      </c>
      <c r="I82" s="305">
        <v>87.77</v>
      </c>
      <c r="J82" s="291">
        <v>2.5110955384255895E-2</v>
      </c>
      <c r="K82" s="309">
        <v>81.91</v>
      </c>
      <c r="L82" s="274">
        <v>7.5075469221682622E-2</v>
      </c>
      <c r="M82" s="305">
        <v>59.72</v>
      </c>
      <c r="N82" s="291">
        <v>1.4783347493627863E-2</v>
      </c>
      <c r="O82" s="309">
        <v>71.23</v>
      </c>
      <c r="P82" s="274">
        <v>5.1055039102847921E-2</v>
      </c>
    </row>
    <row r="83" spans="2:16" hidden="1" outlineLevel="1" x14ac:dyDescent="0.25">
      <c r="B83" s="66" t="s">
        <v>97</v>
      </c>
      <c r="C83" s="309">
        <v>76.955794504181597</v>
      </c>
      <c r="D83" s="274">
        <v>-9.8517056617649645E-3</v>
      </c>
      <c r="E83" s="305">
        <v>80.709999999999994</v>
      </c>
      <c r="F83" s="291">
        <v>0.17174796747967469</v>
      </c>
      <c r="G83" s="309">
        <v>81.44</v>
      </c>
      <c r="H83" s="274">
        <v>3.5736996057484482E-2</v>
      </c>
      <c r="I83" s="305">
        <v>79.989999999999995</v>
      </c>
      <c r="J83" s="291">
        <v>-1.8888752606402659E-2</v>
      </c>
      <c r="K83" s="309">
        <v>81</v>
      </c>
      <c r="L83" s="274">
        <v>5.7441253263707637E-2</v>
      </c>
      <c r="M83" s="305">
        <v>56.51</v>
      </c>
      <c r="N83" s="291">
        <v>5.6949635166398949E-3</v>
      </c>
      <c r="O83" s="309">
        <v>69.2</v>
      </c>
      <c r="P83" s="274">
        <v>3.7636827110511417E-2</v>
      </c>
    </row>
    <row r="84" spans="2:16" collapsed="1" x14ac:dyDescent="0.25">
      <c r="B84" s="80">
        <v>2008</v>
      </c>
      <c r="C84" s="306">
        <v>69.666464278486146</v>
      </c>
      <c r="D84" s="280">
        <v>0.1004298237054837</v>
      </c>
      <c r="E84" s="306">
        <v>74.037409195882049</v>
      </c>
      <c r="F84" s="280">
        <v>9.6135502761961922E-2</v>
      </c>
      <c r="G84" s="306">
        <v>80.046452278958554</v>
      </c>
      <c r="H84" s="280">
        <v>1.3258271589824178E-2</v>
      </c>
      <c r="I84" s="306">
        <v>82.368074228274594</v>
      </c>
      <c r="J84" s="280">
        <v>4.0587670871809145E-2</v>
      </c>
      <c r="K84" s="306">
        <v>78.772487923790777</v>
      </c>
      <c r="L84" s="280">
        <v>3.7154145147359818E-2</v>
      </c>
      <c r="M84" s="306">
        <v>51.951141874959497</v>
      </c>
      <c r="N84" s="280">
        <v>5.0049367512734477E-3</v>
      </c>
      <c r="O84" s="306">
        <v>65.817717394308161</v>
      </c>
      <c r="P84" s="280">
        <v>2.5365732768151794E-2</v>
      </c>
    </row>
    <row r="85" spans="2:16" hidden="1" outlineLevel="1" x14ac:dyDescent="0.25">
      <c r="B85" s="66" t="s">
        <v>86</v>
      </c>
      <c r="C85" s="309">
        <v>75.031239875966122</v>
      </c>
      <c r="D85" s="274">
        <v>5.4909224082822616E-2</v>
      </c>
      <c r="E85" s="305">
        <v>71.34</v>
      </c>
      <c r="F85" s="291">
        <v>0.12293404690697307</v>
      </c>
      <c r="G85" s="309">
        <v>75.77</v>
      </c>
      <c r="H85" s="274">
        <v>2.6972079154242268E-2</v>
      </c>
      <c r="I85" s="305">
        <v>78.84</v>
      </c>
      <c r="J85" s="291">
        <v>-2.3048327137546454E-2</v>
      </c>
      <c r="K85" s="309">
        <v>75.099999999999994</v>
      </c>
      <c r="L85" s="274">
        <v>4.1608876560332853E-2</v>
      </c>
      <c r="M85" s="305">
        <v>53.27</v>
      </c>
      <c r="N85" s="291">
        <v>2.659471959915205E-2</v>
      </c>
      <c r="O85" s="309">
        <v>64.53</v>
      </c>
      <c r="P85" s="274">
        <v>3.5628310062590263E-2</v>
      </c>
    </row>
    <row r="86" spans="2:16" hidden="1" outlineLevel="1" x14ac:dyDescent="0.25">
      <c r="B86" s="66" t="s">
        <v>87</v>
      </c>
      <c r="C86" s="309">
        <v>76.179016059610305</v>
      </c>
      <c r="D86" s="274">
        <v>0.11324232543571267</v>
      </c>
      <c r="E86" s="305">
        <v>75.540000000000006</v>
      </c>
      <c r="F86" s="291">
        <v>0.16971198513471686</v>
      </c>
      <c r="G86" s="309">
        <v>81.13</v>
      </c>
      <c r="H86" s="274">
        <v>4.1062491979981797E-2</v>
      </c>
      <c r="I86" s="305">
        <v>83.02</v>
      </c>
      <c r="J86" s="291">
        <v>-0.10846219931271484</v>
      </c>
      <c r="K86" s="309">
        <v>80</v>
      </c>
      <c r="L86" s="274">
        <v>4.6298718284070173E-2</v>
      </c>
      <c r="M86" s="305">
        <v>54.88</v>
      </c>
      <c r="N86" s="291">
        <v>3.7429111531191106E-2</v>
      </c>
      <c r="O86" s="309">
        <v>67.84</v>
      </c>
      <c r="P86" s="274">
        <v>4.3050430504304904E-2</v>
      </c>
    </row>
    <row r="87" spans="2:16" hidden="1" outlineLevel="1" x14ac:dyDescent="0.25">
      <c r="B87" s="66" t="s">
        <v>88</v>
      </c>
      <c r="C87" s="309">
        <v>72.596843615494976</v>
      </c>
      <c r="D87" s="274">
        <v>6.618096357687131E-2</v>
      </c>
      <c r="E87" s="305">
        <v>65.959999999999994</v>
      </c>
      <c r="F87" s="291">
        <v>1.3989239046886981E-2</v>
      </c>
      <c r="G87" s="309">
        <v>81.96</v>
      </c>
      <c r="H87" s="274">
        <v>-6.0091743119266128E-2</v>
      </c>
      <c r="I87" s="305">
        <v>86.58</v>
      </c>
      <c r="J87" s="291">
        <v>9.1115311909262919E-2</v>
      </c>
      <c r="K87" s="309">
        <v>78.569999999999993</v>
      </c>
      <c r="L87" s="274">
        <v>-2.2761194029850884E-2</v>
      </c>
      <c r="M87" s="305">
        <v>51</v>
      </c>
      <c r="N87" s="291">
        <v>-2.764537654909438E-2</v>
      </c>
      <c r="O87" s="309">
        <v>65.23</v>
      </c>
      <c r="P87" s="274">
        <v>-2.4233358264771687E-2</v>
      </c>
    </row>
    <row r="88" spans="2:16" hidden="1" outlineLevel="1" x14ac:dyDescent="0.25">
      <c r="B88" s="66" t="s">
        <v>89</v>
      </c>
      <c r="C88" s="309">
        <v>70.329060026843152</v>
      </c>
      <c r="D88" s="274">
        <v>0.39029623947211589</v>
      </c>
      <c r="E88" s="305">
        <v>66.2</v>
      </c>
      <c r="F88" s="291">
        <v>9.7116340735830198E-2</v>
      </c>
      <c r="G88" s="309">
        <v>78.400000000000006</v>
      </c>
      <c r="H88" s="274">
        <v>-6.2425257115522603E-2</v>
      </c>
      <c r="I88" s="305">
        <v>82.58</v>
      </c>
      <c r="J88" s="291">
        <v>-7.937569676700118E-2</v>
      </c>
      <c r="K88" s="309">
        <v>75.930000000000007</v>
      </c>
      <c r="L88" s="274">
        <v>-2.7535860655737543E-2</v>
      </c>
      <c r="M88" s="305">
        <v>45.02</v>
      </c>
      <c r="N88" s="291">
        <v>-0.1067460317460317</v>
      </c>
      <c r="O88" s="309">
        <v>60.97</v>
      </c>
      <c r="P88" s="274">
        <v>-5.7067738942158996E-2</v>
      </c>
    </row>
    <row r="89" spans="2:16" hidden="1" outlineLevel="1" x14ac:dyDescent="0.25">
      <c r="B89" s="66" t="s">
        <v>90</v>
      </c>
      <c r="C89" s="309">
        <v>51.599018836488177</v>
      </c>
      <c r="D89" s="274">
        <v>-0.23293166718614799</v>
      </c>
      <c r="E89" s="305">
        <v>88.1</v>
      </c>
      <c r="F89" s="291">
        <v>-1.4320877153725653E-2</v>
      </c>
      <c r="G89" s="309">
        <v>93.01</v>
      </c>
      <c r="H89" s="274">
        <v>-3.2154006243496291E-2</v>
      </c>
      <c r="I89" s="305">
        <v>89.2</v>
      </c>
      <c r="J89" s="291">
        <v>-8.3624409287035184E-2</v>
      </c>
      <c r="K89" s="309">
        <v>90.53</v>
      </c>
      <c r="L89" s="274">
        <v>-3.7324542747766976E-2</v>
      </c>
      <c r="M89" s="305">
        <v>63.97</v>
      </c>
      <c r="N89" s="291">
        <v>-8.7576665240336582E-2</v>
      </c>
      <c r="O89" s="309">
        <v>77.680000000000007</v>
      </c>
      <c r="P89" s="274">
        <v>-5.7738961669092537E-2</v>
      </c>
    </row>
    <row r="90" spans="2:16" hidden="1" outlineLevel="1" x14ac:dyDescent="0.25">
      <c r="B90" s="66" t="s">
        <v>91</v>
      </c>
      <c r="C90" s="309">
        <v>51.418521775350584</v>
      </c>
      <c r="D90" s="274">
        <v>-0.17624687059729505</v>
      </c>
      <c r="E90" s="305">
        <v>70.11</v>
      </c>
      <c r="F90" s="291">
        <v>-7.1390728476821153E-2</v>
      </c>
      <c r="G90" s="309">
        <v>89.5</v>
      </c>
      <c r="H90" s="274">
        <v>-4.8921503224371721E-3</v>
      </c>
      <c r="I90" s="305">
        <v>72.11</v>
      </c>
      <c r="J90" s="291">
        <v>-0.12593939393939391</v>
      </c>
      <c r="K90" s="309">
        <v>81.89</v>
      </c>
      <c r="L90" s="274">
        <v>-3.5567071016370244E-2</v>
      </c>
      <c r="M90" s="305">
        <v>51.15</v>
      </c>
      <c r="N90" s="291">
        <v>-0.13946837146702551</v>
      </c>
      <c r="O90" s="309">
        <v>67.010000000000005</v>
      </c>
      <c r="P90" s="274">
        <v>-7.661568141105124E-2</v>
      </c>
    </row>
    <row r="91" spans="2:16" hidden="1" outlineLevel="1" x14ac:dyDescent="0.25">
      <c r="B91" s="66" t="s">
        <v>92</v>
      </c>
      <c r="C91" s="309">
        <v>38.612066561308914</v>
      </c>
      <c r="D91" s="274">
        <v>-0.37133607431388138</v>
      </c>
      <c r="E91" s="305">
        <v>56.47</v>
      </c>
      <c r="F91" s="291">
        <v>-9.9218376136544939E-2</v>
      </c>
      <c r="G91" s="309">
        <v>72.37</v>
      </c>
      <c r="H91" s="274">
        <v>-5.324437467294596E-2</v>
      </c>
      <c r="I91" s="305">
        <v>63.62</v>
      </c>
      <c r="J91" s="291">
        <v>-0.11834811529933476</v>
      </c>
      <c r="K91" s="309">
        <v>66.73</v>
      </c>
      <c r="L91" s="274">
        <v>-7.6529200110711293E-2</v>
      </c>
      <c r="M91" s="305">
        <v>40.25</v>
      </c>
      <c r="N91" s="291">
        <v>-0.11382650814619111</v>
      </c>
      <c r="O91" s="309">
        <v>53.87</v>
      </c>
      <c r="P91" s="274">
        <v>-9.0033783783783905E-2</v>
      </c>
    </row>
    <row r="92" spans="2:16" hidden="1" outlineLevel="1" x14ac:dyDescent="0.25">
      <c r="B92" s="66" t="s">
        <v>93</v>
      </c>
      <c r="C92" s="309">
        <v>39.527749372501624</v>
      </c>
      <c r="D92" s="274">
        <v>-0.32121288512050572</v>
      </c>
      <c r="E92" s="305">
        <v>43.7</v>
      </c>
      <c r="F92" s="291">
        <v>-0.23454195130495703</v>
      </c>
      <c r="G92" s="309">
        <v>63.81</v>
      </c>
      <c r="H92" s="274">
        <v>-7.8822000866175745E-2</v>
      </c>
      <c r="I92" s="305">
        <v>63.49</v>
      </c>
      <c r="J92" s="291">
        <v>-9.7640704945991974E-2</v>
      </c>
      <c r="K92" s="309">
        <v>58.38</v>
      </c>
      <c r="L92" s="274">
        <v>-0.11826008155867684</v>
      </c>
      <c r="M92" s="305">
        <v>36.44</v>
      </c>
      <c r="N92" s="291">
        <v>-0.10948191593352896</v>
      </c>
      <c r="O92" s="309">
        <v>47.73</v>
      </c>
      <c r="P92" s="274">
        <v>-0.11447124304267164</v>
      </c>
    </row>
    <row r="93" spans="2:16" hidden="1" outlineLevel="1" x14ac:dyDescent="0.25">
      <c r="B93" s="66" t="s">
        <v>94</v>
      </c>
      <c r="C93" s="309">
        <v>38.849121502277583</v>
      </c>
      <c r="D93" s="274">
        <v>-0.45761057969413543</v>
      </c>
      <c r="E93" s="305">
        <v>62.19</v>
      </c>
      <c r="F93" s="291">
        <v>-0.14632807137954695</v>
      </c>
      <c r="G93" s="309">
        <v>80.459999999999994</v>
      </c>
      <c r="H93" s="274">
        <v>-5.0619469026548791E-2</v>
      </c>
      <c r="I93" s="305">
        <v>84.13</v>
      </c>
      <c r="J93" s="291">
        <v>-2.7736045302207413E-2</v>
      </c>
      <c r="K93" s="309">
        <v>75.680000000000007</v>
      </c>
      <c r="L93" s="274">
        <v>-7.4929715193741586E-2</v>
      </c>
      <c r="M93" s="305">
        <v>50.89</v>
      </c>
      <c r="N93" s="291">
        <v>-9.222261862290404E-2</v>
      </c>
      <c r="O93" s="309">
        <v>63.64</v>
      </c>
      <c r="P93" s="274">
        <v>-8.1408775981524295E-2</v>
      </c>
    </row>
    <row r="94" spans="2:16" hidden="1" outlineLevel="1" x14ac:dyDescent="0.25">
      <c r="B94" s="66" t="s">
        <v>95</v>
      </c>
      <c r="C94" s="309">
        <v>77.591335874314396</v>
      </c>
      <c r="D94" s="274">
        <v>2.3438714249737425E-2</v>
      </c>
      <c r="E94" s="305">
        <v>70.91</v>
      </c>
      <c r="F94" s="291">
        <v>-5.4533333333333434E-2</v>
      </c>
      <c r="G94" s="309">
        <v>76.53</v>
      </c>
      <c r="H94" s="274">
        <v>-1.3534416086620205E-2</v>
      </c>
      <c r="I94" s="305">
        <v>79.39</v>
      </c>
      <c r="J94" s="291">
        <v>-9.1439688715953205E-2</v>
      </c>
      <c r="K94" s="309">
        <v>75.55</v>
      </c>
      <c r="L94" s="274">
        <v>-3.2898105478750717E-2</v>
      </c>
      <c r="M94" s="305">
        <v>58.62</v>
      </c>
      <c r="N94" s="291">
        <v>1.7061934823403568E-4</v>
      </c>
      <c r="O94" s="309">
        <v>67.33</v>
      </c>
      <c r="P94" s="274">
        <v>-1.8942153577152787E-2</v>
      </c>
    </row>
    <row r="95" spans="2:16" hidden="1" outlineLevel="1" x14ac:dyDescent="0.25">
      <c r="B95" s="66" t="s">
        <v>96</v>
      </c>
      <c r="C95" s="309">
        <v>75.857581109974902</v>
      </c>
      <c r="D95" s="274">
        <v>-9.9633827417461296E-2</v>
      </c>
      <c r="E95" s="305">
        <v>71.92</v>
      </c>
      <c r="F95" s="291">
        <v>-8.0894568690095814E-2</v>
      </c>
      <c r="G95" s="309">
        <v>75.67</v>
      </c>
      <c r="H95" s="274">
        <v>-1.3428943937418558E-2</v>
      </c>
      <c r="I95" s="305">
        <v>85.62</v>
      </c>
      <c r="J95" s="291">
        <v>-2.2267899965741522E-2</v>
      </c>
      <c r="K95" s="309">
        <v>76.19</v>
      </c>
      <c r="L95" s="274">
        <v>-3.0044557606619948E-2</v>
      </c>
      <c r="M95" s="305">
        <v>58.85</v>
      </c>
      <c r="N95" s="291">
        <v>-3.2231540864989361E-2</v>
      </c>
      <c r="O95" s="309">
        <v>67.77</v>
      </c>
      <c r="P95" s="274">
        <v>-3.0749427917620253E-2</v>
      </c>
    </row>
    <row r="96" spans="2:16" hidden="1" outlineLevel="1" x14ac:dyDescent="0.25">
      <c r="B96" s="66" t="s">
        <v>97</v>
      </c>
      <c r="C96" s="309">
        <v>77.721483685042301</v>
      </c>
      <c r="D96" s="274">
        <v>-3.8261799526692175E-2</v>
      </c>
      <c r="E96" s="305">
        <v>68.88</v>
      </c>
      <c r="F96" s="291">
        <v>-0.12377560106856644</v>
      </c>
      <c r="G96" s="309">
        <v>78.63</v>
      </c>
      <c r="H96" s="274">
        <v>-3.592447278077493E-2</v>
      </c>
      <c r="I96" s="305">
        <v>81.53</v>
      </c>
      <c r="J96" s="291">
        <v>3.111167320096131E-2</v>
      </c>
      <c r="K96" s="309">
        <v>76.599999999999994</v>
      </c>
      <c r="L96" s="274">
        <v>-4.8565395603030859E-2</v>
      </c>
      <c r="M96" s="305">
        <v>56.19</v>
      </c>
      <c r="N96" s="291">
        <v>-4.1126279863481274E-2</v>
      </c>
      <c r="O96" s="309">
        <v>66.69</v>
      </c>
      <c r="P96" s="274">
        <v>-4.5239799570508166E-2</v>
      </c>
    </row>
    <row r="97" spans="2:16" collapsed="1" x14ac:dyDescent="0.25">
      <c r="B97" s="80">
        <v>2007</v>
      </c>
      <c r="C97" s="306">
        <v>63.308411656726882</v>
      </c>
      <c r="D97" s="280">
        <v>-7.4319815368304676E-2</v>
      </c>
      <c r="E97" s="306">
        <v>67.544029920870187</v>
      </c>
      <c r="F97" s="280">
        <v>-3.8219862179876163E-2</v>
      </c>
      <c r="G97" s="306">
        <v>78.999061269308896</v>
      </c>
      <c r="H97" s="280">
        <v>-2.8087158113370925E-2</v>
      </c>
      <c r="I97" s="306">
        <v>79.155343210309454</v>
      </c>
      <c r="J97" s="280">
        <v>-5.5872908534656429E-2</v>
      </c>
      <c r="K97" s="306">
        <v>75.950608009765716</v>
      </c>
      <c r="L97" s="280">
        <v>-3.4283895177019019E-2</v>
      </c>
      <c r="M97" s="306">
        <v>51.692424559519125</v>
      </c>
      <c r="N97" s="280">
        <v>-5.6566521614661247E-2</v>
      </c>
      <c r="O97" s="306">
        <v>64.189503599483345</v>
      </c>
      <c r="P97" s="280">
        <v>-4.2822574517340728E-2</v>
      </c>
    </row>
    <row r="98" spans="2:16" hidden="1" outlineLevel="1" x14ac:dyDescent="0.25">
      <c r="B98" s="66" t="s">
        <v>86</v>
      </c>
      <c r="C98" s="309">
        <v>71.125778562796313</v>
      </c>
      <c r="D98" s="309"/>
      <c r="E98" s="305">
        <v>63.53</v>
      </c>
      <c r="F98" s="305"/>
      <c r="G98" s="309">
        <v>73.78</v>
      </c>
      <c r="H98" s="309"/>
      <c r="I98" s="305">
        <v>80.7</v>
      </c>
      <c r="J98" s="305"/>
      <c r="K98" s="309">
        <v>72.099999999999994</v>
      </c>
      <c r="L98" s="309"/>
      <c r="M98" s="305">
        <v>51.89</v>
      </c>
      <c r="N98" s="305"/>
      <c r="O98" s="309">
        <v>62.31</v>
      </c>
      <c r="P98" s="309"/>
    </row>
    <row r="99" spans="2:16" hidden="1" outlineLevel="1" x14ac:dyDescent="0.25">
      <c r="B99" s="66" t="s">
        <v>87</v>
      </c>
      <c r="C99" s="309">
        <v>68.429859626289854</v>
      </c>
      <c r="D99" s="309"/>
      <c r="E99" s="305">
        <v>64.58</v>
      </c>
      <c r="F99" s="305"/>
      <c r="G99" s="309">
        <v>77.930000000000007</v>
      </c>
      <c r="H99" s="309"/>
      <c r="I99" s="305">
        <v>93.12</v>
      </c>
      <c r="J99" s="305"/>
      <c r="K99" s="309">
        <v>76.459999999999994</v>
      </c>
      <c r="L99" s="309"/>
      <c r="M99" s="305">
        <v>52.9</v>
      </c>
      <c r="N99" s="305"/>
      <c r="O99" s="309">
        <v>65.040000000000006</v>
      </c>
      <c r="P99" s="309"/>
    </row>
    <row r="100" spans="2:16" hidden="1" outlineLevel="1" x14ac:dyDescent="0.25">
      <c r="B100" s="66" t="s">
        <v>88</v>
      </c>
      <c r="C100" s="309">
        <v>68.090545691177837</v>
      </c>
      <c r="D100" s="309"/>
      <c r="E100" s="305">
        <v>65.05</v>
      </c>
      <c r="F100" s="305"/>
      <c r="G100" s="309">
        <v>87.2</v>
      </c>
      <c r="H100" s="309"/>
      <c r="I100" s="305">
        <v>79.349999999999994</v>
      </c>
      <c r="J100" s="305"/>
      <c r="K100" s="309">
        <v>80.400000000000006</v>
      </c>
      <c r="L100" s="309"/>
      <c r="M100" s="305">
        <v>52.45</v>
      </c>
      <c r="N100" s="305"/>
      <c r="O100" s="309">
        <v>66.849999999999994</v>
      </c>
      <c r="P100" s="309"/>
    </row>
    <row r="101" spans="2:16" hidden="1" outlineLevel="1" x14ac:dyDescent="0.25">
      <c r="B101" s="66" t="s">
        <v>89</v>
      </c>
      <c r="C101" s="309">
        <v>50.585665148275538</v>
      </c>
      <c r="D101" s="309"/>
      <c r="E101" s="305">
        <v>60.34</v>
      </c>
      <c r="F101" s="305"/>
      <c r="G101" s="309">
        <v>83.62</v>
      </c>
      <c r="H101" s="309"/>
      <c r="I101" s="305">
        <v>89.7</v>
      </c>
      <c r="J101" s="305"/>
      <c r="K101" s="309">
        <v>78.08</v>
      </c>
      <c r="L101" s="309"/>
      <c r="M101" s="305">
        <v>50.4</v>
      </c>
      <c r="N101" s="305"/>
      <c r="O101" s="309">
        <v>64.66</v>
      </c>
      <c r="P101" s="309"/>
    </row>
    <row r="102" spans="2:16" hidden="1" outlineLevel="1" x14ac:dyDescent="0.25">
      <c r="B102" s="66" t="s">
        <v>90</v>
      </c>
      <c r="C102" s="309">
        <v>67.267825601933623</v>
      </c>
      <c r="D102" s="309"/>
      <c r="E102" s="305">
        <v>89.38</v>
      </c>
      <c r="F102" s="305"/>
      <c r="G102" s="309">
        <v>96.1</v>
      </c>
      <c r="H102" s="309"/>
      <c r="I102" s="305">
        <v>97.34</v>
      </c>
      <c r="J102" s="305"/>
      <c r="K102" s="309">
        <v>94.04</v>
      </c>
      <c r="L102" s="309"/>
      <c r="M102" s="305">
        <v>70.11</v>
      </c>
      <c r="N102" s="305"/>
      <c r="O102" s="309">
        <v>82.44</v>
      </c>
      <c r="P102" s="309"/>
    </row>
    <row r="103" spans="2:16" hidden="1" outlineLevel="1" x14ac:dyDescent="0.25">
      <c r="B103" s="66" t="s">
        <v>91</v>
      </c>
      <c r="C103" s="309">
        <v>62.419819652319418</v>
      </c>
      <c r="D103" s="309"/>
      <c r="E103" s="305">
        <v>75.5</v>
      </c>
      <c r="F103" s="305"/>
      <c r="G103" s="309">
        <v>89.94</v>
      </c>
      <c r="H103" s="309"/>
      <c r="I103" s="305">
        <v>82.5</v>
      </c>
      <c r="J103" s="305"/>
      <c r="K103" s="309">
        <v>84.91</v>
      </c>
      <c r="L103" s="309"/>
      <c r="M103" s="305">
        <v>59.44</v>
      </c>
      <c r="N103" s="305"/>
      <c r="O103" s="309">
        <v>72.569999999999993</v>
      </c>
      <c r="P103" s="309"/>
    </row>
    <row r="104" spans="2:16" hidden="1" outlineLevel="1" x14ac:dyDescent="0.25">
      <c r="B104" s="66" t="s">
        <v>92</v>
      </c>
      <c r="C104" s="309">
        <v>61.419249592169656</v>
      </c>
      <c r="D104" s="309"/>
      <c r="E104" s="305">
        <v>62.69</v>
      </c>
      <c r="F104" s="305"/>
      <c r="G104" s="309">
        <v>76.44</v>
      </c>
      <c r="H104" s="309"/>
      <c r="I104" s="305">
        <v>72.16</v>
      </c>
      <c r="J104" s="305"/>
      <c r="K104" s="309">
        <v>72.260000000000005</v>
      </c>
      <c r="L104" s="309"/>
      <c r="M104" s="305">
        <v>45.42</v>
      </c>
      <c r="N104" s="305"/>
      <c r="O104" s="309">
        <v>59.2</v>
      </c>
      <c r="P104" s="309"/>
    </row>
    <row r="105" spans="2:16" hidden="1" outlineLevel="1" x14ac:dyDescent="0.25">
      <c r="B105" s="66" t="s">
        <v>93</v>
      </c>
      <c r="C105" s="309">
        <v>58.232910593064254</v>
      </c>
      <c r="D105" s="309"/>
      <c r="E105" s="305">
        <v>57.09</v>
      </c>
      <c r="F105" s="305"/>
      <c r="G105" s="309">
        <v>69.27</v>
      </c>
      <c r="H105" s="309"/>
      <c r="I105" s="305">
        <v>70.36</v>
      </c>
      <c r="J105" s="305"/>
      <c r="K105" s="309">
        <v>66.209999999999994</v>
      </c>
      <c r="L105" s="309"/>
      <c r="M105" s="305">
        <v>40.92</v>
      </c>
      <c r="N105" s="305"/>
      <c r="O105" s="309">
        <v>53.9</v>
      </c>
      <c r="P105" s="309"/>
    </row>
    <row r="106" spans="2:16" hidden="1" outlineLevel="1" x14ac:dyDescent="0.25">
      <c r="B106" s="66" t="s">
        <v>94</v>
      </c>
      <c r="C106" s="309">
        <v>71.625883632408915</v>
      </c>
      <c r="D106" s="309"/>
      <c r="E106" s="305">
        <v>72.849999999999994</v>
      </c>
      <c r="F106" s="305"/>
      <c r="G106" s="309">
        <v>84.75</v>
      </c>
      <c r="H106" s="309"/>
      <c r="I106" s="305">
        <v>86.53</v>
      </c>
      <c r="J106" s="305"/>
      <c r="K106" s="309">
        <v>81.81</v>
      </c>
      <c r="L106" s="309"/>
      <c r="M106" s="305">
        <v>56.06</v>
      </c>
      <c r="N106" s="305"/>
      <c r="O106" s="309">
        <v>69.28</v>
      </c>
      <c r="P106" s="309"/>
    </row>
    <row r="107" spans="2:16" hidden="1" outlineLevel="1" x14ac:dyDescent="0.25">
      <c r="B107" s="66" t="s">
        <v>95</v>
      </c>
      <c r="C107" s="309">
        <v>75.814345103404719</v>
      </c>
      <c r="D107" s="309"/>
      <c r="E107" s="305">
        <v>75</v>
      </c>
      <c r="F107" s="305"/>
      <c r="G107" s="309">
        <v>77.58</v>
      </c>
      <c r="H107" s="309"/>
      <c r="I107" s="305">
        <v>87.38</v>
      </c>
      <c r="J107" s="305"/>
      <c r="K107" s="309">
        <v>78.12</v>
      </c>
      <c r="L107" s="309"/>
      <c r="M107" s="305">
        <v>58.61</v>
      </c>
      <c r="N107" s="305"/>
      <c r="O107" s="309">
        <v>68.63</v>
      </c>
      <c r="P107" s="309"/>
    </row>
    <row r="108" spans="2:16" hidden="1" outlineLevel="1" x14ac:dyDescent="0.25">
      <c r="B108" s="66" t="s">
        <v>96</v>
      </c>
      <c r="C108" s="309">
        <v>84.251922628757868</v>
      </c>
      <c r="D108" s="309"/>
      <c r="E108" s="305">
        <v>78.25</v>
      </c>
      <c r="F108" s="305"/>
      <c r="G108" s="309">
        <v>76.7</v>
      </c>
      <c r="H108" s="309"/>
      <c r="I108" s="305">
        <v>87.57</v>
      </c>
      <c r="J108" s="305"/>
      <c r="K108" s="309">
        <v>78.55</v>
      </c>
      <c r="L108" s="309"/>
      <c r="M108" s="305">
        <v>60.81</v>
      </c>
      <c r="N108" s="305"/>
      <c r="O108" s="309">
        <v>69.92</v>
      </c>
      <c r="P108" s="309"/>
    </row>
    <row r="109" spans="2:16" hidden="1" outlineLevel="1" x14ac:dyDescent="0.25">
      <c r="B109" s="66" t="s">
        <v>97</v>
      </c>
      <c r="C109" s="309">
        <v>80.813555754354581</v>
      </c>
      <c r="D109" s="309"/>
      <c r="E109" s="305">
        <v>78.61</v>
      </c>
      <c r="F109" s="305"/>
      <c r="G109" s="309">
        <v>81.56</v>
      </c>
      <c r="H109" s="309"/>
      <c r="I109" s="305">
        <v>79.069999999999993</v>
      </c>
      <c r="J109" s="305"/>
      <c r="K109" s="309">
        <v>80.510000000000005</v>
      </c>
      <c r="L109" s="309"/>
      <c r="M109" s="305">
        <v>58.6</v>
      </c>
      <c r="N109" s="305"/>
      <c r="O109" s="309">
        <v>69.849999999999994</v>
      </c>
      <c r="P109" s="309"/>
    </row>
    <row r="110" spans="2:16" collapsed="1" x14ac:dyDescent="0.25">
      <c r="B110" s="80">
        <v>2006</v>
      </c>
      <c r="C110" s="306">
        <v>68.391235664092449</v>
      </c>
      <c r="D110" s="280"/>
      <c r="E110" s="306">
        <v>70.228139742996603</v>
      </c>
      <c r="F110" s="280"/>
      <c r="G110" s="306">
        <v>81.282042858863591</v>
      </c>
      <c r="H110" s="280"/>
      <c r="I110" s="306">
        <v>83.839711756873186</v>
      </c>
      <c r="J110" s="280"/>
      <c r="K110" s="306">
        <v>78.646931153423935</v>
      </c>
      <c r="L110" s="280"/>
      <c r="M110" s="306">
        <v>54.79180646418159</v>
      </c>
      <c r="N110" s="280"/>
      <c r="O110" s="306">
        <v>67.06123848158623</v>
      </c>
      <c r="P110" s="280"/>
    </row>
    <row r="111" spans="2:16" ht="15" customHeight="1" x14ac:dyDescent="0.25">
      <c r="B111" s="141" t="s">
        <v>79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</row>
    <row r="113" ht="30" customHeight="1" x14ac:dyDescent="0.25"/>
    <row r="115" ht="30" customHeight="1" x14ac:dyDescent="0.25"/>
  </sheetData>
  <mergeCells count="2">
    <mergeCell ref="B5:P5"/>
    <mergeCell ref="B111:P111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5" spans="2:9" ht="36" customHeight="1" x14ac:dyDescent="0.25">
      <c r="B5" s="121" t="s">
        <v>275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0"/>
      <c r="C6" s="144" t="s">
        <v>276</v>
      </c>
      <c r="D6" s="144" t="s">
        <v>174</v>
      </c>
      <c r="E6" s="144" t="s">
        <v>175</v>
      </c>
      <c r="F6" s="144" t="s">
        <v>176</v>
      </c>
      <c r="G6" s="179" t="s">
        <v>81</v>
      </c>
      <c r="H6" s="144" t="s">
        <v>177</v>
      </c>
      <c r="I6" s="179" t="s">
        <v>83</v>
      </c>
    </row>
    <row r="7" spans="2:9" x14ac:dyDescent="0.25">
      <c r="B7" s="66" t="s">
        <v>86</v>
      </c>
      <c r="C7" s="291">
        <f>IFERROR('tablas evol IO CAT '!C7/'tablas evol IO CAT '!C20-1,"-")</f>
        <v>0.78701912177942734</v>
      </c>
      <c r="D7" s="291">
        <f>IFERROR('tablas evol IO CAT '!E7/'tablas evol IO CAT '!E20-1,"-")</f>
        <v>0.12405402057543657</v>
      </c>
      <c r="E7" s="291">
        <f>IFERROR('tablas evol IO CAT '!G7/'tablas evol IO CAT '!G20-1,"-")</f>
        <v>4.0343764984276165E-2</v>
      </c>
      <c r="F7" s="291">
        <f>IFERROR('tablas evol IO CAT '!I7/'tablas evol IO CAT '!I20-1,"-")</f>
        <v>-3.9601213514816602E-2</v>
      </c>
      <c r="G7" s="280">
        <f>IFERROR('tablas evol IO CAT '!K7/'tablas evol IO CAT '!K20-1,"-")</f>
        <v>4.6343879234379326E-2</v>
      </c>
      <c r="H7" s="291">
        <f>IFERROR('tablas evol IO CAT '!M7/'tablas evol IO CAT '!M20-1,"-")</f>
        <v>0.1187519643303192</v>
      </c>
      <c r="I7" s="280">
        <f>IFERROR('tablas evol IO CAT '!O7/'tablas evol IO CAT '!O20-1,"-")</f>
        <v>7.7837812380407323E-2</v>
      </c>
    </row>
    <row r="8" spans="2:9" x14ac:dyDescent="0.25">
      <c r="B8" s="66" t="s">
        <v>87</v>
      </c>
      <c r="C8" s="291">
        <f>IFERROR('tablas evol IO CAT '!C8/'tablas evol IO CAT '!C21-1,"-")</f>
        <v>5.206549295981544E-2</v>
      </c>
      <c r="D8" s="291">
        <f>IFERROR('tablas evol IO CAT '!E8/'tablas evol IO CAT '!E21-1,"-")</f>
        <v>0.26618413992917689</v>
      </c>
      <c r="E8" s="291">
        <f>IFERROR('tablas evol IO CAT '!G8/'tablas evol IO CAT '!G21-1,"-")</f>
        <v>1.6605523035915448E-2</v>
      </c>
      <c r="F8" s="291">
        <f>IFERROR('tablas evol IO CAT '!I8/'tablas evol IO CAT '!I21-1,"-")</f>
        <v>1.8174241063409591E-2</v>
      </c>
      <c r="G8" s="280">
        <f>IFERROR('tablas evol IO CAT '!K8/'tablas evol IO CAT '!K21-1,"-")</f>
        <v>5.2078719391160933E-2</v>
      </c>
      <c r="H8" s="291">
        <f>IFERROR('tablas evol IO CAT '!M8/'tablas evol IO CAT '!M21-1,"-")</f>
        <v>4.9181292676082622E-2</v>
      </c>
      <c r="I8" s="280">
        <f>IFERROR('tablas evol IO CAT '!O8/'tablas evol IO CAT '!O21-1,"-")</f>
        <v>5.8205392920907872E-2</v>
      </c>
    </row>
    <row r="9" spans="2:9" x14ac:dyDescent="0.25">
      <c r="B9" s="66" t="s">
        <v>88</v>
      </c>
      <c r="C9" s="291">
        <f>IFERROR('tablas evol IO CAT '!C9/'tablas evol IO CAT '!C22-1,"-")</f>
        <v>4.8147785572031143E-2</v>
      </c>
      <c r="D9" s="291">
        <f>IFERROR('tablas evol IO CAT '!E9/'tablas evol IO CAT '!E22-1,"-")</f>
        <v>9.1965680242376946E-2</v>
      </c>
      <c r="E9" s="291">
        <f>IFERROR('tablas evol IO CAT '!G9/'tablas evol IO CAT '!G22-1,"-")</f>
        <v>3.6400598602899681E-2</v>
      </c>
      <c r="F9" s="291">
        <f>IFERROR('tablas evol IO CAT '!I9/'tablas evol IO CAT '!I22-1,"-")</f>
        <v>0.1322608101539291</v>
      </c>
      <c r="G9" s="280">
        <f>IFERROR('tablas evol IO CAT '!K9/'tablas evol IO CAT '!K22-1,"-")</f>
        <v>6.2039084913753761E-2</v>
      </c>
      <c r="H9" s="291">
        <f>IFERROR('tablas evol IO CAT '!M9/'tablas evol IO CAT '!M22-1,"-")</f>
        <v>-8.3418001236793549E-3</v>
      </c>
      <c r="I9" s="280">
        <f>IFERROR('tablas evol IO CAT '!O9/'tablas evol IO CAT '!O22-1,"-")</f>
        <v>4.774152503291984E-2</v>
      </c>
    </row>
    <row r="10" spans="2:9" x14ac:dyDescent="0.25">
      <c r="B10" s="66" t="s">
        <v>89</v>
      </c>
      <c r="C10" s="291">
        <f>IFERROR('tablas evol IO CAT '!C10/'tablas evol IO CAT '!C23-1,"-")</f>
        <v>-2.4040642585270167E-2</v>
      </c>
      <c r="D10" s="291">
        <f>IFERROR('tablas evol IO CAT '!E10/'tablas evol IO CAT '!E23-1,"-")</f>
        <v>8.2380079033447462E-2</v>
      </c>
      <c r="E10" s="291">
        <f>IFERROR('tablas evol IO CAT '!G10/'tablas evol IO CAT '!G23-1,"-")</f>
        <v>-1.0203171789642029E-2</v>
      </c>
      <c r="F10" s="291">
        <f>IFERROR('tablas evol IO CAT '!I10/'tablas evol IO CAT '!I23-1,"-")</f>
        <v>7.4390525118551265E-2</v>
      </c>
      <c r="G10" s="280">
        <f>IFERROR('tablas evol IO CAT '!K10/'tablas evol IO CAT '!K23-1,"-")</f>
        <v>1.6712637166170996E-2</v>
      </c>
      <c r="H10" s="291">
        <f>IFERROR('tablas evol IO CAT '!M10/'tablas evol IO CAT '!M23-1,"-")</f>
        <v>-9.1682888220590009E-5</v>
      </c>
      <c r="I10" s="280">
        <f>IFERROR('tablas evol IO CAT '!O10/'tablas evol IO CAT '!O23-1,"-")</f>
        <v>2.0167300322105008E-2</v>
      </c>
    </row>
    <row r="11" spans="2:9" x14ac:dyDescent="0.25">
      <c r="B11" s="66" t="s">
        <v>90</v>
      </c>
      <c r="C11" s="291">
        <f>IFERROR('tablas evol IO CAT '!C11/'tablas evol IO CAT '!C24-1,"-")</f>
        <v>-3.6360778378558889E-2</v>
      </c>
      <c r="D11" s="291">
        <f>IFERROR('tablas evol IO CAT '!E11/'tablas evol IO CAT '!E24-1,"-")</f>
        <v>-0.14136840225515968</v>
      </c>
      <c r="E11" s="291">
        <f>IFERROR('tablas evol IO CAT '!G11/'tablas evol IO CAT '!G24-1,"-")</f>
        <v>2.2268732753546017E-2</v>
      </c>
      <c r="F11" s="291">
        <f>IFERROR('tablas evol IO CAT '!I11/'tablas evol IO CAT '!I24-1,"-")</f>
        <v>0.3944140781571932</v>
      </c>
      <c r="G11" s="280">
        <f>IFERROR('tablas evol IO CAT '!K11/'tablas evol IO CAT '!K24-1,"-")</f>
        <v>4.6537388077758868E-2</v>
      </c>
      <c r="H11" s="291">
        <f>IFERROR('tablas evol IO CAT '!M11/'tablas evol IO CAT '!M24-1,"-")</f>
        <v>3.0878385752742599E-2</v>
      </c>
      <c r="I11" s="280">
        <f>IFERROR('tablas evol IO CAT '!O11/'tablas evol IO CAT '!O24-1,"-")</f>
        <v>4.9173881746943593E-2</v>
      </c>
    </row>
    <row r="12" spans="2:9" x14ac:dyDescent="0.25">
      <c r="B12" s="66" t="s">
        <v>91</v>
      </c>
      <c r="C12" s="291">
        <f>IFERROR('tablas evol IO CAT '!C12/'tablas evol IO CAT '!C25-1,"-")</f>
        <v>0.51390927600738667</v>
      </c>
      <c r="D12" s="291">
        <f>IFERROR('tablas evol IO CAT '!E12/'tablas evol IO CAT '!E25-1,"-")</f>
        <v>-0.23991423456430316</v>
      </c>
      <c r="E12" s="291">
        <f>IFERROR('tablas evol IO CAT '!G12/'tablas evol IO CAT '!G25-1,"-")</f>
        <v>-6.2172686175366532E-2</v>
      </c>
      <c r="F12" s="291">
        <f>IFERROR('tablas evol IO CAT '!I12/'tablas evol IO CAT '!I25-1,"-")</f>
        <v>7.5414263049280672E-2</v>
      </c>
      <c r="G12" s="280">
        <f>IFERROR('tablas evol IO CAT '!K12/'tablas evol IO CAT '!K25-1,"-")</f>
        <v>-6.0036904226433707E-2</v>
      </c>
      <c r="H12" s="291">
        <f>IFERROR('tablas evol IO CAT '!M12/'tablas evol IO CAT '!M25-1,"-")</f>
        <v>2.4243444223012167E-2</v>
      </c>
      <c r="I12" s="280">
        <f>IFERROR('tablas evol IO CAT '!O12/'tablas evol IO CAT '!O25-1,"-")</f>
        <v>-2.556400440382578E-2</v>
      </c>
    </row>
    <row r="13" spans="2:9" x14ac:dyDescent="0.25">
      <c r="B13" s="66" t="s">
        <v>92</v>
      </c>
      <c r="C13" s="291">
        <f>IFERROR('tablas evol IO CAT '!C13/'tablas evol IO CAT '!C26-1,"-")</f>
        <v>-0.13020484224437501</v>
      </c>
      <c r="D13" s="291">
        <f>IFERROR('tablas evol IO CAT '!E13/'tablas evol IO CAT '!E26-1,"-")</f>
        <v>-0.12804449069820278</v>
      </c>
      <c r="E13" s="291">
        <f>IFERROR('tablas evol IO CAT '!G13/'tablas evol IO CAT '!G26-1,"-")</f>
        <v>1.3617665900474973E-2</v>
      </c>
      <c r="F13" s="291">
        <f>IFERROR('tablas evol IO CAT '!I13/'tablas evol IO CAT '!I26-1,"-")</f>
        <v>5.6225790406286613E-2</v>
      </c>
      <c r="G13" s="280">
        <f>IFERROR('tablas evol IO CAT '!K13/'tablas evol IO CAT '!K26-1,"-")</f>
        <v>-7.4847282219637767E-3</v>
      </c>
      <c r="H13" s="291">
        <f>IFERROR('tablas evol IO CAT '!M13/'tablas evol IO CAT '!M26-1,"-")</f>
        <v>6.5183712752313383E-2</v>
      </c>
      <c r="I13" s="280">
        <f>IFERROR('tablas evol IO CAT '!O13/'tablas evol IO CAT '!O26-1,"-")</f>
        <v>1.8783376002375896E-2</v>
      </c>
    </row>
    <row r="14" spans="2:9" x14ac:dyDescent="0.25">
      <c r="B14" s="66" t="s">
        <v>93</v>
      </c>
      <c r="C14" s="291">
        <f>IFERROR('tablas evol IO CAT '!C14/'tablas evol IO CAT '!C27-1,"-")</f>
        <v>0.14228142618915274</v>
      </c>
      <c r="D14" s="291">
        <f>IFERROR('tablas evol IO CAT '!E14/'tablas evol IO CAT '!E27-1,"-")</f>
        <v>-5.048085969719307E-2</v>
      </c>
      <c r="E14" s="291">
        <f>IFERROR('tablas evol IO CAT '!G14/'tablas evol IO CAT '!G27-1,"-")</f>
        <v>8.0914353715298759E-2</v>
      </c>
      <c r="F14" s="291">
        <f>IFERROR('tablas evol IO CAT '!I14/'tablas evol IO CAT '!I27-1,"-")</f>
        <v>1.4592432493187424E-2</v>
      </c>
      <c r="G14" s="280">
        <f>IFERROR('tablas evol IO CAT '!K14/'tablas evol IO CAT '!K27-1,"-")</f>
        <v>5.002794515680864E-2</v>
      </c>
      <c r="H14" s="291">
        <f>IFERROR('tablas evol IO CAT '!M14/'tablas evol IO CAT '!M27-1,"-")</f>
        <v>9.4341905335460385E-2</v>
      </c>
      <c r="I14" s="280">
        <f>IFERROR('tablas evol IO CAT '!O14/'tablas evol IO CAT '!O27-1,"-")</f>
        <v>6.8299492040645005E-2</v>
      </c>
    </row>
    <row r="15" spans="2:9" x14ac:dyDescent="0.25">
      <c r="B15" s="66" t="s">
        <v>94</v>
      </c>
      <c r="C15" s="291">
        <f>IFERROR('tablas evol IO CAT '!C15/'tablas evol IO CAT '!C28-1,"-")</f>
        <v>-0.52570179783511151</v>
      </c>
      <c r="D15" s="291">
        <f>IFERROR('tablas evol IO CAT '!E15/'tablas evol IO CAT '!E28-1,"-")</f>
        <v>-0.14377003917423015</v>
      </c>
      <c r="E15" s="291">
        <f>IFERROR('tablas evol IO CAT '!G15/'tablas evol IO CAT '!G28-1,"-")</f>
        <v>-3.2819991463250986E-2</v>
      </c>
      <c r="F15" s="291">
        <f>IFERROR('tablas evol IO CAT '!I15/'tablas evol IO CAT '!I28-1,"-")</f>
        <v>4.0607371571437456E-2</v>
      </c>
      <c r="G15" s="280">
        <f>IFERROR('tablas evol IO CAT '!K15/'tablas evol IO CAT '!K28-1,"-")</f>
        <v>-4.7121864201075114E-2</v>
      </c>
      <c r="H15" s="291">
        <f>IFERROR('tablas evol IO CAT '!M15/'tablas evol IO CAT '!M28-1,"-")</f>
        <v>-6.3884216945623407E-2</v>
      </c>
      <c r="I15" s="280">
        <f>IFERROR('tablas evol IO CAT '!O15/'tablas evol IO CAT '!O28-1,"-")</f>
        <v>-4.8010880324479643E-2</v>
      </c>
    </row>
    <row r="16" spans="2:9" x14ac:dyDescent="0.25">
      <c r="B16" s="66" t="s">
        <v>95</v>
      </c>
      <c r="C16" s="291">
        <f>IFERROR('tablas evol IO CAT '!C16/'tablas evol IO CAT '!C29-1,"-")</f>
        <v>-0.15282441942294156</v>
      </c>
      <c r="D16" s="291">
        <f>IFERROR('tablas evol IO CAT '!E16/'tablas evol IO CAT '!E29-1,"-")</f>
        <v>7.8459620724282697E-3</v>
      </c>
      <c r="E16" s="291">
        <f>IFERROR('tablas evol IO CAT '!G16/'tablas evol IO CAT '!G29-1,"-")</f>
        <v>2.8266878733681944E-2</v>
      </c>
      <c r="F16" s="291">
        <f>IFERROR('tablas evol IO CAT '!I16/'tablas evol IO CAT '!I29-1,"-")</f>
        <v>0.165014817889654</v>
      </c>
      <c r="G16" s="280">
        <f>IFERROR('tablas evol IO CAT '!K16/'tablas evol IO CAT '!K29-1,"-")</f>
        <v>4.0896255015546723E-2</v>
      </c>
      <c r="H16" s="291">
        <f>IFERROR('tablas evol IO CAT '!M16/'tablas evol IO CAT '!M29-1,"-")</f>
        <v>4.0588407921657854E-3</v>
      </c>
      <c r="I16" s="280">
        <f>IFERROR('tablas evol IO CAT '!O16/'tablas evol IO CAT '!O29-1,"-")</f>
        <v>3.1686633067870007E-2</v>
      </c>
    </row>
    <row r="17" spans="2:9" x14ac:dyDescent="0.25">
      <c r="B17" s="66" t="s">
        <v>96</v>
      </c>
      <c r="C17" s="291">
        <f>IFERROR('tablas evol IO CAT '!C17/'tablas evol IO CAT '!C30-1,"-")</f>
        <v>-0.18416415106738815</v>
      </c>
      <c r="D17" s="291">
        <f>IFERROR('tablas evol IO CAT '!E17/'tablas evol IO CAT '!E30-1,"-")</f>
        <v>-6.2152061855279106E-2</v>
      </c>
      <c r="E17" s="291">
        <f>IFERROR('tablas evol IO CAT '!G17/'tablas evol IO CAT '!G30-1,"-")</f>
        <v>-9.1497870198604114E-2</v>
      </c>
      <c r="F17" s="291">
        <f>IFERROR('tablas evol IO CAT '!I17/'tablas evol IO CAT '!I30-1,"-")</f>
        <v>-0.10866547378121894</v>
      </c>
      <c r="G17" s="280">
        <f>IFERROR('tablas evol IO CAT '!K17/'tablas evol IO CAT '!K30-1,"-")</f>
        <v>-9.1615479461349403E-2</v>
      </c>
      <c r="H17" s="291">
        <f>IFERROR('tablas evol IO CAT '!M17/'tablas evol IO CAT '!M30-1,"-")</f>
        <v>-7.3280569528110129E-2</v>
      </c>
      <c r="I17" s="280">
        <f>IFERROR('tablas evol IO CAT '!O17/'tablas evol IO CAT '!O30-1,"-")</f>
        <v>-8.2358170216706772E-2</v>
      </c>
    </row>
    <row r="18" spans="2:9" x14ac:dyDescent="0.25">
      <c r="B18" s="66" t="s">
        <v>97</v>
      </c>
      <c r="C18" s="291">
        <f>IFERROR('tablas evol IO CAT '!C18/'tablas evol IO CAT '!C31-1,"-")</f>
        <v>-0.16775371941102701</v>
      </c>
      <c r="D18" s="291">
        <f>IFERROR('tablas evol IO CAT '!E18/'tablas evol IO CAT '!E31-1,"-")</f>
        <v>-5.9384424887570786E-3</v>
      </c>
      <c r="E18" s="291">
        <f>IFERROR('tablas evol IO CAT '!G18/'tablas evol IO CAT '!G31-1,"-")</f>
        <v>-3.4794153784812543E-2</v>
      </c>
      <c r="F18" s="291">
        <f>IFERROR('tablas evol IO CAT '!I18/'tablas evol IO CAT '!I31-1,"-")</f>
        <v>-0.25921839756180198</v>
      </c>
      <c r="G18" s="280">
        <f>IFERROR('tablas evol IO CAT '!K18/'tablas evol IO CAT '!K31-1,"-")</f>
        <v>-7.7767625649630689E-2</v>
      </c>
      <c r="H18" s="291">
        <f>IFERROR('tablas evol IO CAT '!M18/'tablas evol IO CAT '!M31-1,"-")</f>
        <v>-2.6682449029489241E-2</v>
      </c>
      <c r="I18" s="280">
        <f>IFERROR('tablas evol IO CAT '!O18/'tablas evol IO CAT '!O31-1,"-")</f>
        <v>-5.743101624255742E-2</v>
      </c>
    </row>
    <row r="19" spans="2:9" x14ac:dyDescent="0.25">
      <c r="B19" s="72" t="str">
        <f>actualizaciones!$A$2</f>
        <v>2013</v>
      </c>
      <c r="C19" s="133">
        <v>-2.3863720575235003E-2</v>
      </c>
      <c r="D19" s="133">
        <v>-2.5799701536767028E-2</v>
      </c>
      <c r="E19" s="133">
        <v>1.4022251285750187E-4</v>
      </c>
      <c r="F19" s="133">
        <v>3.8294799396989099E-2</v>
      </c>
      <c r="G19" s="133">
        <v>9.4547781928233654E-4</v>
      </c>
      <c r="H19" s="133">
        <v>1.3775259261389117E-2</v>
      </c>
      <c r="I19" s="133">
        <v>1.1138119115006173E-2</v>
      </c>
    </row>
    <row r="20" spans="2:9" outlineLevel="1" x14ac:dyDescent="0.25">
      <c r="B20" s="66" t="s">
        <v>86</v>
      </c>
      <c r="C20" s="291">
        <f>IFERROR('tablas evol IO CAT '!C20/'tablas evol IO CAT '!C33-1,"-")</f>
        <v>-0.45597638957206099</v>
      </c>
      <c r="D20" s="291">
        <f>IFERROR('tablas evol IO CAT '!E20/'tablas evol IO CAT '!E33-1,"-")</f>
        <v>-0.14402467753593795</v>
      </c>
      <c r="E20" s="291">
        <f>IFERROR('tablas evol IO CAT '!G20/'tablas evol IO CAT '!G33-1,"-")</f>
        <v>8.5674187075871711E-2</v>
      </c>
      <c r="F20" s="291">
        <f>IFERROR('tablas evol IO CAT '!I20/'tablas evol IO CAT '!I33-1,"-")</f>
        <v>-6.9934461614351462E-2</v>
      </c>
      <c r="G20" s="280">
        <f>IFERROR('tablas evol IO CAT '!K20/'tablas evol IO CAT '!K33-1,"-")</f>
        <v>3.7292773650958733E-3</v>
      </c>
      <c r="H20" s="291">
        <f>IFERROR('tablas evol IO CAT '!M20/'tablas evol IO CAT '!M33-1,"-")</f>
        <v>-6.2117460138261471E-2</v>
      </c>
      <c r="I20" s="280">
        <f>IFERROR('tablas evol IO CAT '!O20/'tablas evol IO CAT '!O33-1,"-")</f>
        <v>-1.2120490794252148E-2</v>
      </c>
    </row>
    <row r="21" spans="2:9" outlineLevel="1" x14ac:dyDescent="0.25">
      <c r="B21" s="66" t="s">
        <v>87</v>
      </c>
      <c r="C21" s="291">
        <f>IFERROR('tablas evol IO CAT '!C21/'tablas evol IO CAT '!C34-1,"-")</f>
        <v>9.1351818396041118E-2</v>
      </c>
      <c r="D21" s="291">
        <f>IFERROR('tablas evol IO CAT '!E21/'tablas evol IO CAT '!E34-1,"-")</f>
        <v>-0.20406822857992069</v>
      </c>
      <c r="E21" s="291">
        <f>IFERROR('tablas evol IO CAT '!G21/'tablas evol IO CAT '!G34-1,"-")</f>
        <v>2.7954820506526756E-2</v>
      </c>
      <c r="F21" s="291">
        <f>IFERROR('tablas evol IO CAT '!I21/'tablas evol IO CAT '!I34-1,"-")</f>
        <v>-0.21287742152952049</v>
      </c>
      <c r="G21" s="280">
        <f>IFERROR('tablas evol IO CAT '!K21/'tablas evol IO CAT '!K34-1,"-")</f>
        <v>-5.5414587117674996E-2</v>
      </c>
      <c r="H21" s="291">
        <f>IFERROR('tablas evol IO CAT '!M21/'tablas evol IO CAT '!M34-1,"-")</f>
        <v>-1.7461650682026209E-2</v>
      </c>
      <c r="I21" s="280">
        <f>IFERROR('tablas evol IO CAT '!O21/'tablas evol IO CAT '!O34-1,"-")</f>
        <v>-3.4018999937822314E-2</v>
      </c>
    </row>
    <row r="22" spans="2:9" outlineLevel="1" x14ac:dyDescent="0.25">
      <c r="B22" s="66" t="s">
        <v>88</v>
      </c>
      <c r="C22" s="291">
        <f>IFERROR('tablas evol IO CAT '!C22/'tablas evol IO CAT '!C35-1,"-")</f>
        <v>0.13067796610169502</v>
      </c>
      <c r="D22" s="291">
        <f>IFERROR('tablas evol IO CAT '!E22/'tablas evol IO CAT '!E35-1,"-")</f>
        <v>-0.1740077143177754</v>
      </c>
      <c r="E22" s="291">
        <f>IFERROR('tablas evol IO CAT '!G22/'tablas evol IO CAT '!G35-1,"-")</f>
        <v>-1.6363344442272165E-2</v>
      </c>
      <c r="F22" s="291">
        <f>IFERROR('tablas evol IO CAT '!I22/'tablas evol IO CAT '!I35-1,"-")</f>
        <v>-8.9838799612062425E-2</v>
      </c>
      <c r="G22" s="280">
        <f>IFERROR('tablas evol IO CAT '!K22/'tablas evol IO CAT '!K35-1,"-")</f>
        <v>-5.6620931703963873E-2</v>
      </c>
      <c r="H22" s="291">
        <f>IFERROR('tablas evol IO CAT '!M22/'tablas evol IO CAT '!M35-1,"-")</f>
        <v>-1.5647454092980406E-2</v>
      </c>
      <c r="I22" s="280">
        <f>IFERROR('tablas evol IO CAT '!O22/'tablas evol IO CAT '!O35-1,"-")</f>
        <v>-3.3548646710126806E-2</v>
      </c>
    </row>
    <row r="23" spans="2:9" outlineLevel="1" x14ac:dyDescent="0.25">
      <c r="B23" s="66" t="s">
        <v>89</v>
      </c>
      <c r="C23" s="291">
        <f>IFERROR('tablas evol IO CAT '!C23/'tablas evol IO CAT '!C36-1,"-")</f>
        <v>2.7539283978616602E-2</v>
      </c>
      <c r="D23" s="291">
        <f>IFERROR('tablas evol IO CAT '!E23/'tablas evol IO CAT '!E36-1,"-")</f>
        <v>-0.26939323060257359</v>
      </c>
      <c r="E23" s="291">
        <f>IFERROR('tablas evol IO CAT '!G23/'tablas evol IO CAT '!G36-1,"-")</f>
        <v>-4.4071414356428473E-2</v>
      </c>
      <c r="F23" s="291">
        <f>IFERROR('tablas evol IO CAT '!I23/'tablas evol IO CAT '!I36-1,"-")</f>
        <v>-0.17232303919077441</v>
      </c>
      <c r="G23" s="280">
        <f>IFERROR('tablas evol IO CAT '!K23/'tablas evol IO CAT '!K36-1,"-")</f>
        <v>-0.10783878623383136</v>
      </c>
      <c r="H23" s="291">
        <f>IFERROR('tablas evol IO CAT '!M23/'tablas evol IO CAT '!M36-1,"-")</f>
        <v>-2.6508896084203259E-2</v>
      </c>
      <c r="I23" s="280">
        <f>IFERROR('tablas evol IO CAT '!O23/'tablas evol IO CAT '!O36-1,"-")</f>
        <v>-7.1737182826790535E-2</v>
      </c>
    </row>
    <row r="24" spans="2:9" outlineLevel="1" x14ac:dyDescent="0.25">
      <c r="B24" s="66" t="s">
        <v>90</v>
      </c>
      <c r="C24" s="291">
        <f>IFERROR('tablas evol IO CAT '!C24/'tablas evol IO CAT '!C37-1,"-")</f>
        <v>1.3260584294495503E-2</v>
      </c>
      <c r="D24" s="291">
        <f>IFERROR('tablas evol IO CAT '!E24/'tablas evol IO CAT '!E37-1,"-")</f>
        <v>-0.13031729141947379</v>
      </c>
      <c r="E24" s="291">
        <f>IFERROR('tablas evol IO CAT '!G24/'tablas evol IO CAT '!G37-1,"-")</f>
        <v>2.6317128971143022E-2</v>
      </c>
      <c r="F24" s="291">
        <f>IFERROR('tablas evol IO CAT '!I24/'tablas evol IO CAT '!I37-1,"-")</f>
        <v>-0.24380084391644208</v>
      </c>
      <c r="G24" s="280">
        <f>IFERROR('tablas evol IO CAT '!K24/'tablas evol IO CAT '!K37-1,"-")</f>
        <v>-5.4568428584088502E-2</v>
      </c>
      <c r="H24" s="291">
        <f>IFERROR('tablas evol IO CAT '!M24/'tablas evol IO CAT '!M37-1,"-")</f>
        <v>-3.5647002554828555E-2</v>
      </c>
      <c r="I24" s="280">
        <f>IFERROR('tablas evol IO CAT '!O24/'tablas evol IO CAT '!O37-1,"-")</f>
        <v>-3.9375093475423339E-2</v>
      </c>
    </row>
    <row r="25" spans="2:9" outlineLevel="1" x14ac:dyDescent="0.25">
      <c r="B25" s="66" t="s">
        <v>91</v>
      </c>
      <c r="C25" s="291">
        <f>IFERROR('tablas evol IO CAT '!C25/'tablas evol IO CAT '!C38-1,"-")</f>
        <v>-0.37784193431974022</v>
      </c>
      <c r="D25" s="291">
        <f>IFERROR('tablas evol IO CAT '!E25/'tablas evol IO CAT '!E38-1,"-")</f>
        <v>2.2660557160725237E-3</v>
      </c>
      <c r="E25" s="291">
        <f>IFERROR('tablas evol IO CAT '!G25/'tablas evol IO CAT '!G38-1,"-")</f>
        <v>-2.8420576756916449E-2</v>
      </c>
      <c r="F25" s="291">
        <f>IFERROR('tablas evol IO CAT '!I25/'tablas evol IO CAT '!I38-1,"-")</f>
        <v>-1.2821638249241429E-2</v>
      </c>
      <c r="G25" s="280">
        <f>IFERROR('tablas evol IO CAT '!K25/'tablas evol IO CAT '!K38-1,"-")</f>
        <v>-3.2990878834303961E-2</v>
      </c>
      <c r="H25" s="291">
        <f>IFERROR('tablas evol IO CAT '!M25/'tablas evol IO CAT '!M38-1,"-")</f>
        <v>-4.5363168201393189E-2</v>
      </c>
      <c r="I25" s="280">
        <f>IFERROR('tablas evol IO CAT '!O25/'tablas evol IO CAT '!O38-1,"-")</f>
        <v>-2.7940962755171439E-2</v>
      </c>
    </row>
    <row r="26" spans="2:9" outlineLevel="1" x14ac:dyDescent="0.25">
      <c r="B26" s="66" t="s">
        <v>92</v>
      </c>
      <c r="C26" s="291">
        <f>IFERROR('tablas evol IO CAT '!C26/'tablas evol IO CAT '!C39-1,"-")</f>
        <v>0.20911173391942306</v>
      </c>
      <c r="D26" s="291">
        <f>IFERROR('tablas evol IO CAT '!E26/'tablas evol IO CAT '!E39-1,"-")</f>
        <v>7.5761181218626295E-2</v>
      </c>
      <c r="E26" s="291">
        <f>IFERROR('tablas evol IO CAT '!G26/'tablas evol IO CAT '!G39-1,"-")</f>
        <v>-3.2624773569323029E-2</v>
      </c>
      <c r="F26" s="291">
        <f>IFERROR('tablas evol IO CAT '!I26/'tablas evol IO CAT '!I39-1,"-")</f>
        <v>-2.4423637606529991E-2</v>
      </c>
      <c r="G26" s="280">
        <f>IFERROR('tablas evol IO CAT '!K26/'tablas evol IO CAT '!K39-1,"-")</f>
        <v>-1.6558279072405369E-2</v>
      </c>
      <c r="H26" s="291">
        <f>IFERROR('tablas evol IO CAT '!M26/'tablas evol IO CAT '!M39-1,"-")</f>
        <v>-4.8085023235121982E-2</v>
      </c>
      <c r="I26" s="280">
        <f>IFERROR('tablas evol IO CAT '!O26/'tablas evol IO CAT '!O39-1,"-")</f>
        <v>-7.5340956686922311E-3</v>
      </c>
    </row>
    <row r="27" spans="2:9" outlineLevel="1" x14ac:dyDescent="0.25">
      <c r="B27" s="66" t="s">
        <v>93</v>
      </c>
      <c r="C27" s="291">
        <f>IFERROR('tablas evol IO CAT '!C27/'tablas evol IO CAT '!C40-1,"-")</f>
        <v>0.60951270461914997</v>
      </c>
      <c r="D27" s="291">
        <f>IFERROR('tablas evol IO CAT '!E27/'tablas evol IO CAT '!E40-1,"-")</f>
        <v>-0.1765808453570884</v>
      </c>
      <c r="E27" s="291">
        <f>IFERROR('tablas evol IO CAT '!G27/'tablas evol IO CAT '!G40-1,"-")</f>
        <v>-2.42900031851494E-2</v>
      </c>
      <c r="F27" s="291">
        <f>IFERROR('tablas evol IO CAT '!I27/'tablas evol IO CAT '!I40-1,"-")</f>
        <v>9.2997050566835604E-2</v>
      </c>
      <c r="G27" s="280">
        <f>IFERROR('tablas evol IO CAT '!K27/'tablas evol IO CAT '!K40-1,"-")</f>
        <v>-2.4889853157078146E-2</v>
      </c>
      <c r="H27" s="291">
        <f>IFERROR('tablas evol IO CAT '!M27/'tablas evol IO CAT '!M40-1,"-")</f>
        <v>6.8297190110111483E-2</v>
      </c>
      <c r="I27" s="280">
        <f>IFERROR('tablas evol IO CAT '!O27/'tablas evol IO CAT '!O40-1,"-")</f>
        <v>2.406523546601691E-2</v>
      </c>
    </row>
    <row r="28" spans="2:9" outlineLevel="1" x14ac:dyDescent="0.25">
      <c r="B28" s="66" t="s">
        <v>94</v>
      </c>
      <c r="C28" s="291">
        <f>IFERROR('tablas evol IO CAT '!C28/'tablas evol IO CAT '!C41-1,"-")</f>
        <v>0.90592465470971506</v>
      </c>
      <c r="D28" s="291">
        <f>IFERROR('tablas evol IO CAT '!E28/'tablas evol IO CAT '!E41-1,"-")</f>
        <v>-9.1339821383139341E-2</v>
      </c>
      <c r="E28" s="291">
        <f>IFERROR('tablas evol IO CAT '!G28/'tablas evol IO CAT '!G41-1,"-")</f>
        <v>-8.4092036979814599E-2</v>
      </c>
      <c r="F28" s="291">
        <f>IFERROR('tablas evol IO CAT '!I28/'tablas evol IO CAT '!I41-1,"-")</f>
        <v>-0.1478014271244259</v>
      </c>
      <c r="G28" s="280">
        <f>IFERROR('tablas evol IO CAT '!K28/'tablas evol IO CAT '!K41-1,"-")</f>
        <v>-8.7224738370276111E-2</v>
      </c>
      <c r="H28" s="291">
        <f>IFERROR('tablas evol IO CAT '!M28/'tablas evol IO CAT '!M41-1,"-")</f>
        <v>-9.5132627637857015E-2</v>
      </c>
      <c r="I28" s="280">
        <f>IFERROR('tablas evol IO CAT '!O28/'tablas evol IO CAT '!O41-1,"-")</f>
        <v>-7.3478292105916831E-2</v>
      </c>
    </row>
    <row r="29" spans="2:9" outlineLevel="1" x14ac:dyDescent="0.25">
      <c r="B29" s="66" t="s">
        <v>95</v>
      </c>
      <c r="C29" s="291">
        <f>IFERROR('tablas evol IO CAT '!C29/'tablas evol IO CAT '!C42-1,"-")</f>
        <v>0.90981248483588084</v>
      </c>
      <c r="D29" s="291">
        <f>IFERROR('tablas evol IO CAT '!E29/'tablas evol IO CAT '!E42-1,"-")</f>
        <v>-0.11202813141286083</v>
      </c>
      <c r="E29" s="291">
        <f>IFERROR('tablas evol IO CAT '!G29/'tablas evol IO CAT '!G42-1,"-")</f>
        <v>-7.7663576683675628E-2</v>
      </c>
      <c r="F29" s="291">
        <f>IFERROR('tablas evol IO CAT '!I29/'tablas evol IO CAT '!I42-1,"-")</f>
        <v>-0.13346026375130127</v>
      </c>
      <c r="G29" s="280">
        <f>IFERROR('tablas evol IO CAT '!K29/'tablas evol IO CAT '!K42-1,"-")</f>
        <v>-8.5088813060254842E-2</v>
      </c>
      <c r="H29" s="291">
        <f>IFERROR('tablas evol IO CAT '!M29/'tablas evol IO CAT '!M42-1,"-")</f>
        <v>-7.0437686945795663E-3</v>
      </c>
      <c r="I29" s="280">
        <f>IFERROR('tablas evol IO CAT '!O29/'tablas evol IO CAT '!O42-1,"-")</f>
        <v>-4.4511837300146628E-2</v>
      </c>
    </row>
    <row r="30" spans="2:9" outlineLevel="1" x14ac:dyDescent="0.25">
      <c r="B30" s="66" t="s">
        <v>96</v>
      </c>
      <c r="C30" s="291">
        <f>IFERROR('tablas evol IO CAT '!C30/'tablas evol IO CAT '!C43-1,"-")</f>
        <v>1.2952440353840879</v>
      </c>
      <c r="D30" s="291">
        <f>IFERROR('tablas evol IO CAT '!E30/'tablas evol IO CAT '!E43-1,"-")</f>
        <v>-0.12768615171789632</v>
      </c>
      <c r="E30" s="291">
        <f>IFERROR('tablas evol IO CAT '!G30/'tablas evol IO CAT '!G43-1,"-")</f>
        <v>-2.9829632124190764E-2</v>
      </c>
      <c r="F30" s="291">
        <f>IFERROR('tablas evol IO CAT '!I30/'tablas evol IO CAT '!I43-1,"-")</f>
        <v>6.4268813547181614E-2</v>
      </c>
      <c r="G30" s="280">
        <f>IFERROR('tablas evol IO CAT '!K30/'tablas evol IO CAT '!K43-1,"-")</f>
        <v>-2.5526145987435855E-2</v>
      </c>
      <c r="H30" s="291">
        <f>IFERROR('tablas evol IO CAT '!M30/'tablas evol IO CAT '!M43-1,"-")</f>
        <v>-2.536748943316991E-2</v>
      </c>
      <c r="I30" s="280">
        <f>IFERROR('tablas evol IO CAT '!O30/'tablas evol IO CAT '!O43-1,"-")</f>
        <v>-1.2351779962124887E-2</v>
      </c>
    </row>
    <row r="31" spans="2:9" outlineLevel="1" x14ac:dyDescent="0.25">
      <c r="B31" s="66" t="s">
        <v>97</v>
      </c>
      <c r="C31" s="291">
        <f>IFERROR('tablas evol IO CAT '!C31/'tablas evol IO CAT '!C44-1,"-")</f>
        <v>1.1083988489302885</v>
      </c>
      <c r="D31" s="291">
        <f>IFERROR('tablas evol IO CAT '!E31/'tablas evol IO CAT '!E44-1,"-")</f>
        <v>-4.9622738435812996E-2</v>
      </c>
      <c r="E31" s="291">
        <f>IFERROR('tablas evol IO CAT '!G31/'tablas evol IO CAT '!G44-1,"-")</f>
        <v>9.0094254179499345E-2</v>
      </c>
      <c r="F31" s="291">
        <f>IFERROR('tablas evol IO CAT '!I31/'tablas evol IO CAT '!I44-1,"-")</f>
        <v>0.35576112034023444</v>
      </c>
      <c r="G31" s="280">
        <f>IFERROR('tablas evol IO CAT '!K31/'tablas evol IO CAT '!K44-1,"-")</f>
        <v>0.11127513443467962</v>
      </c>
      <c r="H31" s="291">
        <f>IFERROR('tablas evol IO CAT '!M31/'tablas evol IO CAT '!M44-1,"-")</f>
        <v>0.13718568958671362</v>
      </c>
      <c r="I31" s="280">
        <f>IFERROR('tablas evol IO CAT '!O31/'tablas evol IO CAT '!O44-1,"-")</f>
        <v>0.13658651573176739</v>
      </c>
    </row>
    <row r="32" spans="2:9" x14ac:dyDescent="0.25">
      <c r="B32" s="77">
        <v>2012</v>
      </c>
      <c r="C32" s="278">
        <f>IFERROR('tablas evol IO CAT '!C32/'tablas evol IO CAT '!C45-1,"-")</f>
        <v>0.23231135392239599</v>
      </c>
      <c r="D32" s="278">
        <f>IFERROR('tablas evol IO CAT '!E32/'tablas evol IO CAT '!E45-1,"-")</f>
        <v>-0.11967607346992015</v>
      </c>
      <c r="E32" s="278">
        <f>IFERROR('tablas evol IO CAT '!G32/'tablas evol IO CAT '!G45-1,"-")</f>
        <v>-1.075626767087734E-2</v>
      </c>
      <c r="F32" s="278">
        <f>IFERROR('tablas evol IO CAT '!I32/'tablas evol IO CAT '!I45-1,"-")</f>
        <v>-6.1866579106357844E-2</v>
      </c>
      <c r="G32" s="278">
        <f>IFERROR('tablas evol IO CAT '!K32/'tablas evol IO CAT '!K45-1,"-")</f>
        <v>-3.7299770474811478E-2</v>
      </c>
      <c r="H32" s="278">
        <f>IFERROR('tablas evol IO CAT '!M32/'tablas evol IO CAT '!M45-1,"-")</f>
        <v>-1.4876095451658355E-2</v>
      </c>
      <c r="I32" s="278">
        <f>IFERROR('tablas evol IO CAT '!O32/'tablas evol IO CAT '!O45-1,"-")</f>
        <v>-1.7290611781754506E-2</v>
      </c>
    </row>
    <row r="33" spans="2:9" hidden="1" outlineLevel="1" x14ac:dyDescent="0.25">
      <c r="B33" s="66" t="s">
        <v>86</v>
      </c>
      <c r="C33" s="291">
        <f>IFERROR('tablas evol IO CAT '!C33/'tablas evol IO CAT '!C46-1,"-")</f>
        <v>1.1782686714931003</v>
      </c>
      <c r="D33" s="291">
        <f>IFERROR('tablas evol IO CAT '!E33/'tablas evol IO CAT '!E46-1,"-")</f>
        <v>0.20669963608473574</v>
      </c>
      <c r="E33" s="291">
        <f>IFERROR('tablas evol IO CAT '!G33/'tablas evol IO CAT '!G46-1,"-")</f>
        <v>5.8146883504716307E-2</v>
      </c>
      <c r="F33" s="291">
        <f>IFERROR('tablas evol IO CAT '!I33/'tablas evol IO CAT '!I46-1,"-")</f>
        <v>0.13845317459244622</v>
      </c>
      <c r="G33" s="280">
        <f>IFERROR('tablas evol IO CAT '!K33/'tablas evol IO CAT '!K46-1,"-")</f>
        <v>9.8011937204951938E-2</v>
      </c>
      <c r="H33" s="291">
        <f>IFERROR('tablas evol IO CAT '!M33/'tablas evol IO CAT '!M46-1,"-")</f>
        <v>7.9645812958837325E-2</v>
      </c>
      <c r="I33" s="280">
        <f>IFERROR('tablas evol IO CAT '!O33/'tablas evol IO CAT '!O46-1,"-")</f>
        <v>9.7382567342662707E-2</v>
      </c>
    </row>
    <row r="34" spans="2:9" hidden="1" outlineLevel="1" x14ac:dyDescent="0.25">
      <c r="B34" s="66" t="s">
        <v>87</v>
      </c>
      <c r="C34" s="291">
        <f>IFERROR('tablas evol IO CAT '!C34/'tablas evol IO CAT '!C47-1,"-")</f>
        <v>1.3494832650112301</v>
      </c>
      <c r="D34" s="291">
        <f>IFERROR('tablas evol IO CAT '!E34/'tablas evol IO CAT '!E47-1,"-")</f>
        <v>0.13403852226081447</v>
      </c>
      <c r="E34" s="291">
        <f>IFERROR('tablas evol IO CAT '!G34/'tablas evol IO CAT '!G47-1,"-")</f>
        <v>6.4906911502167874E-2</v>
      </c>
      <c r="F34" s="291">
        <f>IFERROR('tablas evol IO CAT '!I34/'tablas evol IO CAT '!I47-1,"-")</f>
        <v>0.14161996943453903</v>
      </c>
      <c r="G34" s="280">
        <f>IFERROR('tablas evol IO CAT '!K34/'tablas evol IO CAT '!K47-1,"-")</f>
        <v>9.3516542155816618E-2</v>
      </c>
      <c r="H34" s="291">
        <f>IFERROR('tablas evol IO CAT '!M34/'tablas evol IO CAT '!M47-1,"-")</f>
        <v>3.919729932483107E-2</v>
      </c>
      <c r="I34" s="280">
        <f>IFERROR('tablas evol IO CAT '!O34/'tablas evol IO CAT '!O47-1,"-")</f>
        <v>7.9826732673267342E-2</v>
      </c>
    </row>
    <row r="35" spans="2:9" hidden="1" outlineLevel="1" x14ac:dyDescent="0.25">
      <c r="B35" s="66" t="s">
        <v>88</v>
      </c>
      <c r="C35" s="291">
        <f>IFERROR('tablas evol IO CAT '!C35/'tablas evol IO CAT '!C48-1,"-")</f>
        <v>0.80650288923199165</v>
      </c>
      <c r="D35" s="291">
        <f>IFERROR('tablas evol IO CAT '!E35/'tablas evol IO CAT '!E48-1,"-")</f>
        <v>0.39046493301812446</v>
      </c>
      <c r="E35" s="291">
        <f>IFERROR('tablas evol IO CAT '!G35/'tablas evol IO CAT '!G48-1,"-")</f>
        <v>8.7790483216525272E-2</v>
      </c>
      <c r="F35" s="291">
        <f>IFERROR('tablas evol IO CAT '!I35/'tablas evol IO CAT '!I48-1,"-")</f>
        <v>8.2238126219909002E-2</v>
      </c>
      <c r="G35" s="280">
        <f>IFERROR('tablas evol IO CAT '!K35/'tablas evol IO CAT '!K48-1,"-")</f>
        <v>0.12893250873890838</v>
      </c>
      <c r="H35" s="291">
        <f>IFERROR('tablas evol IO CAT '!M35/'tablas evol IO CAT '!M48-1,"-")</f>
        <v>0.18870031263957121</v>
      </c>
      <c r="I35" s="280">
        <f>IFERROR('tablas evol IO CAT '!O35/'tablas evol IO CAT '!O48-1,"-")</f>
        <v>0.15961506553841054</v>
      </c>
    </row>
    <row r="36" spans="2:9" hidden="1" outlineLevel="1" x14ac:dyDescent="0.25">
      <c r="B36" s="66" t="s">
        <v>89</v>
      </c>
      <c r="C36" s="291">
        <f>IFERROR('tablas evol IO CAT '!C36/'tablas evol IO CAT '!C49-1,"-")</f>
        <v>0.30129555000885833</v>
      </c>
      <c r="D36" s="291">
        <f>IFERROR('tablas evol IO CAT '!E36/'tablas evol IO CAT '!E49-1,"-")</f>
        <v>0.37674401683764214</v>
      </c>
      <c r="E36" s="291">
        <f>IFERROR('tablas evol IO CAT '!G36/'tablas evol IO CAT '!G49-1,"-")</f>
        <v>0.1667117529972959</v>
      </c>
      <c r="F36" s="291">
        <f>IFERROR('tablas evol IO CAT '!I36/'tablas evol IO CAT '!I49-1,"-")</f>
        <v>0.18762799087484749</v>
      </c>
      <c r="G36" s="280">
        <f>IFERROR('tablas evol IO CAT '!K36/'tablas evol IO CAT '!K49-1,"-")</f>
        <v>0.2001352025045755</v>
      </c>
      <c r="H36" s="291">
        <f>IFERROR('tablas evol IO CAT '!M36/'tablas evol IO CAT '!M49-1,"-")</f>
        <v>0.11174023064202698</v>
      </c>
      <c r="I36" s="280">
        <f>IFERROR('tablas evol IO CAT '!O36/'tablas evol IO CAT '!O49-1,"-")</f>
        <v>0.17931649422456308</v>
      </c>
    </row>
    <row r="37" spans="2:9" hidden="1" outlineLevel="1" x14ac:dyDescent="0.25">
      <c r="B37" s="66" t="s">
        <v>90</v>
      </c>
      <c r="C37" s="291">
        <f>IFERROR('tablas evol IO CAT '!C37/'tablas evol IO CAT '!C50-1,"-")</f>
        <v>0.1467509904335329</v>
      </c>
      <c r="D37" s="291">
        <f>IFERROR('tablas evol IO CAT '!E37/'tablas evol IO CAT '!E50-1,"-")</f>
        <v>0.26678200184204814</v>
      </c>
      <c r="E37" s="291">
        <f>IFERROR('tablas evol IO CAT '!G37/'tablas evol IO CAT '!G50-1,"-")</f>
        <v>4.8688147487752076E-3</v>
      </c>
      <c r="F37" s="291">
        <f>IFERROR('tablas evol IO CAT '!I37/'tablas evol IO CAT '!I50-1,"-")</f>
        <v>0.1086469648793178</v>
      </c>
      <c r="G37" s="280">
        <f>IFERROR('tablas evol IO CAT '!K37/'tablas evol IO CAT '!K50-1,"-")</f>
        <v>6.0061822794633013E-2</v>
      </c>
      <c r="H37" s="291">
        <f>IFERROR('tablas evol IO CAT '!M37/'tablas evol IO CAT '!M50-1,"-")</f>
        <v>5.9956751175863188E-2</v>
      </c>
      <c r="I37" s="280">
        <f>IFERROR('tablas evol IO CAT '!O37/'tablas evol IO CAT '!O50-1,"-")</f>
        <v>6.7816889574920269E-2</v>
      </c>
    </row>
    <row r="38" spans="2:9" hidden="1" outlineLevel="1" x14ac:dyDescent="0.25">
      <c r="B38" s="66" t="s">
        <v>91</v>
      </c>
      <c r="C38" s="291">
        <f>IFERROR('tablas evol IO CAT '!C38/'tablas evol IO CAT '!C51-1,"-")</f>
        <v>4.8966875917182628E-2</v>
      </c>
      <c r="D38" s="291">
        <f>IFERROR('tablas evol IO CAT '!E38/'tablas evol IO CAT '!E51-1,"-")</f>
        <v>0.17720242206381487</v>
      </c>
      <c r="E38" s="291">
        <f>IFERROR('tablas evol IO CAT '!G38/'tablas evol IO CAT '!G51-1,"-")</f>
        <v>4.2207418884158798E-2</v>
      </c>
      <c r="F38" s="291">
        <f>IFERROR('tablas evol IO CAT '!I38/'tablas evol IO CAT '!I51-1,"-")</f>
        <v>6.0572052806013854E-2</v>
      </c>
      <c r="G38" s="280">
        <f>IFERROR('tablas evol IO CAT '!K38/'tablas evol IO CAT '!K51-1,"-")</f>
        <v>6.2053605711723359E-2</v>
      </c>
      <c r="H38" s="291">
        <f>IFERROR('tablas evol IO CAT '!M38/'tablas evol IO CAT '!M51-1,"-")</f>
        <v>0.10340215462557478</v>
      </c>
      <c r="I38" s="280">
        <f>IFERROR('tablas evol IO CAT '!O38/'tablas evol IO CAT '!O51-1,"-")</f>
        <v>8.5459489706793068E-2</v>
      </c>
    </row>
    <row r="39" spans="2:9" hidden="1" outlineLevel="1" x14ac:dyDescent="0.25">
      <c r="B39" s="66" t="s">
        <v>92</v>
      </c>
      <c r="C39" s="291">
        <f>IFERROR('tablas evol IO CAT '!C39/'tablas evol IO CAT '!C52-1,"-")</f>
        <v>0.10154447879975392</v>
      </c>
      <c r="D39" s="291">
        <f>IFERROR('tablas evol IO CAT '!E39/'tablas evol IO CAT '!E52-1,"-")</f>
        <v>0.14095016495919421</v>
      </c>
      <c r="E39" s="291">
        <f>IFERROR('tablas evol IO CAT '!G39/'tablas evol IO CAT '!G52-1,"-")</f>
        <v>0.15808025723305108</v>
      </c>
      <c r="F39" s="291">
        <f>IFERROR('tablas evol IO CAT '!I39/'tablas evol IO CAT '!I52-1,"-")</f>
        <v>0.16624596798120161</v>
      </c>
      <c r="G39" s="280">
        <f>IFERROR('tablas evol IO CAT '!K39/'tablas evol IO CAT '!K52-1,"-")</f>
        <v>0.15570377304481697</v>
      </c>
      <c r="H39" s="291">
        <f>IFERROR('tablas evol IO CAT '!M39/'tablas evol IO CAT '!M52-1,"-")</f>
        <v>0.10956183315921986</v>
      </c>
      <c r="I39" s="280">
        <f>IFERROR('tablas evol IO CAT '!O39/'tablas evol IO CAT '!O52-1,"-")</f>
        <v>0.14386964814812964</v>
      </c>
    </row>
    <row r="40" spans="2:9" hidden="1" outlineLevel="1" x14ac:dyDescent="0.25">
      <c r="B40" s="66" t="s">
        <v>93</v>
      </c>
      <c r="C40" s="291">
        <f>IFERROR('tablas evol IO CAT '!C40/'tablas evol IO CAT '!C53-1,"-")</f>
        <v>-0.25308922628996144</v>
      </c>
      <c r="D40" s="291">
        <f>IFERROR('tablas evol IO CAT '!E40/'tablas evol IO CAT '!E53-1,"-")</f>
        <v>7.0767770304761779E-2</v>
      </c>
      <c r="E40" s="291">
        <f>IFERROR('tablas evol IO CAT '!G40/'tablas evol IO CAT '!G53-1,"-")</f>
        <v>0.12647744161732111</v>
      </c>
      <c r="F40" s="291">
        <f>IFERROR('tablas evol IO CAT '!I40/'tablas evol IO CAT '!I53-1,"-")</f>
        <v>0.16133505809413928</v>
      </c>
      <c r="G40" s="280">
        <f>IFERROR('tablas evol IO CAT '!K40/'tablas evol IO CAT '!K53-1,"-")</f>
        <v>0.1151073756826877</v>
      </c>
      <c r="H40" s="291">
        <f>IFERROR('tablas evol IO CAT '!M40/'tablas evol IO CAT '!M53-1,"-")</f>
        <v>3.3418871801272898E-2</v>
      </c>
      <c r="I40" s="280">
        <f>IFERROR('tablas evol IO CAT '!O40/'tablas evol IO CAT '!O53-1,"-")</f>
        <v>9.2383080438528165E-2</v>
      </c>
    </row>
    <row r="41" spans="2:9" hidden="1" outlineLevel="1" x14ac:dyDescent="0.25">
      <c r="B41" s="66" t="s">
        <v>94</v>
      </c>
      <c r="C41" s="291">
        <f>IFERROR('tablas evol IO CAT '!C41/'tablas evol IO CAT '!C54-1,"-")</f>
        <v>-0.22624854226784819</v>
      </c>
      <c r="D41" s="291">
        <f>IFERROR('tablas evol IO CAT '!E41/'tablas evol IO CAT '!E54-1,"-")</f>
        <v>0.2129361480226093</v>
      </c>
      <c r="E41" s="291">
        <f>IFERROR('tablas evol IO CAT '!G41/'tablas evol IO CAT '!G54-1,"-")</f>
        <v>0.22538772257755557</v>
      </c>
      <c r="F41" s="291">
        <f>IFERROR('tablas evol IO CAT '!I41/'tablas evol IO CAT '!I54-1,"-")</f>
        <v>0.33647835086207811</v>
      </c>
      <c r="G41" s="280">
        <f>IFERROR('tablas evol IO CAT '!K41/'tablas evol IO CAT '!K54-1,"-")</f>
        <v>0.23170229663324116</v>
      </c>
      <c r="H41" s="291">
        <f>IFERROR('tablas evol IO CAT '!M41/'tablas evol IO CAT '!M54-1,"-")</f>
        <v>0.2100882226651557</v>
      </c>
      <c r="I41" s="280">
        <f>IFERROR('tablas evol IO CAT '!O41/'tablas evol IO CAT '!O54-1,"-")</f>
        <v>0.2282372390336207</v>
      </c>
    </row>
    <row r="42" spans="2:9" hidden="1" outlineLevel="1" x14ac:dyDescent="0.25">
      <c r="B42" s="66" t="s">
        <v>95</v>
      </c>
      <c r="C42" s="291">
        <f>IFERROR('tablas evol IO CAT '!C42/'tablas evol IO CAT '!C55-1,"-")</f>
        <v>-0.34049991675981639</v>
      </c>
      <c r="D42" s="291">
        <f>IFERROR('tablas evol IO CAT '!E42/'tablas evol IO CAT '!E55-1,"-")</f>
        <v>0.23956264822928808</v>
      </c>
      <c r="E42" s="291">
        <f>IFERROR('tablas evol IO CAT '!G42/'tablas evol IO CAT '!G55-1,"-")</f>
        <v>0.26022054054054045</v>
      </c>
      <c r="F42" s="291">
        <f>IFERROR('tablas evol IO CAT '!I42/'tablas evol IO CAT '!I55-1,"-")</f>
        <v>0.15126570715170229</v>
      </c>
      <c r="G42" s="280">
        <f>IFERROR('tablas evol IO CAT '!K42/'tablas evol IO CAT '!K55-1,"-")</f>
        <v>0.23006018129452066</v>
      </c>
      <c r="H42" s="291">
        <f>IFERROR('tablas evol IO CAT '!M42/'tablas evol IO CAT '!M55-1,"-")</f>
        <v>0.12966384658950458</v>
      </c>
      <c r="I42" s="280">
        <f>IFERROR('tablas evol IO CAT '!O42/'tablas evol IO CAT '!O55-1,"-")</f>
        <v>0.1947350402938457</v>
      </c>
    </row>
    <row r="43" spans="2:9" hidden="1" outlineLevel="1" x14ac:dyDescent="0.25">
      <c r="B43" s="66" t="s">
        <v>96</v>
      </c>
      <c r="C43" s="291">
        <f>IFERROR('tablas evol IO CAT '!C43/'tablas evol IO CAT '!C56-1,"-")</f>
        <v>-0.46321757641329053</v>
      </c>
      <c r="D43" s="291">
        <f>IFERROR('tablas evol IO CAT '!E43/'tablas evol IO CAT '!E56-1,"-")</f>
        <v>0.26713780918727914</v>
      </c>
      <c r="E43" s="291">
        <f>IFERROR('tablas evol IO CAT '!G43/'tablas evol IO CAT '!G56-1,"-")</f>
        <v>0.25462068965517237</v>
      </c>
      <c r="F43" s="291">
        <f>IFERROR('tablas evol IO CAT '!I43/'tablas evol IO CAT '!I56-1,"-")</f>
        <v>0.25846483836372003</v>
      </c>
      <c r="G43" s="280">
        <f>IFERROR('tablas evol IO CAT '!K43/'tablas evol IO CAT '!K56-1,"-")</f>
        <v>0.24337585868498524</v>
      </c>
      <c r="H43" s="291">
        <f>IFERROR('tablas evol IO CAT '!M43/'tablas evol IO CAT '!M56-1,"-")</f>
        <v>0.19923448831587431</v>
      </c>
      <c r="I43" s="280">
        <f>IFERROR('tablas evol IO CAT '!O43/'tablas evol IO CAT '!O56-1,"-")</f>
        <v>0.22913929040735859</v>
      </c>
    </row>
    <row r="44" spans="2:9" hidden="1" outlineLevel="1" x14ac:dyDescent="0.25">
      <c r="B44" s="66" t="s">
        <v>97</v>
      </c>
      <c r="C44" s="291">
        <f>IFERROR('tablas evol IO CAT '!C44/'tablas evol IO CAT '!C57-1,"-")</f>
        <v>-0.38290791903030075</v>
      </c>
      <c r="D44" s="291">
        <f>IFERROR('tablas evol IO CAT '!E44/'tablas evol IO CAT '!E57-1,"-")</f>
        <v>7.7253218884119956E-2</v>
      </c>
      <c r="E44" s="291">
        <f>IFERROR('tablas evol IO CAT '!G44/'tablas evol IO CAT '!G57-1,"-")</f>
        <v>0.10405643738977077</v>
      </c>
      <c r="F44" s="291">
        <f>IFERROR('tablas evol IO CAT '!I44/'tablas evol IO CAT '!I57-1,"-")</f>
        <v>0.31055221432476765</v>
      </c>
      <c r="G44" s="280">
        <f>IFERROR('tablas evol IO CAT '!K44/'tablas evol IO CAT '!K57-1,"-")</f>
        <v>0.11262604743644378</v>
      </c>
      <c r="H44" s="291">
        <f>IFERROR('tablas evol IO CAT '!M44/'tablas evol IO CAT '!M57-1,"-")</f>
        <v>7.3451139024909518E-2</v>
      </c>
      <c r="I44" s="280">
        <f>IFERROR('tablas evol IO CAT '!O44/'tablas evol IO CAT '!O57-1,"-")</f>
        <v>0.10082896295043131</v>
      </c>
    </row>
    <row r="45" spans="2:9" collapsed="1" x14ac:dyDescent="0.25">
      <c r="B45" s="80">
        <v>2011</v>
      </c>
      <c r="C45" s="280">
        <f>IFERROR('tablas evol IO CAT '!C45/'tablas evol IO CAT '!C58-1,"-")</f>
        <v>4.9033553407235253E-2</v>
      </c>
      <c r="D45" s="280">
        <f>IFERROR('tablas evol IO CAT '!E45/'tablas evol IO CAT '!E58-1,"-")</f>
        <v>0.21020812498569219</v>
      </c>
      <c r="E45" s="280">
        <f>IFERROR('tablas evol IO CAT '!G45/'tablas evol IO CAT '!G58-1,"-")</f>
        <v>0.12298780754337368</v>
      </c>
      <c r="F45" s="280">
        <f>IFERROR('tablas evol IO CAT '!I45/'tablas evol IO CAT '!I58-1,"-")</f>
        <v>0.16892875490511639</v>
      </c>
      <c r="G45" s="280">
        <f>IFERROR('tablas evol IO CAT '!K45/'tablas evol IO CAT '!K58-1,"-")</f>
        <v>0.14063662429852308</v>
      </c>
      <c r="H45" s="280">
        <f>IFERROR('tablas evol IO CAT '!M45/'tablas evol IO CAT '!M58-1,"-")</f>
        <v>0.10894276329000396</v>
      </c>
      <c r="I45" s="280">
        <f>IFERROR('tablas evol IO CAT '!O45/'tablas evol IO CAT '!O58-1,"-")</f>
        <v>0.13531091400353445</v>
      </c>
    </row>
    <row r="46" spans="2:9" hidden="1" outlineLevel="1" x14ac:dyDescent="0.25">
      <c r="B46" s="66" t="s">
        <v>86</v>
      </c>
      <c r="C46" s="291">
        <f>IFERROR('tablas evol IO CAT '!C46/'tablas evol IO CAT '!C59-1,"-")</f>
        <v>-0.49644793419330713</v>
      </c>
      <c r="D46" s="291">
        <f>IFERROR('tablas evol IO CAT '!E46/'tablas evol IO CAT '!E59-1,"-")</f>
        <v>4.21940331875994E-2</v>
      </c>
      <c r="E46" s="291">
        <f>IFERROR('tablas evol IO CAT '!G46/'tablas evol IO CAT '!G59-1,"-")</f>
        <v>5.4006946576603543E-3</v>
      </c>
      <c r="F46" s="291">
        <f>IFERROR('tablas evol IO CAT '!I46/'tablas evol IO CAT '!I59-1,"-")</f>
        <v>0.14181340479887772</v>
      </c>
      <c r="G46" s="280">
        <f>IFERROR('tablas evol IO CAT '!K46/'tablas evol IO CAT '!K59-1,"-")</f>
        <v>2.6615638385127038E-2</v>
      </c>
      <c r="H46" s="291">
        <f>IFERROR('tablas evol IO CAT '!M46/'tablas evol IO CAT '!M59-1,"-")</f>
        <v>8.7640167797996993E-2</v>
      </c>
      <c r="I46" s="280">
        <f>IFERROR('tablas evol IO CAT '!O46/'tablas evol IO CAT '!O59-1,"-")</f>
        <v>5.2397657741426018E-2</v>
      </c>
    </row>
    <row r="47" spans="2:9" hidden="1" outlineLevel="1" x14ac:dyDescent="0.25">
      <c r="B47" s="66" t="s">
        <v>87</v>
      </c>
      <c r="C47" s="291">
        <f>IFERROR('tablas evol IO CAT '!C47/'tablas evol IO CAT '!C60-1,"-")</f>
        <v>-0.54699381526918789</v>
      </c>
      <c r="D47" s="291">
        <f>IFERROR('tablas evol IO CAT '!E47/'tablas evol IO CAT '!E60-1,"-")</f>
        <v>1.1600187397517114E-2</v>
      </c>
      <c r="E47" s="291">
        <f>IFERROR('tablas evol IO CAT '!G47/'tablas evol IO CAT '!G60-1,"-")</f>
        <v>9.8164759991223205E-2</v>
      </c>
      <c r="F47" s="291">
        <f>IFERROR('tablas evol IO CAT '!I47/'tablas evol IO CAT '!I60-1,"-")</f>
        <v>-5.751104221722203E-3</v>
      </c>
      <c r="G47" s="280">
        <f>IFERROR('tablas evol IO CAT '!K47/'tablas evol IO CAT '!K60-1,"-")</f>
        <v>6.1454634586127099E-2</v>
      </c>
      <c r="H47" s="291">
        <f>IFERROR('tablas evol IO CAT '!M47/'tablas evol IO CAT '!M60-1,"-")</f>
        <v>0.16023888329256009</v>
      </c>
      <c r="I47" s="280">
        <f>IFERROR('tablas evol IO CAT '!O47/'tablas evol IO CAT '!O60-1,"-")</f>
        <v>0.10085730566187268</v>
      </c>
    </row>
    <row r="48" spans="2:9" hidden="1" outlineLevel="1" x14ac:dyDescent="0.25">
      <c r="B48" s="66" t="s">
        <v>88</v>
      </c>
      <c r="C48" s="291">
        <f>IFERROR('tablas evol IO CAT '!C48/'tablas evol IO CAT '!C61-1,"-")</f>
        <v>-0.35980030904552474</v>
      </c>
      <c r="D48" s="291">
        <f>IFERROR('tablas evol IO CAT '!E48/'tablas evol IO CAT '!E61-1,"-")</f>
        <v>8.4303452457956007E-2</v>
      </c>
      <c r="E48" s="291">
        <f>IFERROR('tablas evol IO CAT '!G48/'tablas evol IO CAT '!G61-1,"-")</f>
        <v>0.10919296000810985</v>
      </c>
      <c r="F48" s="291">
        <f>IFERROR('tablas evol IO CAT '!I48/'tablas evol IO CAT '!I61-1,"-")</f>
        <v>9.8025063985561101E-2</v>
      </c>
      <c r="G48" s="280">
        <f>IFERROR('tablas evol IO CAT '!K48/'tablas evol IO CAT '!K61-1,"-")</f>
        <v>0.10584212231858259</v>
      </c>
      <c r="H48" s="291">
        <f>IFERROR('tablas evol IO CAT '!M48/'tablas evol IO CAT '!M61-1,"-")</f>
        <v>8.517758332582881E-2</v>
      </c>
      <c r="I48" s="280">
        <f>IFERROR('tablas evol IO CAT '!O48/'tablas evol IO CAT '!O61-1,"-")</f>
        <v>0.10150459793136801</v>
      </c>
    </row>
    <row r="49" spans="2:9" hidden="1" outlineLevel="1" x14ac:dyDescent="0.25">
      <c r="B49" s="66" t="s">
        <v>89</v>
      </c>
      <c r="C49" s="291">
        <f>IFERROR('tablas evol IO CAT '!C49/'tablas evol IO CAT '!C62-1,"-")</f>
        <v>-0.12091246207439033</v>
      </c>
      <c r="D49" s="291">
        <f>IFERROR('tablas evol IO CAT '!E49/'tablas evol IO CAT '!E62-1,"-")</f>
        <v>0.23226580836889288</v>
      </c>
      <c r="E49" s="291">
        <f>IFERROR('tablas evol IO CAT '!G49/'tablas evol IO CAT '!G62-1,"-")</f>
        <v>4.4543475730885795E-2</v>
      </c>
      <c r="F49" s="291">
        <f>IFERROR('tablas evol IO CAT '!I49/'tablas evol IO CAT '!I62-1,"-")</f>
        <v>-4.9324144061875574E-2</v>
      </c>
      <c r="G49" s="280">
        <f>IFERROR('tablas evol IO CAT '!K49/'tablas evol IO CAT '!K62-1,"-")</f>
        <v>5.8760851435035288E-2</v>
      </c>
      <c r="H49" s="291">
        <f>IFERROR('tablas evol IO CAT '!M49/'tablas evol IO CAT '!M62-1,"-")</f>
        <v>3.6290127494079671E-2</v>
      </c>
      <c r="I49" s="280">
        <f>IFERROR('tablas evol IO CAT '!O49/'tablas evol IO CAT '!O62-1,"-")</f>
        <v>5.3233022305479327E-2</v>
      </c>
    </row>
    <row r="50" spans="2:9" hidden="1" outlineLevel="1" x14ac:dyDescent="0.25">
      <c r="B50" s="66" t="s">
        <v>90</v>
      </c>
      <c r="C50" s="291">
        <f>IFERROR('tablas evol IO CAT '!C50/'tablas evol IO CAT '!C63-1,"-")</f>
        <v>3.1798034303331946E-3</v>
      </c>
      <c r="D50" s="291">
        <f>IFERROR('tablas evol IO CAT '!E50/'tablas evol IO CAT '!E63-1,"-")</f>
        <v>7.3230316884705937E-2</v>
      </c>
      <c r="E50" s="291">
        <f>IFERROR('tablas evol IO CAT '!G50/'tablas evol IO CAT '!G63-1,"-")</f>
        <v>4.9879091052873692E-2</v>
      </c>
      <c r="F50" s="291">
        <f>IFERROR('tablas evol IO CAT '!I50/'tablas evol IO CAT '!I63-1,"-")</f>
        <v>7.9933336319187642E-2</v>
      </c>
      <c r="G50" s="280">
        <f>IFERROR('tablas evol IO CAT '!K50/'tablas evol IO CAT '!K63-1,"-")</f>
        <v>6.0538144406866667E-2</v>
      </c>
      <c r="H50" s="291">
        <f>IFERROR('tablas evol IO CAT '!M50/'tablas evol IO CAT '!M63-1,"-")</f>
        <v>-3.1776424103030054E-2</v>
      </c>
      <c r="I50" s="280">
        <f>IFERROR('tablas evol IO CAT '!O50/'tablas evol IO CAT '!O63-1,"-")</f>
        <v>2.5724552980846971E-2</v>
      </c>
    </row>
    <row r="51" spans="2:9" hidden="1" outlineLevel="1" x14ac:dyDescent="0.25">
      <c r="B51" s="66" t="s">
        <v>91</v>
      </c>
      <c r="C51" s="291">
        <f>IFERROR('tablas evol IO CAT '!C51/'tablas evol IO CAT '!C64-1,"-")</f>
        <v>4.7010190348010017E-2</v>
      </c>
      <c r="D51" s="291">
        <f>IFERROR('tablas evol IO CAT '!E51/'tablas evol IO CAT '!E64-1,"-")</f>
        <v>-5.9579705671463534E-2</v>
      </c>
      <c r="E51" s="291">
        <f>IFERROR('tablas evol IO CAT '!G51/'tablas evol IO CAT '!G64-1,"-")</f>
        <v>9.2432157373227186E-2</v>
      </c>
      <c r="F51" s="291">
        <f>IFERROR('tablas evol IO CAT '!I51/'tablas evol IO CAT '!I64-1,"-")</f>
        <v>0.21503008480090657</v>
      </c>
      <c r="G51" s="280">
        <f>IFERROR('tablas evol IO CAT '!K51/'tablas evol IO CAT '!K64-1,"-")</f>
        <v>8.5053279836484919E-2</v>
      </c>
      <c r="H51" s="291">
        <f>IFERROR('tablas evol IO CAT '!M51/'tablas evol IO CAT '!M64-1,"-")</f>
        <v>0.10740177468325873</v>
      </c>
      <c r="I51" s="280">
        <f>IFERROR('tablas evol IO CAT '!O51/'tablas evol IO CAT '!O64-1,"-")</f>
        <v>9.6075234327134273E-2</v>
      </c>
    </row>
    <row r="52" spans="2:9" hidden="1" outlineLevel="1" x14ac:dyDescent="0.25">
      <c r="B52" s="66" t="s">
        <v>92</v>
      </c>
      <c r="C52" s="291">
        <f>IFERROR('tablas evol IO CAT '!C52/'tablas evol IO CAT '!C65-1,"-")</f>
        <v>0.19016519400691512</v>
      </c>
      <c r="D52" s="291">
        <f>IFERROR('tablas evol IO CAT '!E52/'tablas evol IO CAT '!E65-1,"-")</f>
        <v>-0.10107100024035043</v>
      </c>
      <c r="E52" s="291">
        <f>IFERROR('tablas evol IO CAT '!G52/'tablas evol IO CAT '!G65-1,"-")</f>
        <v>0.11581517828807586</v>
      </c>
      <c r="F52" s="291">
        <f>IFERROR('tablas evol IO CAT '!I52/'tablas evol IO CAT '!I65-1,"-")</f>
        <v>0.13933363073506944</v>
      </c>
      <c r="G52" s="280">
        <f>IFERROR('tablas evol IO CAT '!K52/'tablas evol IO CAT '!K65-1,"-")</f>
        <v>8.5214112843455592E-2</v>
      </c>
      <c r="H52" s="291">
        <f>IFERROR('tablas evol IO CAT '!M52/'tablas evol IO CAT '!M65-1,"-")</f>
        <v>2.291061666868166E-2</v>
      </c>
      <c r="I52" s="280">
        <f>IFERROR('tablas evol IO CAT '!O52/'tablas evol IO CAT '!O65-1,"-")</f>
        <v>6.2154692517966126E-2</v>
      </c>
    </row>
    <row r="53" spans="2:9" hidden="1" outlineLevel="1" x14ac:dyDescent="0.25">
      <c r="B53" s="66" t="s">
        <v>93</v>
      </c>
      <c r="C53" s="291">
        <f>IFERROR('tablas evol IO CAT '!C53/'tablas evol IO CAT '!C66-1,"-")</f>
        <v>-4.0060733473487486E-2</v>
      </c>
      <c r="D53" s="291">
        <f>IFERROR('tablas evol IO CAT '!E53/'tablas evol IO CAT '!E66-1,"-")</f>
        <v>0.20275632744498928</v>
      </c>
      <c r="E53" s="291">
        <f>IFERROR('tablas evol IO CAT '!G53/'tablas evol IO CAT '!G66-1,"-")</f>
        <v>0.10770883953313248</v>
      </c>
      <c r="F53" s="291">
        <f>IFERROR('tablas evol IO CAT '!I53/'tablas evol IO CAT '!I66-1,"-")</f>
        <v>5.4763320447886565E-2</v>
      </c>
      <c r="G53" s="280">
        <f>IFERROR('tablas evol IO CAT '!K53/'tablas evol IO CAT '!K66-1,"-")</f>
        <v>0.11812572609000127</v>
      </c>
      <c r="H53" s="291">
        <f>IFERROR('tablas evol IO CAT '!M53/'tablas evol IO CAT '!M66-1,"-")</f>
        <v>4.1323341165039329E-2</v>
      </c>
      <c r="I53" s="280">
        <f>IFERROR('tablas evol IO CAT '!O53/'tablas evol IO CAT '!O66-1,"-")</f>
        <v>9.0813748121088889E-2</v>
      </c>
    </row>
    <row r="54" spans="2:9" hidden="1" outlineLevel="1" x14ac:dyDescent="0.25">
      <c r="B54" s="66" t="s">
        <v>94</v>
      </c>
      <c r="C54" s="291">
        <f>IFERROR('tablas evol IO CAT '!C54/'tablas evol IO CAT '!C67-1,"-")</f>
        <v>-0.12808038075092543</v>
      </c>
      <c r="D54" s="291">
        <f>IFERROR('tablas evol IO CAT '!E54/'tablas evol IO CAT '!E67-1,"-")</f>
        <v>8.5537123272632076E-3</v>
      </c>
      <c r="E54" s="291">
        <f>IFERROR('tablas evol IO CAT '!G54/'tablas evol IO CAT '!G67-1,"-")</f>
        <v>3.2794528043775584E-2</v>
      </c>
      <c r="F54" s="291">
        <f>IFERROR('tablas evol IO CAT '!I54/'tablas evol IO CAT '!I67-1,"-")</f>
        <v>5.4600636258988366E-2</v>
      </c>
      <c r="G54" s="280">
        <f>IFERROR('tablas evol IO CAT '!K54/'tablas evol IO CAT '!K67-1,"-")</f>
        <v>3.4447052130875511E-2</v>
      </c>
      <c r="H54" s="291">
        <f>IFERROR('tablas evol IO CAT '!M54/'tablas evol IO CAT '!M67-1,"-")</f>
        <v>-6.7286504364131194E-2</v>
      </c>
      <c r="I54" s="280">
        <f>IFERROR('tablas evol IO CAT '!O54/'tablas evol IO CAT '!O67-1,"-")</f>
        <v>-4.5498430163541936E-3</v>
      </c>
    </row>
    <row r="55" spans="2:9" hidden="1" outlineLevel="1" x14ac:dyDescent="0.25">
      <c r="B55" s="66" t="s">
        <v>95</v>
      </c>
      <c r="C55" s="291">
        <f>IFERROR('tablas evol IO CAT '!C55/'tablas evol IO CAT '!C68-1,"-")</f>
        <v>-0.13283699059561127</v>
      </c>
      <c r="D55" s="291">
        <f>IFERROR('tablas evol IO CAT '!E55/'tablas evol IO CAT '!E68-1,"-")</f>
        <v>-3.0971625496754029E-2</v>
      </c>
      <c r="E55" s="291">
        <f>IFERROR('tablas evol IO CAT '!G55/'tablas evol IO CAT '!G68-1,"-")</f>
        <v>4.6036144110503718E-2</v>
      </c>
      <c r="F55" s="291">
        <f>IFERROR('tablas evol IO CAT '!I55/'tablas evol IO CAT '!I68-1,"-")</f>
        <v>0.15956254825527738</v>
      </c>
      <c r="G55" s="280">
        <f>IFERROR('tablas evol IO CAT '!K55/'tablas evol IO CAT '!K68-1,"-")</f>
        <v>4.1135732119994106E-2</v>
      </c>
      <c r="H55" s="291">
        <f>IFERROR('tablas evol IO CAT '!M55/'tablas evol IO CAT '!M68-1,"-")</f>
        <v>-2.2691017488102205E-2</v>
      </c>
      <c r="I55" s="280">
        <f>IFERROR('tablas evol IO CAT '!O55/'tablas evol IO CAT '!O68-1,"-")</f>
        <v>1.5190521985146921E-2</v>
      </c>
    </row>
    <row r="56" spans="2:9" hidden="1" outlineLevel="1" x14ac:dyDescent="0.25">
      <c r="B56" s="66" t="s">
        <v>96</v>
      </c>
      <c r="C56" s="291">
        <f>IFERROR('tablas evol IO CAT '!C56/'tablas evol IO CAT '!C69-1,"-")</f>
        <v>0.1241308793456033</v>
      </c>
      <c r="D56" s="291">
        <f>IFERROR('tablas evol IO CAT '!E56/'tablas evol IO CAT '!E69-1,"-")</f>
        <v>-1.3662344904503021E-2</v>
      </c>
      <c r="E56" s="291">
        <f>IFERROR('tablas evol IO CAT '!G56/'tablas evol IO CAT '!G69-1,"-")</f>
        <v>5.6543281842028392E-2</v>
      </c>
      <c r="F56" s="291">
        <f>IFERROR('tablas evol IO CAT '!I56/'tablas evol IO CAT '!I69-1,"-")</f>
        <v>3.6525329521994498E-2</v>
      </c>
      <c r="G56" s="280">
        <f>IFERROR('tablas evol IO CAT '!K56/'tablas evol IO CAT '!K69-1,"-")</f>
        <v>3.9644366710392065E-2</v>
      </c>
      <c r="H56" s="291">
        <f>IFERROR('tablas evol IO CAT '!M56/'tablas evol IO CAT '!M69-1,"-")</f>
        <v>-3.9101819589624442E-2</v>
      </c>
      <c r="I56" s="280">
        <f>IFERROR('tablas evol IO CAT '!O56/'tablas evol IO CAT '!O69-1,"-")</f>
        <v>7.1133167907362349E-3</v>
      </c>
    </row>
    <row r="57" spans="2:9" hidden="1" outlineLevel="1" x14ac:dyDescent="0.25">
      <c r="B57" s="66" t="s">
        <v>97</v>
      </c>
      <c r="C57" s="291">
        <f>IFERROR('tablas evol IO CAT '!C57/'tablas evol IO CAT '!C70-1,"-")</f>
        <v>8.2252358490566113E-2</v>
      </c>
      <c r="D57" s="291">
        <f>IFERROR('tablas evol IO CAT '!E57/'tablas evol IO CAT '!E70-1,"-")</f>
        <v>-1.2572397231247368E-2</v>
      </c>
      <c r="E57" s="291">
        <f>IFERROR('tablas evol IO CAT '!G57/'tablas evol IO CAT '!G70-1,"-")</f>
        <v>7.3800738007379074E-3</v>
      </c>
      <c r="F57" s="291">
        <f>IFERROR('tablas evol IO CAT '!I57/'tablas evol IO CAT '!I70-1,"-")</f>
        <v>-0.12627388535031847</v>
      </c>
      <c r="G57" s="280">
        <f>IFERROR('tablas evol IO CAT '!K57/'tablas evol IO CAT '!K70-1,"-")</f>
        <v>-1.1650758001122918E-2</v>
      </c>
      <c r="H57" s="291">
        <f>IFERROR('tablas evol IO CAT '!M57/'tablas evol IO CAT '!M70-1,"-")</f>
        <v>-6.7685589519650757E-2</v>
      </c>
      <c r="I57" s="280">
        <f>IFERROR('tablas evol IO CAT '!O57/'tablas evol IO CAT '!O70-1,"-")</f>
        <v>-3.4150326797385722E-2</v>
      </c>
    </row>
    <row r="58" spans="2:9" collapsed="1" x14ac:dyDescent="0.25">
      <c r="B58" s="80">
        <v>2010</v>
      </c>
      <c r="C58" s="280">
        <f>IFERROR('tablas evol IO CAT '!C58/'tablas evol IO CAT '!C71-1,"-")</f>
        <v>-0.11945902128930419</v>
      </c>
      <c r="D58" s="280">
        <f>IFERROR('tablas evol IO CAT '!E58/'tablas evol IO CAT '!E71-1,"-")</f>
        <v>2.5520475072092985E-2</v>
      </c>
      <c r="E58" s="280">
        <f>IFERROR('tablas evol IO CAT '!G58/'tablas evol IO CAT '!G71-1,"-")</f>
        <v>6.2945944385473407E-2</v>
      </c>
      <c r="F58" s="280">
        <f>IFERROR('tablas evol IO CAT '!I58/'tablas evol IO CAT '!I71-1,"-")</f>
        <v>6.2990535328461661E-2</v>
      </c>
      <c r="G58" s="280">
        <f>IFERROR('tablas evol IO CAT '!K58/'tablas evol IO CAT '!K71-1,"-")</f>
        <v>5.8175947029045716E-2</v>
      </c>
      <c r="H58" s="280">
        <f>IFERROR('tablas evol IO CAT '!M58/'tablas evol IO CAT '!M71-1,"-")</f>
        <v>2.2148187845806522E-2</v>
      </c>
      <c r="I58" s="280">
        <f>IFERROR('tablas evol IO CAT '!O58/'tablas evol IO CAT '!O71-1,"-")</f>
        <v>4.5572847159077279E-2</v>
      </c>
    </row>
    <row r="59" spans="2:9" ht="15" hidden="1" customHeight="1" outlineLevel="1" x14ac:dyDescent="0.25">
      <c r="B59" s="66" t="s">
        <v>86</v>
      </c>
      <c r="C59" s="291">
        <f>IFERROR('tablas evol IO CAT '!C59/'tablas evol IO CAT '!C72-1,"-")</f>
        <v>-2.0206049603328169E-2</v>
      </c>
      <c r="D59" s="291">
        <f>IFERROR('tablas evol IO CAT '!E59/'tablas evol IO CAT '!E72-1,"-")</f>
        <v>-0.19759763943707354</v>
      </c>
      <c r="E59" s="291">
        <f>IFERROR('tablas evol IO CAT '!G59/'tablas evol IO CAT '!G72-1,"-")</f>
        <v>-1.6039444492334631E-2</v>
      </c>
      <c r="F59" s="291">
        <f>IFERROR('tablas evol IO CAT '!I59/'tablas evol IO CAT '!I72-1,"-")</f>
        <v>-7.2607066777819473E-2</v>
      </c>
      <c r="G59" s="280">
        <f>IFERROR('tablas evol IO CAT '!K59/'tablas evol IO CAT '!K72-1,"-")</f>
        <v>-6.1247500778932151E-2</v>
      </c>
      <c r="H59" s="291">
        <f>IFERROR('tablas evol IO CAT '!M59/'tablas evol IO CAT '!M72-1,"-")</f>
        <v>-8.0578274316064125E-2</v>
      </c>
      <c r="I59" s="280">
        <f>IFERROR('tablas evol IO CAT '!O59/'tablas evol IO CAT '!O72-1,"-")</f>
        <v>-6.8292195683688162E-2</v>
      </c>
    </row>
    <row r="60" spans="2:9" ht="15" hidden="1" customHeight="1" outlineLevel="1" x14ac:dyDescent="0.25">
      <c r="B60" s="66" t="s">
        <v>87</v>
      </c>
      <c r="C60" s="291">
        <f>IFERROR('tablas evol IO CAT '!C60/'tablas evol IO CAT '!C73-1,"-")</f>
        <v>5.5916296503221607E-2</v>
      </c>
      <c r="D60" s="291">
        <f>IFERROR('tablas evol IO CAT '!E60/'tablas evol IO CAT '!E73-1,"-")</f>
        <v>-0.17602750759496488</v>
      </c>
      <c r="E60" s="291">
        <f>IFERROR('tablas evol IO CAT '!G60/'tablas evol IO CAT '!G73-1,"-")</f>
        <v>-7.727032409533563E-2</v>
      </c>
      <c r="F60" s="291">
        <f>IFERROR('tablas evol IO CAT '!I60/'tablas evol IO CAT '!I73-1,"-")</f>
        <v>0.14124550275376402</v>
      </c>
      <c r="G60" s="280">
        <f>IFERROR('tablas evol IO CAT '!K60/'tablas evol IO CAT '!K73-1,"-")</f>
        <v>-6.8582571376591406E-2</v>
      </c>
      <c r="H60" s="291">
        <f>IFERROR('tablas evol IO CAT '!M60/'tablas evol IO CAT '!M73-1,"-")</f>
        <v>-6.9150226183242069E-2</v>
      </c>
      <c r="I60" s="280">
        <f>IFERROR('tablas evol IO CAT '!O60/'tablas evol IO CAT '!O73-1,"-")</f>
        <v>-6.8118179876104357E-2</v>
      </c>
    </row>
    <row r="61" spans="2:9" ht="15" hidden="1" customHeight="1" outlineLevel="1" x14ac:dyDescent="0.25">
      <c r="B61" s="66" t="s">
        <v>88</v>
      </c>
      <c r="C61" s="291">
        <f>IFERROR('tablas evol IO CAT '!C61/'tablas evol IO CAT '!C74-1,"-")</f>
        <v>-0.15842446193494453</v>
      </c>
      <c r="D61" s="291">
        <f>IFERROR('tablas evol IO CAT '!E61/'tablas evol IO CAT '!E74-1,"-")</f>
        <v>-0.36299546315433684</v>
      </c>
      <c r="E61" s="291">
        <f>IFERROR('tablas evol IO CAT '!G61/'tablas evol IO CAT '!G74-1,"-")</f>
        <v>-4.0392865629748087E-2</v>
      </c>
      <c r="F61" s="291">
        <f>IFERROR('tablas evol IO CAT '!I61/'tablas evol IO CAT '!I74-1,"-")</f>
        <v>-0.14885935923514293</v>
      </c>
      <c r="G61" s="280">
        <f>IFERROR('tablas evol IO CAT '!K61/'tablas evol IO CAT '!K74-1,"-")</f>
        <v>-0.11950572708264573</v>
      </c>
      <c r="H61" s="291">
        <f>IFERROR('tablas evol IO CAT '!M61/'tablas evol IO CAT '!M74-1,"-")</f>
        <v>-0.13363141961219882</v>
      </c>
      <c r="I61" s="280">
        <f>IFERROR('tablas evol IO CAT '!O61/'tablas evol IO CAT '!O74-1,"-")</f>
        <v>-0.12384199260595408</v>
      </c>
    </row>
    <row r="62" spans="2:9" ht="15" hidden="1" customHeight="1" outlineLevel="1" x14ac:dyDescent="0.25">
      <c r="B62" s="66" t="s">
        <v>89</v>
      </c>
      <c r="C62" s="291">
        <f>IFERROR('tablas evol IO CAT '!C62/'tablas evol IO CAT '!C75-1,"-")</f>
        <v>8.8995172537098544E-3</v>
      </c>
      <c r="D62" s="291">
        <f>IFERROR('tablas evol IO CAT '!E62/'tablas evol IO CAT '!E75-1,"-")</f>
        <v>-0.26437363007924464</v>
      </c>
      <c r="E62" s="291">
        <f>IFERROR('tablas evol IO CAT '!G62/'tablas evol IO CAT '!G75-1,"-")</f>
        <v>-8.2435897435897521E-2</v>
      </c>
      <c r="F62" s="291">
        <f>IFERROR('tablas evol IO CAT '!I62/'tablas evol IO CAT '!I75-1,"-")</f>
        <v>-0.11261040235525011</v>
      </c>
      <c r="G62" s="280">
        <f>IFERROR('tablas evol IO CAT '!K62/'tablas evol IO CAT '!K75-1,"-")</f>
        <v>-0.11094614657848556</v>
      </c>
      <c r="H62" s="291">
        <f>IFERROR('tablas evol IO CAT '!M62/'tablas evol IO CAT '!M75-1,"-")</f>
        <v>-5.4459883460331704E-2</v>
      </c>
      <c r="I62" s="280">
        <f>IFERROR('tablas evol IO CAT '!O62/'tablas evol IO CAT '!O75-1,"-")</f>
        <v>-8.9784317003845593E-2</v>
      </c>
    </row>
    <row r="63" spans="2:9" ht="15" hidden="1" customHeight="1" outlineLevel="1" x14ac:dyDescent="0.25">
      <c r="B63" s="66" t="s">
        <v>90</v>
      </c>
      <c r="C63" s="291">
        <f>IFERROR('tablas evol IO CAT '!C63/'tablas evol IO CAT '!C76-1,"-")</f>
        <v>-1.2680546629232459E-2</v>
      </c>
      <c r="D63" s="291">
        <f>IFERROR('tablas evol IO CAT '!E63/'tablas evol IO CAT '!E76-1,"-")</f>
        <v>-0.20597845818709903</v>
      </c>
      <c r="E63" s="291">
        <f>IFERROR('tablas evol IO CAT '!G63/'tablas evol IO CAT '!G76-1,"-")</f>
        <v>-7.7775410185382476E-2</v>
      </c>
      <c r="F63" s="291">
        <f>IFERROR('tablas evol IO CAT '!I63/'tablas evol IO CAT '!I76-1,"-")</f>
        <v>-0.15639202890106052</v>
      </c>
      <c r="G63" s="280">
        <f>IFERROR('tablas evol IO CAT '!K63/'tablas evol IO CAT '!K76-1,"-")</f>
        <v>-0.10823136818687429</v>
      </c>
      <c r="H63" s="291">
        <f>IFERROR('tablas evol IO CAT '!M63/'tablas evol IO CAT '!M76-1,"-")</f>
        <v>-9.7908597986057333E-2</v>
      </c>
      <c r="I63" s="280">
        <f>IFERROR('tablas evol IO CAT '!O63/'tablas evol IO CAT '!O76-1,"-")</f>
        <v>-0.10346604818966632</v>
      </c>
    </row>
    <row r="64" spans="2:9" ht="15" hidden="1" customHeight="1" outlineLevel="1" x14ac:dyDescent="0.25">
      <c r="B64" s="66" t="s">
        <v>91</v>
      </c>
      <c r="C64" s="291">
        <f>IFERROR('tablas evol IO CAT '!C64/'tablas evol IO CAT '!C77-1,"-")</f>
        <v>8.3324333081326252E-2</v>
      </c>
      <c r="D64" s="291">
        <f>IFERROR('tablas evol IO CAT '!E64/'tablas evol IO CAT '!E77-1,"-")</f>
        <v>-0.11694379552013179</v>
      </c>
      <c r="E64" s="291">
        <f>IFERROR('tablas evol IO CAT '!G64/'tablas evol IO CAT '!G77-1,"-")</f>
        <v>-0.1363105972207489</v>
      </c>
      <c r="F64" s="291">
        <f>IFERROR('tablas evol IO CAT '!I64/'tablas evol IO CAT '!I77-1,"-")</f>
        <v>-0.2904611211573237</v>
      </c>
      <c r="G64" s="280">
        <f>IFERROR('tablas evol IO CAT '!K64/'tablas evol IO CAT '!K77-1,"-")</f>
        <v>-0.14679211063250963</v>
      </c>
      <c r="H64" s="291">
        <f>IFERROR('tablas evol IO CAT '!M64/'tablas evol IO CAT '!M77-1,"-")</f>
        <v>-0.17385083169379356</v>
      </c>
      <c r="I64" s="280">
        <f>IFERROR('tablas evol IO CAT '!O64/'tablas evol IO CAT '!O77-1,"-")</f>
        <v>-0.1560088202866593</v>
      </c>
    </row>
    <row r="65" spans="2:9" ht="15" hidden="1" customHeight="1" outlineLevel="1" x14ac:dyDescent="0.25">
      <c r="B65" s="66" t="s">
        <v>92</v>
      </c>
      <c r="C65" s="291">
        <f>IFERROR('tablas evol IO CAT '!C65/'tablas evol IO CAT '!C78-1,"-")</f>
        <v>-9.5395496224155774E-2</v>
      </c>
      <c r="D65" s="291">
        <f>IFERROR('tablas evol IO CAT '!E65/'tablas evol IO CAT '!E78-1,"-")</f>
        <v>-0.12229409653630674</v>
      </c>
      <c r="E65" s="291">
        <f>IFERROR('tablas evol IO CAT '!G65/'tablas evol IO CAT '!G78-1,"-")</f>
        <v>-0.15631900625506956</v>
      </c>
      <c r="F65" s="291">
        <f>IFERROR('tablas evol IO CAT '!I65/'tablas evol IO CAT '!I78-1,"-")</f>
        <v>-0.34820906901514825</v>
      </c>
      <c r="G65" s="280">
        <f>IFERROR('tablas evol IO CAT '!K65/'tablas evol IO CAT '!K78-1,"-")</f>
        <v>-0.174341926918399</v>
      </c>
      <c r="H65" s="291">
        <f>IFERROR('tablas evol IO CAT '!M65/'tablas evol IO CAT '!M78-1,"-")</f>
        <v>-0.18400830040811023</v>
      </c>
      <c r="I65" s="280">
        <f>IFERROR('tablas evol IO CAT '!O65/'tablas evol IO CAT '!O78-1,"-")</f>
        <v>-0.17789261476041629</v>
      </c>
    </row>
    <row r="66" spans="2:9" ht="15" hidden="1" customHeight="1" outlineLevel="1" x14ac:dyDescent="0.25">
      <c r="B66" s="66" t="s">
        <v>93</v>
      </c>
      <c r="C66" s="291">
        <f>IFERROR('tablas evol IO CAT '!C66/'tablas evol IO CAT '!C79-1,"-")</f>
        <v>-8.3992151243882152E-2</v>
      </c>
      <c r="D66" s="291">
        <f>IFERROR('tablas evol IO CAT '!E66/'tablas evol IO CAT '!E79-1,"-")</f>
        <v>-0.27049180327868838</v>
      </c>
      <c r="E66" s="291">
        <f>IFERROR('tablas evol IO CAT '!G66/'tablas evol IO CAT '!G79-1,"-")</f>
        <v>-0.16362308254200153</v>
      </c>
      <c r="F66" s="291">
        <f>IFERROR('tablas evol IO CAT '!I66/'tablas evol IO CAT '!I79-1,"-")</f>
        <v>-0.34230108757870625</v>
      </c>
      <c r="G66" s="280">
        <f>IFERROR('tablas evol IO CAT '!K66/'tablas evol IO CAT '!K79-1,"-")</f>
        <v>-0.2123705490140444</v>
      </c>
      <c r="H66" s="291">
        <f>IFERROR('tablas evol IO CAT '!M66/'tablas evol IO CAT '!M79-1,"-")</f>
        <v>-0.24464618249534442</v>
      </c>
      <c r="I66" s="280">
        <f>IFERROR('tablas evol IO CAT '!O66/'tablas evol IO CAT '!O79-1,"-")</f>
        <v>-0.22400838720950556</v>
      </c>
    </row>
    <row r="67" spans="2:9" ht="15" hidden="1" customHeight="1" outlineLevel="1" x14ac:dyDescent="0.25">
      <c r="B67" s="66" t="s">
        <v>94</v>
      </c>
      <c r="C67" s="291">
        <f>IFERROR('tablas evol IO CAT '!C67/'tablas evol IO CAT '!C80-1,"-")</f>
        <v>6.067142946749815E-2</v>
      </c>
      <c r="D67" s="291">
        <f>IFERROR('tablas evol IO CAT '!E67/'tablas evol IO CAT '!E80-1,"-")</f>
        <v>-0.2376658382268021</v>
      </c>
      <c r="E67" s="291">
        <f>IFERROR('tablas evol IO CAT '!G67/'tablas evol IO CAT '!G80-1,"-")</f>
        <v>-0.12771904269775325</v>
      </c>
      <c r="F67" s="291">
        <f>IFERROR('tablas evol IO CAT '!I67/'tablas evol IO CAT '!I80-1,"-")</f>
        <v>-0.26867079744291522</v>
      </c>
      <c r="G67" s="280">
        <f>IFERROR('tablas evol IO CAT '!K67/'tablas evol IO CAT '!K80-1,"-")</f>
        <v>-0.16692407327581427</v>
      </c>
      <c r="H67" s="291">
        <f>IFERROR('tablas evol IO CAT '!M67/'tablas evol IO CAT '!M80-1,"-")</f>
        <v>-8.4134988892481721E-2</v>
      </c>
      <c r="I67" s="280">
        <f>IFERROR('tablas evol IO CAT '!O67/'tablas evol IO CAT '!O80-1,"-")</f>
        <v>-0.13725547858154186</v>
      </c>
    </row>
    <row r="68" spans="2:9" ht="15" hidden="1" customHeight="1" outlineLevel="1" x14ac:dyDescent="0.25">
      <c r="B68" s="66" t="s">
        <v>95</v>
      </c>
      <c r="C68" s="291">
        <f>IFERROR('tablas evol IO CAT '!C68/'tablas evol IO CAT '!C81-1,"-")</f>
        <v>0.18305564331140212</v>
      </c>
      <c r="D68" s="291">
        <f>IFERROR('tablas evol IO CAT '!E68/'tablas evol IO CAT '!E81-1,"-")</f>
        <v>-0.15925465838509312</v>
      </c>
      <c r="E68" s="291">
        <f>IFERROR('tablas evol IO CAT '!G68/'tablas evol IO CAT '!G81-1,"-")</f>
        <v>-0.21759314367337224</v>
      </c>
      <c r="F68" s="291">
        <f>IFERROR('tablas evol IO CAT '!I68/'tablas evol IO CAT '!I81-1,"-")</f>
        <v>-0.34732948982921796</v>
      </c>
      <c r="G68" s="280">
        <f>IFERROR('tablas evol IO CAT '!K68/'tablas evol IO CAT '!K81-1,"-")</f>
        <v>-0.21818831091536717</v>
      </c>
      <c r="H68" s="291">
        <f>IFERROR('tablas evol IO CAT '!M68/'tablas evol IO CAT '!M81-1,"-")</f>
        <v>-0.1944256756756757</v>
      </c>
      <c r="I68" s="280">
        <f>IFERROR('tablas evol IO CAT '!O68/'tablas evol IO CAT '!O81-1,"-")</f>
        <v>-0.20871495975575904</v>
      </c>
    </row>
    <row r="69" spans="2:9" ht="15" hidden="1" customHeight="1" outlineLevel="1" x14ac:dyDescent="0.25">
      <c r="B69" s="66" t="s">
        <v>96</v>
      </c>
      <c r="C69" s="291">
        <f>IFERROR('tablas evol IO CAT '!C69/'tablas evol IO CAT '!C82-1,"-")</f>
        <v>2.4551712785382485E-2</v>
      </c>
      <c r="D69" s="291">
        <f>IFERROR('tablas evol IO CAT '!E69/'tablas evol IO CAT '!E82-1,"-")</f>
        <v>-0.14789736279401289</v>
      </c>
      <c r="E69" s="291">
        <f>IFERROR('tablas evol IO CAT '!G69/'tablas evol IO CAT '!G82-1,"-")</f>
        <v>-0.14160620465349005</v>
      </c>
      <c r="F69" s="291">
        <f>IFERROR('tablas evol IO CAT '!I69/'tablas evol IO CAT '!I82-1,"-")</f>
        <v>-0.28255668223766661</v>
      </c>
      <c r="G69" s="280">
        <f>IFERROR('tablas evol IO CAT '!K69/'tablas evol IO CAT '!K82-1,"-")</f>
        <v>-0.16237333658893904</v>
      </c>
      <c r="H69" s="291">
        <f>IFERROR('tablas evol IO CAT '!M69/'tablas evol IO CAT '!M82-1,"-")</f>
        <v>-0.1349631614199599</v>
      </c>
      <c r="I69" s="280">
        <f>IFERROR('tablas evol IO CAT '!O69/'tablas evol IO CAT '!O82-1,"-")</f>
        <v>-0.15134072722167624</v>
      </c>
    </row>
    <row r="70" spans="2:9" ht="15" hidden="1" customHeight="1" outlineLevel="1" x14ac:dyDescent="0.25">
      <c r="B70" s="66" t="s">
        <v>97</v>
      </c>
      <c r="C70" s="291">
        <f>IFERROR('tablas evol IO CAT '!C70/'tablas evol IO CAT '!C83-1,"-")</f>
        <v>-9.243817393613718E-2</v>
      </c>
      <c r="D70" s="291">
        <f>IFERROR('tablas evol IO CAT '!E70/'tablas evol IO CAT '!E83-1,"-")</f>
        <v>-0.12290918101846104</v>
      </c>
      <c r="E70" s="291">
        <f>IFERROR('tablas evol IO CAT '!G70/'tablas evol IO CAT '!G83-1,"-")</f>
        <v>-0.10154715127701375</v>
      </c>
      <c r="F70" s="291">
        <f>IFERROR('tablas evol IO CAT '!I70/'tablas evol IO CAT '!I83-1,"-")</f>
        <v>-0.21490186273284162</v>
      </c>
      <c r="G70" s="280">
        <f>IFERROR('tablas evol IO CAT '!K70/'tablas evol IO CAT '!K83-1,"-")</f>
        <v>-0.12049382716049384</v>
      </c>
      <c r="H70" s="291">
        <f>IFERROR('tablas evol IO CAT '!M70/'tablas evol IO CAT '!M83-1,"-")</f>
        <v>-0.10847637586267911</v>
      </c>
      <c r="I70" s="280">
        <f>IFERROR('tablas evol IO CAT '!O70/'tablas evol IO CAT '!O83-1,"-")</f>
        <v>-0.11560693641618491</v>
      </c>
    </row>
    <row r="71" spans="2:9" collapsed="1" x14ac:dyDescent="0.25">
      <c r="B71" s="80">
        <v>2009</v>
      </c>
      <c r="C71" s="280">
        <v>-1.9393898328453174E-2</v>
      </c>
      <c r="D71" s="280">
        <v>-0.19689371132022249</v>
      </c>
      <c r="E71" s="280">
        <v>-0.11212712254759638</v>
      </c>
      <c r="F71" s="280">
        <v>-0.21463880096494892</v>
      </c>
      <c r="G71" s="280">
        <v>-0.13991362724767653</v>
      </c>
      <c r="H71" s="280">
        <v>-0.13054044814981269</v>
      </c>
      <c r="I71" s="280">
        <v>-0.13599251003488055</v>
      </c>
    </row>
    <row r="72" spans="2:9" ht="15" hidden="1" customHeight="1" outlineLevel="1" x14ac:dyDescent="0.25">
      <c r="B72" s="66" t="s">
        <v>86</v>
      </c>
      <c r="C72" s="291">
        <v>-1.2284453217095148E-3</v>
      </c>
      <c r="D72" s="291">
        <v>-1.8222596019065174E-3</v>
      </c>
      <c r="E72" s="291">
        <v>-6.4801372574897709E-2</v>
      </c>
      <c r="F72" s="291">
        <v>-0.22057331303906647</v>
      </c>
      <c r="G72" s="280">
        <v>-7.0972037283621781E-2</v>
      </c>
      <c r="H72" s="291">
        <v>-8.560165196170455E-2</v>
      </c>
      <c r="I72" s="280">
        <v>-7.6863474353014105E-2</v>
      </c>
    </row>
    <row r="73" spans="2:9" ht="15" hidden="1" customHeight="1" outlineLevel="1" x14ac:dyDescent="0.25">
      <c r="B73" s="66" t="s">
        <v>87</v>
      </c>
      <c r="C73" s="291">
        <v>-0.13038891139012632</v>
      </c>
      <c r="D73" s="291">
        <v>5.9571088165208952E-3</v>
      </c>
      <c r="E73" s="291">
        <v>-4.6098853691606045E-2</v>
      </c>
      <c r="F73" s="291">
        <v>-0.16646591182847503</v>
      </c>
      <c r="G73" s="280">
        <v>-5.225000000000013E-2</v>
      </c>
      <c r="H73" s="291">
        <v>-0.10040087463556857</v>
      </c>
      <c r="I73" s="280">
        <v>-7.1196933962264231E-2</v>
      </c>
    </row>
    <row r="74" spans="2:9" ht="15" hidden="1" customHeight="1" outlineLevel="1" x14ac:dyDescent="0.25">
      <c r="B74" s="66" t="s">
        <v>88</v>
      </c>
      <c r="C74" s="291">
        <v>-5.4894055090408567E-2</v>
      </c>
      <c r="D74" s="291">
        <v>0.11416009702850216</v>
      </c>
      <c r="E74" s="291">
        <v>-6.7715959004392312E-2</v>
      </c>
      <c r="F74" s="291">
        <v>-5.0242550242550199E-2</v>
      </c>
      <c r="G74" s="280">
        <v>-2.7745959017436594E-2</v>
      </c>
      <c r="H74" s="291">
        <v>-6.6078431372548985E-2</v>
      </c>
      <c r="I74" s="280">
        <v>-4.2618427104093248E-2</v>
      </c>
    </row>
    <row r="75" spans="2:9" ht="15" hidden="1" customHeight="1" outlineLevel="1" x14ac:dyDescent="0.25">
      <c r="B75" s="66" t="s">
        <v>89</v>
      </c>
      <c r="C75" s="291">
        <v>-0.11051348795491989</v>
      </c>
      <c r="D75" s="291">
        <v>-0.1040785498489426</v>
      </c>
      <c r="E75" s="291">
        <v>-5.1020408163265918E-3</v>
      </c>
      <c r="F75" s="291">
        <v>-1.2836037781545184E-2</v>
      </c>
      <c r="G75" s="280">
        <v>-2.4232846042407497E-2</v>
      </c>
      <c r="H75" s="291">
        <v>-8.8849400266549639E-3</v>
      </c>
      <c r="I75" s="280">
        <v>-1.9025750369033867E-2</v>
      </c>
    </row>
    <row r="76" spans="2:9" ht="15" hidden="1" customHeight="1" outlineLevel="1" x14ac:dyDescent="0.25">
      <c r="B76" s="66" t="s">
        <v>90</v>
      </c>
      <c r="C76" s="291">
        <v>0.39815389521730893</v>
      </c>
      <c r="D76" s="291">
        <v>-6.2088535754824092E-2</v>
      </c>
      <c r="E76" s="291">
        <v>9.1388022793248425E-3</v>
      </c>
      <c r="F76" s="291">
        <v>-3.8004484304932751E-2</v>
      </c>
      <c r="G76" s="280">
        <v>-6.9590191096873255E-3</v>
      </c>
      <c r="H76" s="291">
        <v>9.066750039080862E-3</v>
      </c>
      <c r="I76" s="280">
        <v>-9.0113285272919175E-4</v>
      </c>
    </row>
    <row r="77" spans="2:9" ht="15" hidden="1" customHeight="1" outlineLevel="1" x14ac:dyDescent="0.25">
      <c r="B77" s="66" t="s">
        <v>91</v>
      </c>
      <c r="C77" s="291">
        <v>0.28167883455012155</v>
      </c>
      <c r="D77" s="291">
        <v>3.7940379403794022E-2</v>
      </c>
      <c r="E77" s="291">
        <v>5.329608938547481E-2</v>
      </c>
      <c r="F77" s="291">
        <v>0.22701428373318544</v>
      </c>
      <c r="G77" s="280">
        <v>7.7298815484186045E-2</v>
      </c>
      <c r="H77" s="291">
        <v>9.3059628543499473E-2</v>
      </c>
      <c r="I77" s="280">
        <v>8.282345918519618E-2</v>
      </c>
    </row>
    <row r="78" spans="2:9" ht="15" hidden="1" customHeight="1" outlineLevel="1" x14ac:dyDescent="0.25">
      <c r="B78" s="66" t="s">
        <v>92</v>
      </c>
      <c r="C78" s="291">
        <v>0.58560321727770859</v>
      </c>
      <c r="D78" s="291">
        <v>0.12679298742695244</v>
      </c>
      <c r="E78" s="291">
        <v>3.8551886140665959E-2</v>
      </c>
      <c r="F78" s="291">
        <v>0.30147752279157491</v>
      </c>
      <c r="G78" s="280">
        <v>9.6658174734002733E-2</v>
      </c>
      <c r="H78" s="291">
        <v>0.13689440993788815</v>
      </c>
      <c r="I78" s="280">
        <v>0.1134211991832188</v>
      </c>
    </row>
    <row r="79" spans="2:9" ht="15" hidden="1" customHeight="1" outlineLevel="1" x14ac:dyDescent="0.25">
      <c r="B79" s="66" t="s">
        <v>93</v>
      </c>
      <c r="C79" s="291">
        <v>0.62298456499773547</v>
      </c>
      <c r="D79" s="291">
        <v>0.53546910755148724</v>
      </c>
      <c r="E79" s="291">
        <v>7.2715875254662388E-2</v>
      </c>
      <c r="F79" s="291">
        <v>0.37580721373444614</v>
      </c>
      <c r="G79" s="280">
        <v>0.20743405275779359</v>
      </c>
      <c r="H79" s="291">
        <v>0.17892425905598253</v>
      </c>
      <c r="I79" s="280">
        <v>0.19903624554787336</v>
      </c>
    </row>
    <row r="80" spans="2:9" ht="15" hidden="1" customHeight="1" outlineLevel="1" x14ac:dyDescent="0.25">
      <c r="B80" s="66" t="s">
        <v>94</v>
      </c>
      <c r="C80" s="291">
        <v>0.62734767310981732</v>
      </c>
      <c r="D80" s="291">
        <v>0.2236694002251165</v>
      </c>
      <c r="E80" s="291">
        <v>0</v>
      </c>
      <c r="F80" s="291">
        <v>7.0367288719838328E-2</v>
      </c>
      <c r="G80" s="280">
        <v>6.1971458773784294E-2</v>
      </c>
      <c r="H80" s="291">
        <v>-5.0501080762428763E-2</v>
      </c>
      <c r="I80" s="280">
        <v>2.0427404148334327E-2</v>
      </c>
    </row>
    <row r="81" spans="2:9" ht="15" hidden="1" customHeight="1" outlineLevel="1" x14ac:dyDescent="0.25">
      <c r="B81" s="66" t="s">
        <v>95</v>
      </c>
      <c r="C81" s="291">
        <v>-4.5946515616437145E-2</v>
      </c>
      <c r="D81" s="291">
        <v>0.13524185587364279</v>
      </c>
      <c r="E81" s="291">
        <v>9.7739448582255362E-2</v>
      </c>
      <c r="F81" s="291">
        <v>0.15795440231767244</v>
      </c>
      <c r="G81" s="280">
        <v>0.11197882197220399</v>
      </c>
      <c r="H81" s="291">
        <v>9.8942340498124892E-3</v>
      </c>
      <c r="I81" s="280">
        <v>7.0251002524877482E-2</v>
      </c>
    </row>
    <row r="82" spans="2:9" ht="15" hidden="1" customHeight="1" outlineLevel="1" x14ac:dyDescent="0.25">
      <c r="B82" s="66" t="s">
        <v>96</v>
      </c>
      <c r="C82" s="291">
        <v>-4.3797022512708894E-2</v>
      </c>
      <c r="D82" s="291">
        <v>0.17046718576195774</v>
      </c>
      <c r="E82" s="291">
        <v>5.6429232192414469E-2</v>
      </c>
      <c r="F82" s="291">
        <v>2.5110955384255895E-2</v>
      </c>
      <c r="G82" s="280">
        <v>7.5075469221682622E-2</v>
      </c>
      <c r="H82" s="291">
        <v>1.4783347493627863E-2</v>
      </c>
      <c r="I82" s="280">
        <v>5.1055039102847921E-2</v>
      </c>
    </row>
    <row r="83" spans="2:9" ht="15" hidden="1" customHeight="1" outlineLevel="1" x14ac:dyDescent="0.25">
      <c r="B83" s="66" t="s">
        <v>97</v>
      </c>
      <c r="C83" s="291">
        <v>-9.8517056617649645E-3</v>
      </c>
      <c r="D83" s="291">
        <v>0.17174796747967469</v>
      </c>
      <c r="E83" s="291">
        <v>3.5736996057484482E-2</v>
      </c>
      <c r="F83" s="291">
        <v>-1.8888752606402659E-2</v>
      </c>
      <c r="G83" s="280">
        <v>5.7441253263707637E-2</v>
      </c>
      <c r="H83" s="291">
        <v>5.6949635166398949E-3</v>
      </c>
      <c r="I83" s="280">
        <v>3.7636827110511417E-2</v>
      </c>
    </row>
    <row r="84" spans="2:9" collapsed="1" x14ac:dyDescent="0.25">
      <c r="B84" s="80">
        <v>2008</v>
      </c>
      <c r="C84" s="280">
        <v>0.1004298237054837</v>
      </c>
      <c r="D84" s="280">
        <v>9.6135502761961922E-2</v>
      </c>
      <c r="E84" s="280">
        <v>1.3258271589824178E-2</v>
      </c>
      <c r="F84" s="280">
        <v>4.0587670871809145E-2</v>
      </c>
      <c r="G84" s="280">
        <v>3.7154145147359818E-2</v>
      </c>
      <c r="H84" s="280">
        <v>5.0049367512734477E-3</v>
      </c>
      <c r="I84" s="280">
        <v>2.5365732768151794E-2</v>
      </c>
    </row>
    <row r="85" spans="2:9" ht="15" hidden="1" customHeight="1" outlineLevel="1" x14ac:dyDescent="0.25">
      <c r="B85" s="66" t="s">
        <v>86</v>
      </c>
      <c r="C85" s="291">
        <v>5.4909224082822616E-2</v>
      </c>
      <c r="D85" s="291">
        <v>0.12293404690697307</v>
      </c>
      <c r="E85" s="291">
        <v>2.6972079154242268E-2</v>
      </c>
      <c r="F85" s="291">
        <v>-2.3048327137546454E-2</v>
      </c>
      <c r="G85" s="280">
        <v>4.1608876560332853E-2</v>
      </c>
      <c r="H85" s="291">
        <v>2.659471959915205E-2</v>
      </c>
      <c r="I85" s="280">
        <v>3.5628310062590263E-2</v>
      </c>
    </row>
    <row r="86" spans="2:9" ht="15" hidden="1" customHeight="1" outlineLevel="1" x14ac:dyDescent="0.25">
      <c r="B86" s="66" t="s">
        <v>87</v>
      </c>
      <c r="C86" s="291">
        <v>0.11324232543571267</v>
      </c>
      <c r="D86" s="291">
        <v>0.16971198513471686</v>
      </c>
      <c r="E86" s="291">
        <v>4.1062491979981797E-2</v>
      </c>
      <c r="F86" s="291">
        <v>-0.10846219931271484</v>
      </c>
      <c r="G86" s="280">
        <v>4.6298718284070173E-2</v>
      </c>
      <c r="H86" s="291">
        <v>3.7429111531191106E-2</v>
      </c>
      <c r="I86" s="280">
        <v>4.3050430504304904E-2</v>
      </c>
    </row>
    <row r="87" spans="2:9" ht="15" hidden="1" customHeight="1" outlineLevel="1" x14ac:dyDescent="0.25">
      <c r="B87" s="66" t="s">
        <v>88</v>
      </c>
      <c r="C87" s="291">
        <v>6.618096357687131E-2</v>
      </c>
      <c r="D87" s="291">
        <v>1.3989239046886981E-2</v>
      </c>
      <c r="E87" s="291">
        <v>-6.0091743119266128E-2</v>
      </c>
      <c r="F87" s="291">
        <v>9.1115311909262919E-2</v>
      </c>
      <c r="G87" s="280">
        <v>-2.2761194029850884E-2</v>
      </c>
      <c r="H87" s="291">
        <v>-2.764537654909438E-2</v>
      </c>
      <c r="I87" s="280">
        <v>-2.4233358264771687E-2</v>
      </c>
    </row>
    <row r="88" spans="2:9" ht="15" hidden="1" customHeight="1" outlineLevel="1" x14ac:dyDescent="0.25">
      <c r="B88" s="66" t="s">
        <v>89</v>
      </c>
      <c r="C88" s="291">
        <v>0.39029623947211589</v>
      </c>
      <c r="D88" s="291">
        <v>9.7116340735830198E-2</v>
      </c>
      <c r="E88" s="291">
        <v>-6.2425257115522603E-2</v>
      </c>
      <c r="F88" s="291">
        <v>-7.937569676700118E-2</v>
      </c>
      <c r="G88" s="280">
        <v>-2.7535860655737543E-2</v>
      </c>
      <c r="H88" s="291">
        <v>-0.1067460317460317</v>
      </c>
      <c r="I88" s="280">
        <v>-5.7067738942158996E-2</v>
      </c>
    </row>
    <row r="89" spans="2:9" ht="15" hidden="1" customHeight="1" outlineLevel="1" x14ac:dyDescent="0.25">
      <c r="B89" s="66" t="s">
        <v>90</v>
      </c>
      <c r="C89" s="291">
        <v>-0.23293166718614799</v>
      </c>
      <c r="D89" s="291">
        <v>-1.4320877153725653E-2</v>
      </c>
      <c r="E89" s="291">
        <v>-3.2154006243496291E-2</v>
      </c>
      <c r="F89" s="291">
        <v>-8.3624409287035184E-2</v>
      </c>
      <c r="G89" s="280">
        <v>-3.7324542747766976E-2</v>
      </c>
      <c r="H89" s="291">
        <v>-8.7576665240336582E-2</v>
      </c>
      <c r="I89" s="280">
        <v>-5.7738961669092537E-2</v>
      </c>
    </row>
    <row r="90" spans="2:9" ht="15" hidden="1" customHeight="1" outlineLevel="1" x14ac:dyDescent="0.25">
      <c r="B90" s="66" t="s">
        <v>91</v>
      </c>
      <c r="C90" s="291">
        <v>-0.17624687059729505</v>
      </c>
      <c r="D90" s="291">
        <v>-7.1390728476821153E-2</v>
      </c>
      <c r="E90" s="291">
        <v>-4.8921503224371721E-3</v>
      </c>
      <c r="F90" s="291">
        <v>-0.12593939393939391</v>
      </c>
      <c r="G90" s="280">
        <v>-3.5567071016370244E-2</v>
      </c>
      <c r="H90" s="291">
        <v>-0.13946837146702551</v>
      </c>
      <c r="I90" s="280">
        <v>-7.661568141105124E-2</v>
      </c>
    </row>
    <row r="91" spans="2:9" ht="15" hidden="1" customHeight="1" outlineLevel="1" x14ac:dyDescent="0.25">
      <c r="B91" s="66" t="s">
        <v>92</v>
      </c>
      <c r="C91" s="291">
        <v>-0.37133607431388138</v>
      </c>
      <c r="D91" s="291">
        <v>-9.9218376136544939E-2</v>
      </c>
      <c r="E91" s="291">
        <v>-5.324437467294596E-2</v>
      </c>
      <c r="F91" s="291">
        <v>-0.11834811529933476</v>
      </c>
      <c r="G91" s="280">
        <v>-7.6529200110711293E-2</v>
      </c>
      <c r="H91" s="291">
        <v>-0.11382650814619111</v>
      </c>
      <c r="I91" s="280">
        <v>-9.0033783783783905E-2</v>
      </c>
    </row>
    <row r="92" spans="2:9" ht="15" hidden="1" customHeight="1" outlineLevel="1" x14ac:dyDescent="0.25">
      <c r="B92" s="66" t="s">
        <v>93</v>
      </c>
      <c r="C92" s="291">
        <v>-0.32121288512050572</v>
      </c>
      <c r="D92" s="291">
        <v>-0.23454195130495703</v>
      </c>
      <c r="E92" s="291">
        <v>-7.8822000866175745E-2</v>
      </c>
      <c r="F92" s="291">
        <v>-9.7640704945991974E-2</v>
      </c>
      <c r="G92" s="280">
        <v>-0.11826008155867684</v>
      </c>
      <c r="H92" s="291">
        <v>-0.10948191593352896</v>
      </c>
      <c r="I92" s="280">
        <v>-0.11447124304267164</v>
      </c>
    </row>
    <row r="93" spans="2:9" ht="15" hidden="1" customHeight="1" outlineLevel="1" x14ac:dyDescent="0.25">
      <c r="B93" s="66" t="s">
        <v>94</v>
      </c>
      <c r="C93" s="291">
        <v>-0.45761057969413543</v>
      </c>
      <c r="D93" s="291">
        <v>-0.14632807137954695</v>
      </c>
      <c r="E93" s="291">
        <v>-5.0619469026548791E-2</v>
      </c>
      <c r="F93" s="291">
        <v>-2.7736045302207413E-2</v>
      </c>
      <c r="G93" s="280">
        <v>-7.4929715193741586E-2</v>
      </c>
      <c r="H93" s="291">
        <v>-9.222261862290404E-2</v>
      </c>
      <c r="I93" s="280">
        <v>-8.1408775981524295E-2</v>
      </c>
    </row>
    <row r="94" spans="2:9" ht="15" hidden="1" customHeight="1" outlineLevel="1" x14ac:dyDescent="0.25">
      <c r="B94" s="66" t="s">
        <v>95</v>
      </c>
      <c r="C94" s="291">
        <v>2.3438714249737425E-2</v>
      </c>
      <c r="D94" s="291">
        <v>-5.4533333333333434E-2</v>
      </c>
      <c r="E94" s="291">
        <v>-1.3534416086620205E-2</v>
      </c>
      <c r="F94" s="291">
        <v>-9.1439688715953205E-2</v>
      </c>
      <c r="G94" s="280">
        <v>-3.2898105478750717E-2</v>
      </c>
      <c r="H94" s="291">
        <v>1.7061934823403568E-4</v>
      </c>
      <c r="I94" s="280">
        <v>-1.8942153577152787E-2</v>
      </c>
    </row>
    <row r="95" spans="2:9" ht="15" hidden="1" customHeight="1" outlineLevel="1" x14ac:dyDescent="0.25">
      <c r="B95" s="66" t="s">
        <v>96</v>
      </c>
      <c r="C95" s="291">
        <v>-9.9633827417461296E-2</v>
      </c>
      <c r="D95" s="291">
        <v>-8.0894568690095814E-2</v>
      </c>
      <c r="E95" s="291">
        <v>-1.3428943937418558E-2</v>
      </c>
      <c r="F95" s="291">
        <v>-2.2267899965741522E-2</v>
      </c>
      <c r="G95" s="280">
        <v>-3.0044557606619948E-2</v>
      </c>
      <c r="H95" s="291">
        <v>-3.2231540864989361E-2</v>
      </c>
      <c r="I95" s="280">
        <v>-3.0749427917620253E-2</v>
      </c>
    </row>
    <row r="96" spans="2:9" ht="15" hidden="1" customHeight="1" outlineLevel="1" x14ac:dyDescent="0.25">
      <c r="B96" s="66" t="s">
        <v>97</v>
      </c>
      <c r="C96" s="291">
        <v>-3.8261799526692175E-2</v>
      </c>
      <c r="D96" s="291">
        <v>-0.12377560106856644</v>
      </c>
      <c r="E96" s="291">
        <v>-3.592447278077493E-2</v>
      </c>
      <c r="F96" s="291">
        <v>3.111167320096131E-2</v>
      </c>
      <c r="G96" s="280">
        <v>-4.8565395603030859E-2</v>
      </c>
      <c r="H96" s="291">
        <v>-4.1126279863481274E-2</v>
      </c>
      <c r="I96" s="280">
        <v>-4.5239799570508166E-2</v>
      </c>
    </row>
    <row r="97" spans="2:9" collapsed="1" x14ac:dyDescent="0.25">
      <c r="B97" s="80">
        <v>2007</v>
      </c>
      <c r="C97" s="280">
        <v>-7.4319815368304676E-2</v>
      </c>
      <c r="D97" s="280">
        <v>-3.8219862179876163E-2</v>
      </c>
      <c r="E97" s="280">
        <v>-2.8087158113370925E-2</v>
      </c>
      <c r="F97" s="280">
        <v>-5.5872908534656429E-2</v>
      </c>
      <c r="G97" s="280">
        <v>-3.4283895177019019E-2</v>
      </c>
      <c r="H97" s="280">
        <v>-5.6566521614661247E-2</v>
      </c>
      <c r="I97" s="280">
        <v>-4.2822574517340728E-2</v>
      </c>
    </row>
    <row r="98" spans="2:9" ht="15" customHeight="1" x14ac:dyDescent="0.25">
      <c r="B98" s="181" t="s">
        <v>79</v>
      </c>
      <c r="C98" s="181"/>
      <c r="D98" s="181"/>
      <c r="E98" s="181"/>
      <c r="F98" s="181"/>
      <c r="G98" s="181"/>
      <c r="H98" s="181"/>
      <c r="I98" s="181"/>
    </row>
  </sheetData>
  <mergeCells count="2">
    <mergeCell ref="B5:I5"/>
    <mergeCell ref="B98:I98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277</v>
      </c>
      <c r="C5" s="169"/>
      <c r="D5" s="169"/>
      <c r="E5" s="169"/>
    </row>
    <row r="6" spans="2:6" ht="30" customHeight="1" x14ac:dyDescent="0.25">
      <c r="B6" s="45" t="s">
        <v>73</v>
      </c>
      <c r="C6" s="46" t="str">
        <f>actualizaciones!A3</f>
        <v>2012</v>
      </c>
      <c r="D6" s="46" t="str">
        <f>actualizaciones!A2</f>
        <v>2013</v>
      </c>
      <c r="E6" s="310" t="s">
        <v>278</v>
      </c>
    </row>
    <row r="7" spans="2:6" ht="15" customHeight="1" x14ac:dyDescent="0.2">
      <c r="B7" s="49" t="s">
        <v>279</v>
      </c>
      <c r="C7" s="311">
        <v>66.336803100943641</v>
      </c>
      <c r="D7" s="311">
        <v>67.075670315590656</v>
      </c>
      <c r="E7" s="133">
        <f>D7/C7-1</f>
        <v>1.1138119115006173E-2</v>
      </c>
      <c r="F7" s="312"/>
    </row>
    <row r="8" spans="2:6" ht="15" customHeight="1" x14ac:dyDescent="0.2">
      <c r="B8" s="52" t="s">
        <v>280</v>
      </c>
      <c r="C8" s="313">
        <v>78.725042182283943</v>
      </c>
      <c r="D8" s="313">
        <v>78.799474963489359</v>
      </c>
      <c r="E8" s="129">
        <f>D8/C8-1</f>
        <v>9.4547781928233654E-4</v>
      </c>
      <c r="F8" s="312"/>
    </row>
    <row r="9" spans="2:6" ht="15" customHeight="1" x14ac:dyDescent="0.2">
      <c r="B9" s="52" t="s">
        <v>281</v>
      </c>
      <c r="C9" s="313">
        <v>50.438055179131723</v>
      </c>
      <c r="D9" s="313">
        <v>51.132852465864516</v>
      </c>
      <c r="E9" s="129">
        <f>D9/C9-1</f>
        <v>1.3775259261389117E-2</v>
      </c>
      <c r="F9" s="312"/>
    </row>
    <row r="10" spans="2:6" ht="15" customHeight="1" x14ac:dyDescent="0.2">
      <c r="B10" s="173" t="s">
        <v>79</v>
      </c>
      <c r="C10" s="173"/>
      <c r="D10" s="173"/>
      <c r="E10" s="173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4" customWidth="1"/>
    <col min="2" max="2" width="16.7109375" style="204" customWidth="1"/>
    <col min="3" max="4" width="14.42578125" style="204" customWidth="1"/>
    <col min="5" max="6" width="10.7109375" style="204" customWidth="1"/>
    <col min="7" max="12" width="11.42578125" style="204"/>
    <col min="13" max="13" width="13.7109375" style="204" customWidth="1"/>
    <col min="14" max="256" width="11.42578125" style="204"/>
    <col min="257" max="257" width="13.28515625" style="204" customWidth="1"/>
    <col min="258" max="258" width="30.85546875" style="204" customWidth="1"/>
    <col min="259" max="261" width="12.7109375" style="204" customWidth="1"/>
    <col min="262" max="262" width="10.7109375" style="204" customWidth="1"/>
    <col min="263" max="268" width="11.42578125" style="204"/>
    <col min="269" max="269" width="13.7109375" style="204" customWidth="1"/>
    <col min="270" max="512" width="11.42578125" style="204"/>
    <col min="513" max="513" width="13.28515625" style="204" customWidth="1"/>
    <col min="514" max="514" width="30.85546875" style="204" customWidth="1"/>
    <col min="515" max="517" width="12.7109375" style="204" customWidth="1"/>
    <col min="518" max="518" width="10.7109375" style="204" customWidth="1"/>
    <col min="519" max="524" width="11.42578125" style="204"/>
    <col min="525" max="525" width="13.7109375" style="204" customWidth="1"/>
    <col min="526" max="768" width="11.42578125" style="204"/>
    <col min="769" max="769" width="13.28515625" style="204" customWidth="1"/>
    <col min="770" max="770" width="30.85546875" style="204" customWidth="1"/>
    <col min="771" max="773" width="12.7109375" style="204" customWidth="1"/>
    <col min="774" max="774" width="10.7109375" style="204" customWidth="1"/>
    <col min="775" max="780" width="11.42578125" style="204"/>
    <col min="781" max="781" width="13.7109375" style="204" customWidth="1"/>
    <col min="782" max="1024" width="11.42578125" style="204"/>
    <col min="1025" max="1025" width="13.28515625" style="204" customWidth="1"/>
    <col min="1026" max="1026" width="30.85546875" style="204" customWidth="1"/>
    <col min="1027" max="1029" width="12.7109375" style="204" customWidth="1"/>
    <col min="1030" max="1030" width="10.7109375" style="204" customWidth="1"/>
    <col min="1031" max="1036" width="11.42578125" style="204"/>
    <col min="1037" max="1037" width="13.7109375" style="204" customWidth="1"/>
    <col min="1038" max="1280" width="11.42578125" style="204"/>
    <col min="1281" max="1281" width="13.28515625" style="204" customWidth="1"/>
    <col min="1282" max="1282" width="30.85546875" style="204" customWidth="1"/>
    <col min="1283" max="1285" width="12.7109375" style="204" customWidth="1"/>
    <col min="1286" max="1286" width="10.7109375" style="204" customWidth="1"/>
    <col min="1287" max="1292" width="11.42578125" style="204"/>
    <col min="1293" max="1293" width="13.7109375" style="204" customWidth="1"/>
    <col min="1294" max="1536" width="11.42578125" style="204"/>
    <col min="1537" max="1537" width="13.28515625" style="204" customWidth="1"/>
    <col min="1538" max="1538" width="30.85546875" style="204" customWidth="1"/>
    <col min="1539" max="1541" width="12.7109375" style="204" customWidth="1"/>
    <col min="1542" max="1542" width="10.7109375" style="204" customWidth="1"/>
    <col min="1543" max="1548" width="11.42578125" style="204"/>
    <col min="1549" max="1549" width="13.7109375" style="204" customWidth="1"/>
    <col min="1550" max="1792" width="11.42578125" style="204"/>
    <col min="1793" max="1793" width="13.28515625" style="204" customWidth="1"/>
    <col min="1794" max="1794" width="30.85546875" style="204" customWidth="1"/>
    <col min="1795" max="1797" width="12.7109375" style="204" customWidth="1"/>
    <col min="1798" max="1798" width="10.7109375" style="204" customWidth="1"/>
    <col min="1799" max="1804" width="11.42578125" style="204"/>
    <col min="1805" max="1805" width="13.7109375" style="204" customWidth="1"/>
    <col min="1806" max="2048" width="11.42578125" style="204"/>
    <col min="2049" max="2049" width="13.28515625" style="204" customWidth="1"/>
    <col min="2050" max="2050" width="30.85546875" style="204" customWidth="1"/>
    <col min="2051" max="2053" width="12.7109375" style="204" customWidth="1"/>
    <col min="2054" max="2054" width="10.7109375" style="204" customWidth="1"/>
    <col min="2055" max="2060" width="11.42578125" style="204"/>
    <col min="2061" max="2061" width="13.7109375" style="204" customWidth="1"/>
    <col min="2062" max="2304" width="11.42578125" style="204"/>
    <col min="2305" max="2305" width="13.28515625" style="204" customWidth="1"/>
    <col min="2306" max="2306" width="30.85546875" style="204" customWidth="1"/>
    <col min="2307" max="2309" width="12.7109375" style="204" customWidth="1"/>
    <col min="2310" max="2310" width="10.7109375" style="204" customWidth="1"/>
    <col min="2311" max="2316" width="11.42578125" style="204"/>
    <col min="2317" max="2317" width="13.7109375" style="204" customWidth="1"/>
    <col min="2318" max="2560" width="11.42578125" style="204"/>
    <col min="2561" max="2561" width="13.28515625" style="204" customWidth="1"/>
    <col min="2562" max="2562" width="30.85546875" style="204" customWidth="1"/>
    <col min="2563" max="2565" width="12.7109375" style="204" customWidth="1"/>
    <col min="2566" max="2566" width="10.7109375" style="204" customWidth="1"/>
    <col min="2567" max="2572" width="11.42578125" style="204"/>
    <col min="2573" max="2573" width="13.7109375" style="204" customWidth="1"/>
    <col min="2574" max="2816" width="11.42578125" style="204"/>
    <col min="2817" max="2817" width="13.28515625" style="204" customWidth="1"/>
    <col min="2818" max="2818" width="30.85546875" style="204" customWidth="1"/>
    <col min="2819" max="2821" width="12.7109375" style="204" customWidth="1"/>
    <col min="2822" max="2822" width="10.7109375" style="204" customWidth="1"/>
    <col min="2823" max="2828" width="11.42578125" style="204"/>
    <col min="2829" max="2829" width="13.7109375" style="204" customWidth="1"/>
    <col min="2830" max="3072" width="11.42578125" style="204"/>
    <col min="3073" max="3073" width="13.28515625" style="204" customWidth="1"/>
    <col min="3074" max="3074" width="30.85546875" style="204" customWidth="1"/>
    <col min="3075" max="3077" width="12.7109375" style="204" customWidth="1"/>
    <col min="3078" max="3078" width="10.7109375" style="204" customWidth="1"/>
    <col min="3079" max="3084" width="11.42578125" style="204"/>
    <col min="3085" max="3085" width="13.7109375" style="204" customWidth="1"/>
    <col min="3086" max="3328" width="11.42578125" style="204"/>
    <col min="3329" max="3329" width="13.28515625" style="204" customWidth="1"/>
    <col min="3330" max="3330" width="30.85546875" style="204" customWidth="1"/>
    <col min="3331" max="3333" width="12.7109375" style="204" customWidth="1"/>
    <col min="3334" max="3334" width="10.7109375" style="204" customWidth="1"/>
    <col min="3335" max="3340" width="11.42578125" style="204"/>
    <col min="3341" max="3341" width="13.7109375" style="204" customWidth="1"/>
    <col min="3342" max="3584" width="11.42578125" style="204"/>
    <col min="3585" max="3585" width="13.28515625" style="204" customWidth="1"/>
    <col min="3586" max="3586" width="30.85546875" style="204" customWidth="1"/>
    <col min="3587" max="3589" width="12.7109375" style="204" customWidth="1"/>
    <col min="3590" max="3590" width="10.7109375" style="204" customWidth="1"/>
    <col min="3591" max="3596" width="11.42578125" style="204"/>
    <col min="3597" max="3597" width="13.7109375" style="204" customWidth="1"/>
    <col min="3598" max="3840" width="11.42578125" style="204"/>
    <col min="3841" max="3841" width="13.28515625" style="204" customWidth="1"/>
    <col min="3842" max="3842" width="30.85546875" style="204" customWidth="1"/>
    <col min="3843" max="3845" width="12.7109375" style="204" customWidth="1"/>
    <col min="3846" max="3846" width="10.7109375" style="204" customWidth="1"/>
    <col min="3847" max="3852" width="11.42578125" style="204"/>
    <col min="3853" max="3853" width="13.7109375" style="204" customWidth="1"/>
    <col min="3854" max="4096" width="11.42578125" style="204"/>
    <col min="4097" max="4097" width="13.28515625" style="204" customWidth="1"/>
    <col min="4098" max="4098" width="30.85546875" style="204" customWidth="1"/>
    <col min="4099" max="4101" width="12.7109375" style="204" customWidth="1"/>
    <col min="4102" max="4102" width="10.7109375" style="204" customWidth="1"/>
    <col min="4103" max="4108" width="11.42578125" style="204"/>
    <col min="4109" max="4109" width="13.7109375" style="204" customWidth="1"/>
    <col min="4110" max="4352" width="11.42578125" style="204"/>
    <col min="4353" max="4353" width="13.28515625" style="204" customWidth="1"/>
    <col min="4354" max="4354" width="30.85546875" style="204" customWidth="1"/>
    <col min="4355" max="4357" width="12.7109375" style="204" customWidth="1"/>
    <col min="4358" max="4358" width="10.7109375" style="204" customWidth="1"/>
    <col min="4359" max="4364" width="11.42578125" style="204"/>
    <col min="4365" max="4365" width="13.7109375" style="204" customWidth="1"/>
    <col min="4366" max="4608" width="11.42578125" style="204"/>
    <col min="4609" max="4609" width="13.28515625" style="204" customWidth="1"/>
    <col min="4610" max="4610" width="30.85546875" style="204" customWidth="1"/>
    <col min="4611" max="4613" width="12.7109375" style="204" customWidth="1"/>
    <col min="4614" max="4614" width="10.7109375" style="204" customWidth="1"/>
    <col min="4615" max="4620" width="11.42578125" style="204"/>
    <col min="4621" max="4621" width="13.7109375" style="204" customWidth="1"/>
    <col min="4622" max="4864" width="11.42578125" style="204"/>
    <col min="4865" max="4865" width="13.28515625" style="204" customWidth="1"/>
    <col min="4866" max="4866" width="30.85546875" style="204" customWidth="1"/>
    <col min="4867" max="4869" width="12.7109375" style="204" customWidth="1"/>
    <col min="4870" max="4870" width="10.7109375" style="204" customWidth="1"/>
    <col min="4871" max="4876" width="11.42578125" style="204"/>
    <col min="4877" max="4877" width="13.7109375" style="204" customWidth="1"/>
    <col min="4878" max="5120" width="11.42578125" style="204"/>
    <col min="5121" max="5121" width="13.28515625" style="204" customWidth="1"/>
    <col min="5122" max="5122" width="30.85546875" style="204" customWidth="1"/>
    <col min="5123" max="5125" width="12.7109375" style="204" customWidth="1"/>
    <col min="5126" max="5126" width="10.7109375" style="204" customWidth="1"/>
    <col min="5127" max="5132" width="11.42578125" style="204"/>
    <col min="5133" max="5133" width="13.7109375" style="204" customWidth="1"/>
    <col min="5134" max="5376" width="11.42578125" style="204"/>
    <col min="5377" max="5377" width="13.28515625" style="204" customWidth="1"/>
    <col min="5378" max="5378" width="30.85546875" style="204" customWidth="1"/>
    <col min="5379" max="5381" width="12.7109375" style="204" customWidth="1"/>
    <col min="5382" max="5382" width="10.7109375" style="204" customWidth="1"/>
    <col min="5383" max="5388" width="11.42578125" style="204"/>
    <col min="5389" max="5389" width="13.7109375" style="204" customWidth="1"/>
    <col min="5390" max="5632" width="11.42578125" style="204"/>
    <col min="5633" max="5633" width="13.28515625" style="204" customWidth="1"/>
    <col min="5634" max="5634" width="30.85546875" style="204" customWidth="1"/>
    <col min="5635" max="5637" width="12.7109375" style="204" customWidth="1"/>
    <col min="5638" max="5638" width="10.7109375" style="204" customWidth="1"/>
    <col min="5639" max="5644" width="11.42578125" style="204"/>
    <col min="5645" max="5645" width="13.7109375" style="204" customWidth="1"/>
    <col min="5646" max="5888" width="11.42578125" style="204"/>
    <col min="5889" max="5889" width="13.28515625" style="204" customWidth="1"/>
    <col min="5890" max="5890" width="30.85546875" style="204" customWidth="1"/>
    <col min="5891" max="5893" width="12.7109375" style="204" customWidth="1"/>
    <col min="5894" max="5894" width="10.7109375" style="204" customWidth="1"/>
    <col min="5895" max="5900" width="11.42578125" style="204"/>
    <col min="5901" max="5901" width="13.7109375" style="204" customWidth="1"/>
    <col min="5902" max="6144" width="11.42578125" style="204"/>
    <col min="6145" max="6145" width="13.28515625" style="204" customWidth="1"/>
    <col min="6146" max="6146" width="30.85546875" style="204" customWidth="1"/>
    <col min="6147" max="6149" width="12.7109375" style="204" customWidth="1"/>
    <col min="6150" max="6150" width="10.7109375" style="204" customWidth="1"/>
    <col min="6151" max="6156" width="11.42578125" style="204"/>
    <col min="6157" max="6157" width="13.7109375" style="204" customWidth="1"/>
    <col min="6158" max="6400" width="11.42578125" style="204"/>
    <col min="6401" max="6401" width="13.28515625" style="204" customWidth="1"/>
    <col min="6402" max="6402" width="30.85546875" style="204" customWidth="1"/>
    <col min="6403" max="6405" width="12.7109375" style="204" customWidth="1"/>
    <col min="6406" max="6406" width="10.7109375" style="204" customWidth="1"/>
    <col min="6407" max="6412" width="11.42578125" style="204"/>
    <col min="6413" max="6413" width="13.7109375" style="204" customWidth="1"/>
    <col min="6414" max="6656" width="11.42578125" style="204"/>
    <col min="6657" max="6657" width="13.28515625" style="204" customWidth="1"/>
    <col min="6658" max="6658" width="30.85546875" style="204" customWidth="1"/>
    <col min="6659" max="6661" width="12.7109375" style="204" customWidth="1"/>
    <col min="6662" max="6662" width="10.7109375" style="204" customWidth="1"/>
    <col min="6663" max="6668" width="11.42578125" style="204"/>
    <col min="6669" max="6669" width="13.7109375" style="204" customWidth="1"/>
    <col min="6670" max="6912" width="11.42578125" style="204"/>
    <col min="6913" max="6913" width="13.28515625" style="204" customWidth="1"/>
    <col min="6914" max="6914" width="30.85546875" style="204" customWidth="1"/>
    <col min="6915" max="6917" width="12.7109375" style="204" customWidth="1"/>
    <col min="6918" max="6918" width="10.7109375" style="204" customWidth="1"/>
    <col min="6919" max="6924" width="11.42578125" style="204"/>
    <col min="6925" max="6925" width="13.7109375" style="204" customWidth="1"/>
    <col min="6926" max="7168" width="11.42578125" style="204"/>
    <col min="7169" max="7169" width="13.28515625" style="204" customWidth="1"/>
    <col min="7170" max="7170" width="30.85546875" style="204" customWidth="1"/>
    <col min="7171" max="7173" width="12.7109375" style="204" customWidth="1"/>
    <col min="7174" max="7174" width="10.7109375" style="204" customWidth="1"/>
    <col min="7175" max="7180" width="11.42578125" style="204"/>
    <col min="7181" max="7181" width="13.7109375" style="204" customWidth="1"/>
    <col min="7182" max="7424" width="11.42578125" style="204"/>
    <col min="7425" max="7425" width="13.28515625" style="204" customWidth="1"/>
    <col min="7426" max="7426" width="30.85546875" style="204" customWidth="1"/>
    <col min="7427" max="7429" width="12.7109375" style="204" customWidth="1"/>
    <col min="7430" max="7430" width="10.7109375" style="204" customWidth="1"/>
    <col min="7431" max="7436" width="11.42578125" style="204"/>
    <col min="7437" max="7437" width="13.7109375" style="204" customWidth="1"/>
    <col min="7438" max="7680" width="11.42578125" style="204"/>
    <col min="7681" max="7681" width="13.28515625" style="204" customWidth="1"/>
    <col min="7682" max="7682" width="30.85546875" style="204" customWidth="1"/>
    <col min="7683" max="7685" width="12.7109375" style="204" customWidth="1"/>
    <col min="7686" max="7686" width="10.7109375" style="204" customWidth="1"/>
    <col min="7687" max="7692" width="11.42578125" style="204"/>
    <col min="7693" max="7693" width="13.7109375" style="204" customWidth="1"/>
    <col min="7694" max="7936" width="11.42578125" style="204"/>
    <col min="7937" max="7937" width="13.28515625" style="204" customWidth="1"/>
    <col min="7938" max="7938" width="30.85546875" style="204" customWidth="1"/>
    <col min="7939" max="7941" width="12.7109375" style="204" customWidth="1"/>
    <col min="7942" max="7942" width="10.7109375" style="204" customWidth="1"/>
    <col min="7943" max="7948" width="11.42578125" style="204"/>
    <col min="7949" max="7949" width="13.7109375" style="204" customWidth="1"/>
    <col min="7950" max="8192" width="11.42578125" style="204"/>
    <col min="8193" max="8193" width="13.28515625" style="204" customWidth="1"/>
    <col min="8194" max="8194" width="30.85546875" style="204" customWidth="1"/>
    <col min="8195" max="8197" width="12.7109375" style="204" customWidth="1"/>
    <col min="8198" max="8198" width="10.7109375" style="204" customWidth="1"/>
    <col min="8199" max="8204" width="11.42578125" style="204"/>
    <col min="8205" max="8205" width="13.7109375" style="204" customWidth="1"/>
    <col min="8206" max="8448" width="11.42578125" style="204"/>
    <col min="8449" max="8449" width="13.28515625" style="204" customWidth="1"/>
    <col min="8450" max="8450" width="30.85546875" style="204" customWidth="1"/>
    <col min="8451" max="8453" width="12.7109375" style="204" customWidth="1"/>
    <col min="8454" max="8454" width="10.7109375" style="204" customWidth="1"/>
    <col min="8455" max="8460" width="11.42578125" style="204"/>
    <col min="8461" max="8461" width="13.7109375" style="204" customWidth="1"/>
    <col min="8462" max="8704" width="11.42578125" style="204"/>
    <col min="8705" max="8705" width="13.28515625" style="204" customWidth="1"/>
    <col min="8706" max="8706" width="30.85546875" style="204" customWidth="1"/>
    <col min="8707" max="8709" width="12.7109375" style="204" customWidth="1"/>
    <col min="8710" max="8710" width="10.7109375" style="204" customWidth="1"/>
    <col min="8711" max="8716" width="11.42578125" style="204"/>
    <col min="8717" max="8717" width="13.7109375" style="204" customWidth="1"/>
    <col min="8718" max="8960" width="11.42578125" style="204"/>
    <col min="8961" max="8961" width="13.28515625" style="204" customWidth="1"/>
    <col min="8962" max="8962" width="30.85546875" style="204" customWidth="1"/>
    <col min="8963" max="8965" width="12.7109375" style="204" customWidth="1"/>
    <col min="8966" max="8966" width="10.7109375" style="204" customWidth="1"/>
    <col min="8967" max="8972" width="11.42578125" style="204"/>
    <col min="8973" max="8973" width="13.7109375" style="204" customWidth="1"/>
    <col min="8974" max="9216" width="11.42578125" style="204"/>
    <col min="9217" max="9217" width="13.28515625" style="204" customWidth="1"/>
    <col min="9218" max="9218" width="30.85546875" style="204" customWidth="1"/>
    <col min="9219" max="9221" width="12.7109375" style="204" customWidth="1"/>
    <col min="9222" max="9222" width="10.7109375" style="204" customWidth="1"/>
    <col min="9223" max="9228" width="11.42578125" style="204"/>
    <col min="9229" max="9229" width="13.7109375" style="204" customWidth="1"/>
    <col min="9230" max="9472" width="11.42578125" style="204"/>
    <col min="9473" max="9473" width="13.28515625" style="204" customWidth="1"/>
    <col min="9474" max="9474" width="30.85546875" style="204" customWidth="1"/>
    <col min="9475" max="9477" width="12.7109375" style="204" customWidth="1"/>
    <col min="9478" max="9478" width="10.7109375" style="204" customWidth="1"/>
    <col min="9479" max="9484" width="11.42578125" style="204"/>
    <col min="9485" max="9485" width="13.7109375" style="204" customWidth="1"/>
    <col min="9486" max="9728" width="11.42578125" style="204"/>
    <col min="9729" max="9729" width="13.28515625" style="204" customWidth="1"/>
    <col min="9730" max="9730" width="30.85546875" style="204" customWidth="1"/>
    <col min="9731" max="9733" width="12.7109375" style="204" customWidth="1"/>
    <col min="9734" max="9734" width="10.7109375" style="204" customWidth="1"/>
    <col min="9735" max="9740" width="11.42578125" style="204"/>
    <col min="9741" max="9741" width="13.7109375" style="204" customWidth="1"/>
    <col min="9742" max="9984" width="11.42578125" style="204"/>
    <col min="9985" max="9985" width="13.28515625" style="204" customWidth="1"/>
    <col min="9986" max="9986" width="30.85546875" style="204" customWidth="1"/>
    <col min="9987" max="9989" width="12.7109375" style="204" customWidth="1"/>
    <col min="9990" max="9990" width="10.7109375" style="204" customWidth="1"/>
    <col min="9991" max="9996" width="11.42578125" style="204"/>
    <col min="9997" max="9997" width="13.7109375" style="204" customWidth="1"/>
    <col min="9998" max="10240" width="11.42578125" style="204"/>
    <col min="10241" max="10241" width="13.28515625" style="204" customWidth="1"/>
    <col min="10242" max="10242" width="30.85546875" style="204" customWidth="1"/>
    <col min="10243" max="10245" width="12.7109375" style="204" customWidth="1"/>
    <col min="10246" max="10246" width="10.7109375" style="204" customWidth="1"/>
    <col min="10247" max="10252" width="11.42578125" style="204"/>
    <col min="10253" max="10253" width="13.7109375" style="204" customWidth="1"/>
    <col min="10254" max="10496" width="11.42578125" style="204"/>
    <col min="10497" max="10497" width="13.28515625" style="204" customWidth="1"/>
    <col min="10498" max="10498" width="30.85546875" style="204" customWidth="1"/>
    <col min="10499" max="10501" width="12.7109375" style="204" customWidth="1"/>
    <col min="10502" max="10502" width="10.7109375" style="204" customWidth="1"/>
    <col min="10503" max="10508" width="11.42578125" style="204"/>
    <col min="10509" max="10509" width="13.7109375" style="204" customWidth="1"/>
    <col min="10510" max="10752" width="11.42578125" style="204"/>
    <col min="10753" max="10753" width="13.28515625" style="204" customWidth="1"/>
    <col min="10754" max="10754" width="30.85546875" style="204" customWidth="1"/>
    <col min="10755" max="10757" width="12.7109375" style="204" customWidth="1"/>
    <col min="10758" max="10758" width="10.7109375" style="204" customWidth="1"/>
    <col min="10759" max="10764" width="11.42578125" style="204"/>
    <col min="10765" max="10765" width="13.7109375" style="204" customWidth="1"/>
    <col min="10766" max="11008" width="11.42578125" style="204"/>
    <col min="11009" max="11009" width="13.28515625" style="204" customWidth="1"/>
    <col min="11010" max="11010" width="30.85546875" style="204" customWidth="1"/>
    <col min="11011" max="11013" width="12.7109375" style="204" customWidth="1"/>
    <col min="11014" max="11014" width="10.7109375" style="204" customWidth="1"/>
    <col min="11015" max="11020" width="11.42578125" style="204"/>
    <col min="11021" max="11021" width="13.7109375" style="204" customWidth="1"/>
    <col min="11022" max="11264" width="11.42578125" style="204"/>
    <col min="11265" max="11265" width="13.28515625" style="204" customWidth="1"/>
    <col min="11266" max="11266" width="30.85546875" style="204" customWidth="1"/>
    <col min="11267" max="11269" width="12.7109375" style="204" customWidth="1"/>
    <col min="11270" max="11270" width="10.7109375" style="204" customWidth="1"/>
    <col min="11271" max="11276" width="11.42578125" style="204"/>
    <col min="11277" max="11277" width="13.7109375" style="204" customWidth="1"/>
    <col min="11278" max="11520" width="11.42578125" style="204"/>
    <col min="11521" max="11521" width="13.28515625" style="204" customWidth="1"/>
    <col min="11522" max="11522" width="30.85546875" style="204" customWidth="1"/>
    <col min="11523" max="11525" width="12.7109375" style="204" customWidth="1"/>
    <col min="11526" max="11526" width="10.7109375" style="204" customWidth="1"/>
    <col min="11527" max="11532" width="11.42578125" style="204"/>
    <col min="11533" max="11533" width="13.7109375" style="204" customWidth="1"/>
    <col min="11534" max="11776" width="11.42578125" style="204"/>
    <col min="11777" max="11777" width="13.28515625" style="204" customWidth="1"/>
    <col min="11778" max="11778" width="30.85546875" style="204" customWidth="1"/>
    <col min="11779" max="11781" width="12.7109375" style="204" customWidth="1"/>
    <col min="11782" max="11782" width="10.7109375" style="204" customWidth="1"/>
    <col min="11783" max="11788" width="11.42578125" style="204"/>
    <col min="11789" max="11789" width="13.7109375" style="204" customWidth="1"/>
    <col min="11790" max="12032" width="11.42578125" style="204"/>
    <col min="12033" max="12033" width="13.28515625" style="204" customWidth="1"/>
    <col min="12034" max="12034" width="30.85546875" style="204" customWidth="1"/>
    <col min="12035" max="12037" width="12.7109375" style="204" customWidth="1"/>
    <col min="12038" max="12038" width="10.7109375" style="204" customWidth="1"/>
    <col min="12039" max="12044" width="11.42578125" style="204"/>
    <col min="12045" max="12045" width="13.7109375" style="204" customWidth="1"/>
    <col min="12046" max="12288" width="11.42578125" style="204"/>
    <col min="12289" max="12289" width="13.28515625" style="204" customWidth="1"/>
    <col min="12290" max="12290" width="30.85546875" style="204" customWidth="1"/>
    <col min="12291" max="12293" width="12.7109375" style="204" customWidth="1"/>
    <col min="12294" max="12294" width="10.7109375" style="204" customWidth="1"/>
    <col min="12295" max="12300" width="11.42578125" style="204"/>
    <col min="12301" max="12301" width="13.7109375" style="204" customWidth="1"/>
    <col min="12302" max="12544" width="11.42578125" style="204"/>
    <col min="12545" max="12545" width="13.28515625" style="204" customWidth="1"/>
    <col min="12546" max="12546" width="30.85546875" style="204" customWidth="1"/>
    <col min="12547" max="12549" width="12.7109375" style="204" customWidth="1"/>
    <col min="12550" max="12550" width="10.7109375" style="204" customWidth="1"/>
    <col min="12551" max="12556" width="11.42578125" style="204"/>
    <col min="12557" max="12557" width="13.7109375" style="204" customWidth="1"/>
    <col min="12558" max="12800" width="11.42578125" style="204"/>
    <col min="12801" max="12801" width="13.28515625" style="204" customWidth="1"/>
    <col min="12802" max="12802" width="30.85546875" style="204" customWidth="1"/>
    <col min="12803" max="12805" width="12.7109375" style="204" customWidth="1"/>
    <col min="12806" max="12806" width="10.7109375" style="204" customWidth="1"/>
    <col min="12807" max="12812" width="11.42578125" style="204"/>
    <col min="12813" max="12813" width="13.7109375" style="204" customWidth="1"/>
    <col min="12814" max="13056" width="11.42578125" style="204"/>
    <col min="13057" max="13057" width="13.28515625" style="204" customWidth="1"/>
    <col min="13058" max="13058" width="30.85546875" style="204" customWidth="1"/>
    <col min="13059" max="13061" width="12.7109375" style="204" customWidth="1"/>
    <col min="13062" max="13062" width="10.7109375" style="204" customWidth="1"/>
    <col min="13063" max="13068" width="11.42578125" style="204"/>
    <col min="13069" max="13069" width="13.7109375" style="204" customWidth="1"/>
    <col min="13070" max="13312" width="11.42578125" style="204"/>
    <col min="13313" max="13313" width="13.28515625" style="204" customWidth="1"/>
    <col min="13314" max="13314" width="30.85546875" style="204" customWidth="1"/>
    <col min="13315" max="13317" width="12.7109375" style="204" customWidth="1"/>
    <col min="13318" max="13318" width="10.7109375" style="204" customWidth="1"/>
    <col min="13319" max="13324" width="11.42578125" style="204"/>
    <col min="13325" max="13325" width="13.7109375" style="204" customWidth="1"/>
    <col min="13326" max="13568" width="11.42578125" style="204"/>
    <col min="13569" max="13569" width="13.28515625" style="204" customWidth="1"/>
    <col min="13570" max="13570" width="30.85546875" style="204" customWidth="1"/>
    <col min="13571" max="13573" width="12.7109375" style="204" customWidth="1"/>
    <col min="13574" max="13574" width="10.7109375" style="204" customWidth="1"/>
    <col min="13575" max="13580" width="11.42578125" style="204"/>
    <col min="13581" max="13581" width="13.7109375" style="204" customWidth="1"/>
    <col min="13582" max="13824" width="11.42578125" style="204"/>
    <col min="13825" max="13825" width="13.28515625" style="204" customWidth="1"/>
    <col min="13826" max="13826" width="30.85546875" style="204" customWidth="1"/>
    <col min="13827" max="13829" width="12.7109375" style="204" customWidth="1"/>
    <col min="13830" max="13830" width="10.7109375" style="204" customWidth="1"/>
    <col min="13831" max="13836" width="11.42578125" style="204"/>
    <col min="13837" max="13837" width="13.7109375" style="204" customWidth="1"/>
    <col min="13838" max="14080" width="11.42578125" style="204"/>
    <col min="14081" max="14081" width="13.28515625" style="204" customWidth="1"/>
    <col min="14082" max="14082" width="30.85546875" style="204" customWidth="1"/>
    <col min="14083" max="14085" width="12.7109375" style="204" customWidth="1"/>
    <col min="14086" max="14086" width="10.7109375" style="204" customWidth="1"/>
    <col min="14087" max="14092" width="11.42578125" style="204"/>
    <col min="14093" max="14093" width="13.7109375" style="204" customWidth="1"/>
    <col min="14094" max="14336" width="11.42578125" style="204"/>
    <col min="14337" max="14337" width="13.28515625" style="204" customWidth="1"/>
    <col min="14338" max="14338" width="30.85546875" style="204" customWidth="1"/>
    <col min="14339" max="14341" width="12.7109375" style="204" customWidth="1"/>
    <col min="14342" max="14342" width="10.7109375" style="204" customWidth="1"/>
    <col min="14343" max="14348" width="11.42578125" style="204"/>
    <col min="14349" max="14349" width="13.7109375" style="204" customWidth="1"/>
    <col min="14350" max="14592" width="11.42578125" style="204"/>
    <col min="14593" max="14593" width="13.28515625" style="204" customWidth="1"/>
    <col min="14594" max="14594" width="30.85546875" style="204" customWidth="1"/>
    <col min="14595" max="14597" width="12.7109375" style="204" customWidth="1"/>
    <col min="14598" max="14598" width="10.7109375" style="204" customWidth="1"/>
    <col min="14599" max="14604" width="11.42578125" style="204"/>
    <col min="14605" max="14605" width="13.7109375" style="204" customWidth="1"/>
    <col min="14606" max="14848" width="11.42578125" style="204"/>
    <col min="14849" max="14849" width="13.28515625" style="204" customWidth="1"/>
    <col min="14850" max="14850" width="30.85546875" style="204" customWidth="1"/>
    <col min="14851" max="14853" width="12.7109375" style="204" customWidth="1"/>
    <col min="14854" max="14854" width="10.7109375" style="204" customWidth="1"/>
    <col min="14855" max="14860" width="11.42578125" style="204"/>
    <col min="14861" max="14861" width="13.7109375" style="204" customWidth="1"/>
    <col min="14862" max="15104" width="11.42578125" style="204"/>
    <col min="15105" max="15105" width="13.28515625" style="204" customWidth="1"/>
    <col min="15106" max="15106" width="30.85546875" style="204" customWidth="1"/>
    <col min="15107" max="15109" width="12.7109375" style="204" customWidth="1"/>
    <col min="15110" max="15110" width="10.7109375" style="204" customWidth="1"/>
    <col min="15111" max="15116" width="11.42578125" style="204"/>
    <col min="15117" max="15117" width="13.7109375" style="204" customWidth="1"/>
    <col min="15118" max="15360" width="11.42578125" style="204"/>
    <col min="15361" max="15361" width="13.28515625" style="204" customWidth="1"/>
    <col min="15362" max="15362" width="30.85546875" style="204" customWidth="1"/>
    <col min="15363" max="15365" width="12.7109375" style="204" customWidth="1"/>
    <col min="15366" max="15366" width="10.7109375" style="204" customWidth="1"/>
    <col min="15367" max="15372" width="11.42578125" style="204"/>
    <col min="15373" max="15373" width="13.7109375" style="204" customWidth="1"/>
    <col min="15374" max="15616" width="11.42578125" style="204"/>
    <col min="15617" max="15617" width="13.28515625" style="204" customWidth="1"/>
    <col min="15618" max="15618" width="30.85546875" style="204" customWidth="1"/>
    <col min="15619" max="15621" width="12.7109375" style="204" customWidth="1"/>
    <col min="15622" max="15622" width="10.7109375" style="204" customWidth="1"/>
    <col min="15623" max="15628" width="11.42578125" style="204"/>
    <col min="15629" max="15629" width="13.7109375" style="204" customWidth="1"/>
    <col min="15630" max="15872" width="11.42578125" style="204"/>
    <col min="15873" max="15873" width="13.28515625" style="204" customWidth="1"/>
    <col min="15874" max="15874" width="30.85546875" style="204" customWidth="1"/>
    <col min="15875" max="15877" width="12.7109375" style="204" customWidth="1"/>
    <col min="15878" max="15878" width="10.7109375" style="204" customWidth="1"/>
    <col min="15879" max="15884" width="11.42578125" style="204"/>
    <col min="15885" max="15885" width="13.7109375" style="204" customWidth="1"/>
    <col min="15886" max="16128" width="11.42578125" style="204"/>
    <col min="16129" max="16129" width="13.28515625" style="204" customWidth="1"/>
    <col min="16130" max="16130" width="30.85546875" style="204" customWidth="1"/>
    <col min="16131" max="16133" width="12.7109375" style="204" customWidth="1"/>
    <col min="16134" max="16134" width="10.7109375" style="204" customWidth="1"/>
    <col min="16135" max="16140" width="11.42578125" style="204"/>
    <col min="16141" max="16141" width="13.7109375" style="204" customWidth="1"/>
    <col min="16142" max="16384" width="11.42578125" style="204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282</v>
      </c>
      <c r="C5" s="169"/>
      <c r="D5" s="169"/>
      <c r="E5" s="169"/>
    </row>
    <row r="6" spans="2:6" ht="30" customHeight="1" x14ac:dyDescent="0.25">
      <c r="B6" s="126" t="s">
        <v>283</v>
      </c>
      <c r="C6" s="46" t="str">
        <f>actualizaciones!A3</f>
        <v>2012</v>
      </c>
      <c r="D6" s="46" t="str">
        <f>actualizaciones!A2</f>
        <v>2013</v>
      </c>
      <c r="E6" s="310" t="s">
        <v>278</v>
      </c>
    </row>
    <row r="7" spans="2:6" ht="15" customHeight="1" x14ac:dyDescent="0.25">
      <c r="B7" s="247" t="s">
        <v>45</v>
      </c>
      <c r="C7" s="314"/>
      <c r="D7" s="314"/>
      <c r="E7" s="314"/>
    </row>
    <row r="8" spans="2:6" ht="15" customHeight="1" x14ac:dyDescent="0.2">
      <c r="B8" s="315" t="s">
        <v>83</v>
      </c>
      <c r="C8" s="316">
        <v>63.155891332918948</v>
      </c>
      <c r="D8" s="316">
        <v>64.58131253771289</v>
      </c>
      <c r="E8" s="317">
        <f>D8/C8-1</f>
        <v>2.2569885005343293E-2</v>
      </c>
    </row>
    <row r="9" spans="2:6" ht="15" customHeight="1" x14ac:dyDescent="0.2">
      <c r="B9" s="318" t="s">
        <v>162</v>
      </c>
      <c r="C9" s="319">
        <v>72.162002342558168</v>
      </c>
      <c r="D9" s="319">
        <v>73.329396476441019</v>
      </c>
      <c r="E9" s="320">
        <f t="shared" ref="E9:E14" si="0">D9/C9-1</f>
        <v>1.6177407721326142E-2</v>
      </c>
      <c r="F9" s="321"/>
    </row>
    <row r="10" spans="2:6" ht="15" customHeight="1" x14ac:dyDescent="0.2">
      <c r="B10" s="318" t="s">
        <v>168</v>
      </c>
      <c r="C10" s="319">
        <v>52.745972242062152</v>
      </c>
      <c r="D10" s="319">
        <v>54.267491213569393</v>
      </c>
      <c r="E10" s="320">
        <f t="shared" si="0"/>
        <v>2.8846164111349992E-2</v>
      </c>
      <c r="F10" s="321"/>
    </row>
    <row r="11" spans="2:6" ht="15" customHeight="1" x14ac:dyDescent="0.25">
      <c r="B11" s="247" t="s">
        <v>284</v>
      </c>
      <c r="C11" s="322"/>
      <c r="D11" s="322"/>
      <c r="E11" s="323"/>
    </row>
    <row r="12" spans="2:6" ht="15" customHeight="1" x14ac:dyDescent="0.2">
      <c r="B12" s="315" t="s">
        <v>83</v>
      </c>
      <c r="C12" s="316">
        <v>65.229670341496487</v>
      </c>
      <c r="D12" s="316">
        <v>66.545495395772591</v>
      </c>
      <c r="E12" s="317">
        <f t="shared" si="0"/>
        <v>2.0172186175207996E-2</v>
      </c>
    </row>
    <row r="13" spans="2:6" ht="15" customHeight="1" x14ac:dyDescent="0.2">
      <c r="B13" s="318" t="s">
        <v>162</v>
      </c>
      <c r="C13" s="319">
        <v>76.621744010199166</v>
      </c>
      <c r="D13" s="319">
        <v>77.777924703376783</v>
      </c>
      <c r="E13" s="320">
        <f t="shared" si="0"/>
        <v>1.5089459371007141E-2</v>
      </c>
      <c r="F13" s="321"/>
    </row>
    <row r="14" spans="2:6" ht="15" customHeight="1" x14ac:dyDescent="0.2">
      <c r="B14" s="318" t="s">
        <v>168</v>
      </c>
      <c r="C14" s="319">
        <v>53.851237884942087</v>
      </c>
      <c r="D14" s="319">
        <v>55.196115508488639</v>
      </c>
      <c r="E14" s="320">
        <f t="shared" si="0"/>
        <v>2.4973940736886968E-2</v>
      </c>
      <c r="F14" s="321"/>
    </row>
    <row r="15" spans="2:6" ht="15" customHeight="1" x14ac:dyDescent="0.25">
      <c r="B15" s="247" t="s">
        <v>71</v>
      </c>
      <c r="C15" s="322"/>
      <c r="D15" s="322"/>
      <c r="E15" s="323"/>
      <c r="F15" s="321"/>
    </row>
    <row r="16" spans="2:6" ht="15" customHeight="1" x14ac:dyDescent="0.2">
      <c r="B16" s="315" t="s">
        <v>83</v>
      </c>
      <c r="C16" s="311">
        <v>66.336803100943641</v>
      </c>
      <c r="D16" s="311">
        <v>67.075670315590656</v>
      </c>
      <c r="E16" s="133">
        <f>D16/C16-1</f>
        <v>1.1138119115006173E-2</v>
      </c>
    </row>
    <row r="17" spans="2:12" ht="15" customHeight="1" x14ac:dyDescent="0.2">
      <c r="B17" s="318" t="s">
        <v>162</v>
      </c>
      <c r="C17" s="313">
        <v>78.725042182283943</v>
      </c>
      <c r="D17" s="313">
        <v>78.799474963489359</v>
      </c>
      <c r="E17" s="129">
        <f>D17/C17-1</f>
        <v>9.4547781928233654E-4</v>
      </c>
      <c r="F17" s="321"/>
    </row>
    <row r="18" spans="2:12" ht="15" customHeight="1" x14ac:dyDescent="0.2">
      <c r="B18" s="318" t="s">
        <v>168</v>
      </c>
      <c r="C18" s="313">
        <v>50.438055179131723</v>
      </c>
      <c r="D18" s="313">
        <v>51.132852465864516</v>
      </c>
      <c r="E18" s="129">
        <f>D18/C18-1</f>
        <v>1.3775259261389117E-2</v>
      </c>
      <c r="F18" s="321"/>
    </row>
    <row r="19" spans="2:12" ht="30" customHeight="1" x14ac:dyDescent="0.25">
      <c r="B19" s="115" t="s">
        <v>285</v>
      </c>
      <c r="C19" s="115"/>
      <c r="D19" s="115"/>
      <c r="E19" s="115"/>
    </row>
    <row r="20" spans="2:12" ht="15" customHeight="1" thickBot="1" x14ac:dyDescent="0.25">
      <c r="B20" s="324"/>
      <c r="C20" s="325"/>
      <c r="D20" s="325"/>
    </row>
    <row r="21" spans="2:12" ht="30" customHeight="1" thickBot="1" x14ac:dyDescent="0.3">
      <c r="B21" s="293"/>
      <c r="C21" s="293"/>
      <c r="D21" s="293"/>
      <c r="E21" s="83" t="s">
        <v>98</v>
      </c>
      <c r="F21" s="293"/>
      <c r="G21" s="293"/>
      <c r="H21" s="293"/>
      <c r="I21" s="293"/>
      <c r="J21" s="293"/>
      <c r="K21" s="293"/>
      <c r="L21" s="293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12"/>
    </row>
    <row r="4" spans="21:21" x14ac:dyDescent="0.25">
      <c r="U4" s="312"/>
    </row>
    <row r="5" spans="21:21" x14ac:dyDescent="0.25">
      <c r="U5" s="312"/>
    </row>
    <row r="8" spans="21:21" ht="25.5" customHeight="1" x14ac:dyDescent="0.25"/>
    <row r="9" spans="21:21" ht="25.5" customHeight="1" x14ac:dyDescent="0.25"/>
    <row r="11" spans="21:21" x14ac:dyDescent="0.25">
      <c r="U11" s="312"/>
    </row>
    <row r="12" spans="21:21" x14ac:dyDescent="0.25">
      <c r="U12" s="312"/>
    </row>
    <row r="15" spans="21:21" x14ac:dyDescent="0.25">
      <c r="U15" s="312"/>
    </row>
    <row r="16" spans="21:21" x14ac:dyDescent="0.25">
      <c r="U16" s="312"/>
    </row>
    <row r="17" spans="2:21" x14ac:dyDescent="0.25">
      <c r="U17" s="312"/>
    </row>
    <row r="19" spans="2:21" x14ac:dyDescent="0.25">
      <c r="U19" s="312"/>
    </row>
    <row r="20" spans="2:21" x14ac:dyDescent="0.25">
      <c r="U20" s="312"/>
    </row>
    <row r="21" spans="2:21" x14ac:dyDescent="0.25">
      <c r="U21" s="312"/>
    </row>
    <row r="23" spans="2:21" x14ac:dyDescent="0.25">
      <c r="U23" s="312"/>
    </row>
    <row r="24" spans="2:21" ht="16.5" customHeight="1" x14ac:dyDescent="0.25">
      <c r="U24" s="312"/>
    </row>
    <row r="25" spans="2:21" x14ac:dyDescent="0.25">
      <c r="U25" s="312"/>
    </row>
    <row r="26" spans="2:21" ht="15" customHeight="1" thickBot="1" x14ac:dyDescent="0.3"/>
    <row r="27" spans="2:21" ht="30" customHeight="1" thickBot="1" x14ac:dyDescent="0.3">
      <c r="I27" s="83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4" customWidth="1"/>
    <col min="2" max="2" width="24.140625" style="204" customWidth="1"/>
    <col min="3" max="4" width="14.42578125" style="204" customWidth="1"/>
    <col min="5" max="5" width="11.7109375" style="204" customWidth="1"/>
    <col min="6" max="6" width="10.5703125" style="204" customWidth="1"/>
    <col min="7" max="7" width="10.7109375" style="204" customWidth="1"/>
    <col min="8" max="13" width="11.42578125" style="204"/>
    <col min="14" max="14" width="13.7109375" style="204" customWidth="1"/>
    <col min="15" max="257" width="11.42578125" style="204"/>
    <col min="258" max="258" width="37.42578125" style="204" customWidth="1"/>
    <col min="259" max="261" width="11.7109375" style="204" customWidth="1"/>
    <col min="262" max="262" width="10.5703125" style="204" customWidth="1"/>
    <col min="263" max="263" width="10.7109375" style="204" customWidth="1"/>
    <col min="264" max="269" width="11.42578125" style="204"/>
    <col min="270" max="270" width="13.7109375" style="204" customWidth="1"/>
    <col min="271" max="513" width="11.42578125" style="204"/>
    <col min="514" max="514" width="37.42578125" style="204" customWidth="1"/>
    <col min="515" max="517" width="11.7109375" style="204" customWidth="1"/>
    <col min="518" max="518" width="10.5703125" style="204" customWidth="1"/>
    <col min="519" max="519" width="10.7109375" style="204" customWidth="1"/>
    <col min="520" max="525" width="11.42578125" style="204"/>
    <col min="526" max="526" width="13.7109375" style="204" customWidth="1"/>
    <col min="527" max="769" width="11.42578125" style="204"/>
    <col min="770" max="770" width="37.42578125" style="204" customWidth="1"/>
    <col min="771" max="773" width="11.7109375" style="204" customWidth="1"/>
    <col min="774" max="774" width="10.5703125" style="204" customWidth="1"/>
    <col min="775" max="775" width="10.7109375" style="204" customWidth="1"/>
    <col min="776" max="781" width="11.42578125" style="204"/>
    <col min="782" max="782" width="13.7109375" style="204" customWidth="1"/>
    <col min="783" max="1025" width="11.42578125" style="204"/>
    <col min="1026" max="1026" width="37.42578125" style="204" customWidth="1"/>
    <col min="1027" max="1029" width="11.7109375" style="204" customWidth="1"/>
    <col min="1030" max="1030" width="10.5703125" style="204" customWidth="1"/>
    <col min="1031" max="1031" width="10.7109375" style="204" customWidth="1"/>
    <col min="1032" max="1037" width="11.42578125" style="204"/>
    <col min="1038" max="1038" width="13.7109375" style="204" customWidth="1"/>
    <col min="1039" max="1281" width="11.42578125" style="204"/>
    <col min="1282" max="1282" width="37.42578125" style="204" customWidth="1"/>
    <col min="1283" max="1285" width="11.7109375" style="204" customWidth="1"/>
    <col min="1286" max="1286" width="10.5703125" style="204" customWidth="1"/>
    <col min="1287" max="1287" width="10.7109375" style="204" customWidth="1"/>
    <col min="1288" max="1293" width="11.42578125" style="204"/>
    <col min="1294" max="1294" width="13.7109375" style="204" customWidth="1"/>
    <col min="1295" max="1537" width="11.42578125" style="204"/>
    <col min="1538" max="1538" width="37.42578125" style="204" customWidth="1"/>
    <col min="1539" max="1541" width="11.7109375" style="204" customWidth="1"/>
    <col min="1542" max="1542" width="10.5703125" style="204" customWidth="1"/>
    <col min="1543" max="1543" width="10.7109375" style="204" customWidth="1"/>
    <col min="1544" max="1549" width="11.42578125" style="204"/>
    <col min="1550" max="1550" width="13.7109375" style="204" customWidth="1"/>
    <col min="1551" max="1793" width="11.42578125" style="204"/>
    <col min="1794" max="1794" width="37.42578125" style="204" customWidth="1"/>
    <col min="1795" max="1797" width="11.7109375" style="204" customWidth="1"/>
    <col min="1798" max="1798" width="10.5703125" style="204" customWidth="1"/>
    <col min="1799" max="1799" width="10.7109375" style="204" customWidth="1"/>
    <col min="1800" max="1805" width="11.42578125" style="204"/>
    <col min="1806" max="1806" width="13.7109375" style="204" customWidth="1"/>
    <col min="1807" max="2049" width="11.42578125" style="204"/>
    <col min="2050" max="2050" width="37.42578125" style="204" customWidth="1"/>
    <col min="2051" max="2053" width="11.7109375" style="204" customWidth="1"/>
    <col min="2054" max="2054" width="10.5703125" style="204" customWidth="1"/>
    <col min="2055" max="2055" width="10.7109375" style="204" customWidth="1"/>
    <col min="2056" max="2061" width="11.42578125" style="204"/>
    <col min="2062" max="2062" width="13.7109375" style="204" customWidth="1"/>
    <col min="2063" max="2305" width="11.42578125" style="204"/>
    <col min="2306" max="2306" width="37.42578125" style="204" customWidth="1"/>
    <col min="2307" max="2309" width="11.7109375" style="204" customWidth="1"/>
    <col min="2310" max="2310" width="10.5703125" style="204" customWidth="1"/>
    <col min="2311" max="2311" width="10.7109375" style="204" customWidth="1"/>
    <col min="2312" max="2317" width="11.42578125" style="204"/>
    <col min="2318" max="2318" width="13.7109375" style="204" customWidth="1"/>
    <col min="2319" max="2561" width="11.42578125" style="204"/>
    <col min="2562" max="2562" width="37.42578125" style="204" customWidth="1"/>
    <col min="2563" max="2565" width="11.7109375" style="204" customWidth="1"/>
    <col min="2566" max="2566" width="10.5703125" style="204" customWidth="1"/>
    <col min="2567" max="2567" width="10.7109375" style="204" customWidth="1"/>
    <col min="2568" max="2573" width="11.42578125" style="204"/>
    <col min="2574" max="2574" width="13.7109375" style="204" customWidth="1"/>
    <col min="2575" max="2817" width="11.42578125" style="204"/>
    <col min="2818" max="2818" width="37.42578125" style="204" customWidth="1"/>
    <col min="2819" max="2821" width="11.7109375" style="204" customWidth="1"/>
    <col min="2822" max="2822" width="10.5703125" style="204" customWidth="1"/>
    <col min="2823" max="2823" width="10.7109375" style="204" customWidth="1"/>
    <col min="2824" max="2829" width="11.42578125" style="204"/>
    <col min="2830" max="2830" width="13.7109375" style="204" customWidth="1"/>
    <col min="2831" max="3073" width="11.42578125" style="204"/>
    <col min="3074" max="3074" width="37.42578125" style="204" customWidth="1"/>
    <col min="3075" max="3077" width="11.7109375" style="204" customWidth="1"/>
    <col min="3078" max="3078" width="10.5703125" style="204" customWidth="1"/>
    <col min="3079" max="3079" width="10.7109375" style="204" customWidth="1"/>
    <col min="3080" max="3085" width="11.42578125" style="204"/>
    <col min="3086" max="3086" width="13.7109375" style="204" customWidth="1"/>
    <col min="3087" max="3329" width="11.42578125" style="204"/>
    <col min="3330" max="3330" width="37.42578125" style="204" customWidth="1"/>
    <col min="3331" max="3333" width="11.7109375" style="204" customWidth="1"/>
    <col min="3334" max="3334" width="10.5703125" style="204" customWidth="1"/>
    <col min="3335" max="3335" width="10.7109375" style="204" customWidth="1"/>
    <col min="3336" max="3341" width="11.42578125" style="204"/>
    <col min="3342" max="3342" width="13.7109375" style="204" customWidth="1"/>
    <col min="3343" max="3585" width="11.42578125" style="204"/>
    <col min="3586" max="3586" width="37.42578125" style="204" customWidth="1"/>
    <col min="3587" max="3589" width="11.7109375" style="204" customWidth="1"/>
    <col min="3590" max="3590" width="10.5703125" style="204" customWidth="1"/>
    <col min="3591" max="3591" width="10.7109375" style="204" customWidth="1"/>
    <col min="3592" max="3597" width="11.42578125" style="204"/>
    <col min="3598" max="3598" width="13.7109375" style="204" customWidth="1"/>
    <col min="3599" max="3841" width="11.42578125" style="204"/>
    <col min="3842" max="3842" width="37.42578125" style="204" customWidth="1"/>
    <col min="3843" max="3845" width="11.7109375" style="204" customWidth="1"/>
    <col min="3846" max="3846" width="10.5703125" style="204" customWidth="1"/>
    <col min="3847" max="3847" width="10.7109375" style="204" customWidth="1"/>
    <col min="3848" max="3853" width="11.42578125" style="204"/>
    <col min="3854" max="3854" width="13.7109375" style="204" customWidth="1"/>
    <col min="3855" max="4097" width="11.42578125" style="204"/>
    <col min="4098" max="4098" width="37.42578125" style="204" customWidth="1"/>
    <col min="4099" max="4101" width="11.7109375" style="204" customWidth="1"/>
    <col min="4102" max="4102" width="10.5703125" style="204" customWidth="1"/>
    <col min="4103" max="4103" width="10.7109375" style="204" customWidth="1"/>
    <col min="4104" max="4109" width="11.42578125" style="204"/>
    <col min="4110" max="4110" width="13.7109375" style="204" customWidth="1"/>
    <col min="4111" max="4353" width="11.42578125" style="204"/>
    <col min="4354" max="4354" width="37.42578125" style="204" customWidth="1"/>
    <col min="4355" max="4357" width="11.7109375" style="204" customWidth="1"/>
    <col min="4358" max="4358" width="10.5703125" style="204" customWidth="1"/>
    <col min="4359" max="4359" width="10.7109375" style="204" customWidth="1"/>
    <col min="4360" max="4365" width="11.42578125" style="204"/>
    <col min="4366" max="4366" width="13.7109375" style="204" customWidth="1"/>
    <col min="4367" max="4609" width="11.42578125" style="204"/>
    <col min="4610" max="4610" width="37.42578125" style="204" customWidth="1"/>
    <col min="4611" max="4613" width="11.7109375" style="204" customWidth="1"/>
    <col min="4614" max="4614" width="10.5703125" style="204" customWidth="1"/>
    <col min="4615" max="4615" width="10.7109375" style="204" customWidth="1"/>
    <col min="4616" max="4621" width="11.42578125" style="204"/>
    <col min="4622" max="4622" width="13.7109375" style="204" customWidth="1"/>
    <col min="4623" max="4865" width="11.42578125" style="204"/>
    <col min="4866" max="4866" width="37.42578125" style="204" customWidth="1"/>
    <col min="4867" max="4869" width="11.7109375" style="204" customWidth="1"/>
    <col min="4870" max="4870" width="10.5703125" style="204" customWidth="1"/>
    <col min="4871" max="4871" width="10.7109375" style="204" customWidth="1"/>
    <col min="4872" max="4877" width="11.42578125" style="204"/>
    <col min="4878" max="4878" width="13.7109375" style="204" customWidth="1"/>
    <col min="4879" max="5121" width="11.42578125" style="204"/>
    <col min="5122" max="5122" width="37.42578125" style="204" customWidth="1"/>
    <col min="5123" max="5125" width="11.7109375" style="204" customWidth="1"/>
    <col min="5126" max="5126" width="10.5703125" style="204" customWidth="1"/>
    <col min="5127" max="5127" width="10.7109375" style="204" customWidth="1"/>
    <col min="5128" max="5133" width="11.42578125" style="204"/>
    <col min="5134" max="5134" width="13.7109375" style="204" customWidth="1"/>
    <col min="5135" max="5377" width="11.42578125" style="204"/>
    <col min="5378" max="5378" width="37.42578125" style="204" customWidth="1"/>
    <col min="5379" max="5381" width="11.7109375" style="204" customWidth="1"/>
    <col min="5382" max="5382" width="10.5703125" style="204" customWidth="1"/>
    <col min="5383" max="5383" width="10.7109375" style="204" customWidth="1"/>
    <col min="5384" max="5389" width="11.42578125" style="204"/>
    <col min="5390" max="5390" width="13.7109375" style="204" customWidth="1"/>
    <col min="5391" max="5633" width="11.42578125" style="204"/>
    <col min="5634" max="5634" width="37.42578125" style="204" customWidth="1"/>
    <col min="5635" max="5637" width="11.7109375" style="204" customWidth="1"/>
    <col min="5638" max="5638" width="10.5703125" style="204" customWidth="1"/>
    <col min="5639" max="5639" width="10.7109375" style="204" customWidth="1"/>
    <col min="5640" max="5645" width="11.42578125" style="204"/>
    <col min="5646" max="5646" width="13.7109375" style="204" customWidth="1"/>
    <col min="5647" max="5889" width="11.42578125" style="204"/>
    <col min="5890" max="5890" width="37.42578125" style="204" customWidth="1"/>
    <col min="5891" max="5893" width="11.7109375" style="204" customWidth="1"/>
    <col min="5894" max="5894" width="10.5703125" style="204" customWidth="1"/>
    <col min="5895" max="5895" width="10.7109375" style="204" customWidth="1"/>
    <col min="5896" max="5901" width="11.42578125" style="204"/>
    <col min="5902" max="5902" width="13.7109375" style="204" customWidth="1"/>
    <col min="5903" max="6145" width="11.42578125" style="204"/>
    <col min="6146" max="6146" width="37.42578125" style="204" customWidth="1"/>
    <col min="6147" max="6149" width="11.7109375" style="204" customWidth="1"/>
    <col min="6150" max="6150" width="10.5703125" style="204" customWidth="1"/>
    <col min="6151" max="6151" width="10.7109375" style="204" customWidth="1"/>
    <col min="6152" max="6157" width="11.42578125" style="204"/>
    <col min="6158" max="6158" width="13.7109375" style="204" customWidth="1"/>
    <col min="6159" max="6401" width="11.42578125" style="204"/>
    <col min="6402" max="6402" width="37.42578125" style="204" customWidth="1"/>
    <col min="6403" max="6405" width="11.7109375" style="204" customWidth="1"/>
    <col min="6406" max="6406" width="10.5703125" style="204" customWidth="1"/>
    <col min="6407" max="6407" width="10.7109375" style="204" customWidth="1"/>
    <col min="6408" max="6413" width="11.42578125" style="204"/>
    <col min="6414" max="6414" width="13.7109375" style="204" customWidth="1"/>
    <col min="6415" max="6657" width="11.42578125" style="204"/>
    <col min="6658" max="6658" width="37.42578125" style="204" customWidth="1"/>
    <col min="6659" max="6661" width="11.7109375" style="204" customWidth="1"/>
    <col min="6662" max="6662" width="10.5703125" style="204" customWidth="1"/>
    <col min="6663" max="6663" width="10.7109375" style="204" customWidth="1"/>
    <col min="6664" max="6669" width="11.42578125" style="204"/>
    <col min="6670" max="6670" width="13.7109375" style="204" customWidth="1"/>
    <col min="6671" max="6913" width="11.42578125" style="204"/>
    <col min="6914" max="6914" width="37.42578125" style="204" customWidth="1"/>
    <col min="6915" max="6917" width="11.7109375" style="204" customWidth="1"/>
    <col min="6918" max="6918" width="10.5703125" style="204" customWidth="1"/>
    <col min="6919" max="6919" width="10.7109375" style="204" customWidth="1"/>
    <col min="6920" max="6925" width="11.42578125" style="204"/>
    <col min="6926" max="6926" width="13.7109375" style="204" customWidth="1"/>
    <col min="6927" max="7169" width="11.42578125" style="204"/>
    <col min="7170" max="7170" width="37.42578125" style="204" customWidth="1"/>
    <col min="7171" max="7173" width="11.7109375" style="204" customWidth="1"/>
    <col min="7174" max="7174" width="10.5703125" style="204" customWidth="1"/>
    <col min="7175" max="7175" width="10.7109375" style="204" customWidth="1"/>
    <col min="7176" max="7181" width="11.42578125" style="204"/>
    <col min="7182" max="7182" width="13.7109375" style="204" customWidth="1"/>
    <col min="7183" max="7425" width="11.42578125" style="204"/>
    <col min="7426" max="7426" width="37.42578125" style="204" customWidth="1"/>
    <col min="7427" max="7429" width="11.7109375" style="204" customWidth="1"/>
    <col min="7430" max="7430" width="10.5703125" style="204" customWidth="1"/>
    <col min="7431" max="7431" width="10.7109375" style="204" customWidth="1"/>
    <col min="7432" max="7437" width="11.42578125" style="204"/>
    <col min="7438" max="7438" width="13.7109375" style="204" customWidth="1"/>
    <col min="7439" max="7681" width="11.42578125" style="204"/>
    <col min="7682" max="7682" width="37.42578125" style="204" customWidth="1"/>
    <col min="7683" max="7685" width="11.7109375" style="204" customWidth="1"/>
    <col min="7686" max="7686" width="10.5703125" style="204" customWidth="1"/>
    <col min="7687" max="7687" width="10.7109375" style="204" customWidth="1"/>
    <col min="7688" max="7693" width="11.42578125" style="204"/>
    <col min="7694" max="7694" width="13.7109375" style="204" customWidth="1"/>
    <col min="7695" max="7937" width="11.42578125" style="204"/>
    <col min="7938" max="7938" width="37.42578125" style="204" customWidth="1"/>
    <col min="7939" max="7941" width="11.7109375" style="204" customWidth="1"/>
    <col min="7942" max="7942" width="10.5703125" style="204" customWidth="1"/>
    <col min="7943" max="7943" width="10.7109375" style="204" customWidth="1"/>
    <col min="7944" max="7949" width="11.42578125" style="204"/>
    <col min="7950" max="7950" width="13.7109375" style="204" customWidth="1"/>
    <col min="7951" max="8193" width="11.42578125" style="204"/>
    <col min="8194" max="8194" width="37.42578125" style="204" customWidth="1"/>
    <col min="8195" max="8197" width="11.7109375" style="204" customWidth="1"/>
    <col min="8198" max="8198" width="10.5703125" style="204" customWidth="1"/>
    <col min="8199" max="8199" width="10.7109375" style="204" customWidth="1"/>
    <col min="8200" max="8205" width="11.42578125" style="204"/>
    <col min="8206" max="8206" width="13.7109375" style="204" customWidth="1"/>
    <col min="8207" max="8449" width="11.42578125" style="204"/>
    <col min="8450" max="8450" width="37.42578125" style="204" customWidth="1"/>
    <col min="8451" max="8453" width="11.7109375" style="204" customWidth="1"/>
    <col min="8454" max="8454" width="10.5703125" style="204" customWidth="1"/>
    <col min="8455" max="8455" width="10.7109375" style="204" customWidth="1"/>
    <col min="8456" max="8461" width="11.42578125" style="204"/>
    <col min="8462" max="8462" width="13.7109375" style="204" customWidth="1"/>
    <col min="8463" max="8705" width="11.42578125" style="204"/>
    <col min="8706" max="8706" width="37.42578125" style="204" customWidth="1"/>
    <col min="8707" max="8709" width="11.7109375" style="204" customWidth="1"/>
    <col min="8710" max="8710" width="10.5703125" style="204" customWidth="1"/>
    <col min="8711" max="8711" width="10.7109375" style="204" customWidth="1"/>
    <col min="8712" max="8717" width="11.42578125" style="204"/>
    <col min="8718" max="8718" width="13.7109375" style="204" customWidth="1"/>
    <col min="8719" max="8961" width="11.42578125" style="204"/>
    <col min="8962" max="8962" width="37.42578125" style="204" customWidth="1"/>
    <col min="8963" max="8965" width="11.7109375" style="204" customWidth="1"/>
    <col min="8966" max="8966" width="10.5703125" style="204" customWidth="1"/>
    <col min="8967" max="8967" width="10.7109375" style="204" customWidth="1"/>
    <col min="8968" max="8973" width="11.42578125" style="204"/>
    <col min="8974" max="8974" width="13.7109375" style="204" customWidth="1"/>
    <col min="8975" max="9217" width="11.42578125" style="204"/>
    <col min="9218" max="9218" width="37.42578125" style="204" customWidth="1"/>
    <col min="9219" max="9221" width="11.7109375" style="204" customWidth="1"/>
    <col min="9222" max="9222" width="10.5703125" style="204" customWidth="1"/>
    <col min="9223" max="9223" width="10.7109375" style="204" customWidth="1"/>
    <col min="9224" max="9229" width="11.42578125" style="204"/>
    <col min="9230" max="9230" width="13.7109375" style="204" customWidth="1"/>
    <col min="9231" max="9473" width="11.42578125" style="204"/>
    <col min="9474" max="9474" width="37.42578125" style="204" customWidth="1"/>
    <col min="9475" max="9477" width="11.7109375" style="204" customWidth="1"/>
    <col min="9478" max="9478" width="10.5703125" style="204" customWidth="1"/>
    <col min="9479" max="9479" width="10.7109375" style="204" customWidth="1"/>
    <col min="9480" max="9485" width="11.42578125" style="204"/>
    <col min="9486" max="9486" width="13.7109375" style="204" customWidth="1"/>
    <col min="9487" max="9729" width="11.42578125" style="204"/>
    <col min="9730" max="9730" width="37.42578125" style="204" customWidth="1"/>
    <col min="9731" max="9733" width="11.7109375" style="204" customWidth="1"/>
    <col min="9734" max="9734" width="10.5703125" style="204" customWidth="1"/>
    <col min="9735" max="9735" width="10.7109375" style="204" customWidth="1"/>
    <col min="9736" max="9741" width="11.42578125" style="204"/>
    <col min="9742" max="9742" width="13.7109375" style="204" customWidth="1"/>
    <col min="9743" max="9985" width="11.42578125" style="204"/>
    <col min="9986" max="9986" width="37.42578125" style="204" customWidth="1"/>
    <col min="9987" max="9989" width="11.7109375" style="204" customWidth="1"/>
    <col min="9990" max="9990" width="10.5703125" style="204" customWidth="1"/>
    <col min="9991" max="9991" width="10.7109375" style="204" customWidth="1"/>
    <col min="9992" max="9997" width="11.42578125" style="204"/>
    <col min="9998" max="9998" width="13.7109375" style="204" customWidth="1"/>
    <col min="9999" max="10241" width="11.42578125" style="204"/>
    <col min="10242" max="10242" width="37.42578125" style="204" customWidth="1"/>
    <col min="10243" max="10245" width="11.7109375" style="204" customWidth="1"/>
    <col min="10246" max="10246" width="10.5703125" style="204" customWidth="1"/>
    <col min="10247" max="10247" width="10.7109375" style="204" customWidth="1"/>
    <col min="10248" max="10253" width="11.42578125" style="204"/>
    <col min="10254" max="10254" width="13.7109375" style="204" customWidth="1"/>
    <col min="10255" max="10497" width="11.42578125" style="204"/>
    <col min="10498" max="10498" width="37.42578125" style="204" customWidth="1"/>
    <col min="10499" max="10501" width="11.7109375" style="204" customWidth="1"/>
    <col min="10502" max="10502" width="10.5703125" style="204" customWidth="1"/>
    <col min="10503" max="10503" width="10.7109375" style="204" customWidth="1"/>
    <col min="10504" max="10509" width="11.42578125" style="204"/>
    <col min="10510" max="10510" width="13.7109375" style="204" customWidth="1"/>
    <col min="10511" max="10753" width="11.42578125" style="204"/>
    <col min="10754" max="10754" width="37.42578125" style="204" customWidth="1"/>
    <col min="10755" max="10757" width="11.7109375" style="204" customWidth="1"/>
    <col min="10758" max="10758" width="10.5703125" style="204" customWidth="1"/>
    <col min="10759" max="10759" width="10.7109375" style="204" customWidth="1"/>
    <col min="10760" max="10765" width="11.42578125" style="204"/>
    <col min="10766" max="10766" width="13.7109375" style="204" customWidth="1"/>
    <col min="10767" max="11009" width="11.42578125" style="204"/>
    <col min="11010" max="11010" width="37.42578125" style="204" customWidth="1"/>
    <col min="11011" max="11013" width="11.7109375" style="204" customWidth="1"/>
    <col min="11014" max="11014" width="10.5703125" style="204" customWidth="1"/>
    <col min="11015" max="11015" width="10.7109375" style="204" customWidth="1"/>
    <col min="11016" max="11021" width="11.42578125" style="204"/>
    <col min="11022" max="11022" width="13.7109375" style="204" customWidth="1"/>
    <col min="11023" max="11265" width="11.42578125" style="204"/>
    <col min="11266" max="11266" width="37.42578125" style="204" customWidth="1"/>
    <col min="11267" max="11269" width="11.7109375" style="204" customWidth="1"/>
    <col min="11270" max="11270" width="10.5703125" style="204" customWidth="1"/>
    <col min="11271" max="11271" width="10.7109375" style="204" customWidth="1"/>
    <col min="11272" max="11277" width="11.42578125" style="204"/>
    <col min="11278" max="11278" width="13.7109375" style="204" customWidth="1"/>
    <col min="11279" max="11521" width="11.42578125" style="204"/>
    <col min="11522" max="11522" width="37.42578125" style="204" customWidth="1"/>
    <col min="11523" max="11525" width="11.7109375" style="204" customWidth="1"/>
    <col min="11526" max="11526" width="10.5703125" style="204" customWidth="1"/>
    <col min="11527" max="11527" width="10.7109375" style="204" customWidth="1"/>
    <col min="11528" max="11533" width="11.42578125" style="204"/>
    <col min="11534" max="11534" width="13.7109375" style="204" customWidth="1"/>
    <col min="11535" max="11777" width="11.42578125" style="204"/>
    <col min="11778" max="11778" width="37.42578125" style="204" customWidth="1"/>
    <col min="11779" max="11781" width="11.7109375" style="204" customWidth="1"/>
    <col min="11782" max="11782" width="10.5703125" style="204" customWidth="1"/>
    <col min="11783" max="11783" width="10.7109375" style="204" customWidth="1"/>
    <col min="11784" max="11789" width="11.42578125" style="204"/>
    <col min="11790" max="11790" width="13.7109375" style="204" customWidth="1"/>
    <col min="11791" max="12033" width="11.42578125" style="204"/>
    <col min="12034" max="12034" width="37.42578125" style="204" customWidth="1"/>
    <col min="12035" max="12037" width="11.7109375" style="204" customWidth="1"/>
    <col min="12038" max="12038" width="10.5703125" style="204" customWidth="1"/>
    <col min="12039" max="12039" width="10.7109375" style="204" customWidth="1"/>
    <col min="12040" max="12045" width="11.42578125" style="204"/>
    <col min="12046" max="12046" width="13.7109375" style="204" customWidth="1"/>
    <col min="12047" max="12289" width="11.42578125" style="204"/>
    <col min="12290" max="12290" width="37.42578125" style="204" customWidth="1"/>
    <col min="12291" max="12293" width="11.7109375" style="204" customWidth="1"/>
    <col min="12294" max="12294" width="10.5703125" style="204" customWidth="1"/>
    <col min="12295" max="12295" width="10.7109375" style="204" customWidth="1"/>
    <col min="12296" max="12301" width="11.42578125" style="204"/>
    <col min="12302" max="12302" width="13.7109375" style="204" customWidth="1"/>
    <col min="12303" max="12545" width="11.42578125" style="204"/>
    <col min="12546" max="12546" width="37.42578125" style="204" customWidth="1"/>
    <col min="12547" max="12549" width="11.7109375" style="204" customWidth="1"/>
    <col min="12550" max="12550" width="10.5703125" style="204" customWidth="1"/>
    <col min="12551" max="12551" width="10.7109375" style="204" customWidth="1"/>
    <col min="12552" max="12557" width="11.42578125" style="204"/>
    <col min="12558" max="12558" width="13.7109375" style="204" customWidth="1"/>
    <col min="12559" max="12801" width="11.42578125" style="204"/>
    <col min="12802" max="12802" width="37.42578125" style="204" customWidth="1"/>
    <col min="12803" max="12805" width="11.7109375" style="204" customWidth="1"/>
    <col min="12806" max="12806" width="10.5703125" style="204" customWidth="1"/>
    <col min="12807" max="12807" width="10.7109375" style="204" customWidth="1"/>
    <col min="12808" max="12813" width="11.42578125" style="204"/>
    <col min="12814" max="12814" width="13.7109375" style="204" customWidth="1"/>
    <col min="12815" max="13057" width="11.42578125" style="204"/>
    <col min="13058" max="13058" width="37.42578125" style="204" customWidth="1"/>
    <col min="13059" max="13061" width="11.7109375" style="204" customWidth="1"/>
    <col min="13062" max="13062" width="10.5703125" style="204" customWidth="1"/>
    <col min="13063" max="13063" width="10.7109375" style="204" customWidth="1"/>
    <col min="13064" max="13069" width="11.42578125" style="204"/>
    <col min="13070" max="13070" width="13.7109375" style="204" customWidth="1"/>
    <col min="13071" max="13313" width="11.42578125" style="204"/>
    <col min="13314" max="13314" width="37.42578125" style="204" customWidth="1"/>
    <col min="13315" max="13317" width="11.7109375" style="204" customWidth="1"/>
    <col min="13318" max="13318" width="10.5703125" style="204" customWidth="1"/>
    <col min="13319" max="13319" width="10.7109375" style="204" customWidth="1"/>
    <col min="13320" max="13325" width="11.42578125" style="204"/>
    <col min="13326" max="13326" width="13.7109375" style="204" customWidth="1"/>
    <col min="13327" max="13569" width="11.42578125" style="204"/>
    <col min="13570" max="13570" width="37.42578125" style="204" customWidth="1"/>
    <col min="13571" max="13573" width="11.7109375" style="204" customWidth="1"/>
    <col min="13574" max="13574" width="10.5703125" style="204" customWidth="1"/>
    <col min="13575" max="13575" width="10.7109375" style="204" customWidth="1"/>
    <col min="13576" max="13581" width="11.42578125" style="204"/>
    <col min="13582" max="13582" width="13.7109375" style="204" customWidth="1"/>
    <col min="13583" max="13825" width="11.42578125" style="204"/>
    <col min="13826" max="13826" width="37.42578125" style="204" customWidth="1"/>
    <col min="13827" max="13829" width="11.7109375" style="204" customWidth="1"/>
    <col min="13830" max="13830" width="10.5703125" style="204" customWidth="1"/>
    <col min="13831" max="13831" width="10.7109375" style="204" customWidth="1"/>
    <col min="13832" max="13837" width="11.42578125" style="204"/>
    <col min="13838" max="13838" width="13.7109375" style="204" customWidth="1"/>
    <col min="13839" max="14081" width="11.42578125" style="204"/>
    <col min="14082" max="14082" width="37.42578125" style="204" customWidth="1"/>
    <col min="14083" max="14085" width="11.7109375" style="204" customWidth="1"/>
    <col min="14086" max="14086" width="10.5703125" style="204" customWidth="1"/>
    <col min="14087" max="14087" width="10.7109375" style="204" customWidth="1"/>
    <col min="14088" max="14093" width="11.42578125" style="204"/>
    <col min="14094" max="14094" width="13.7109375" style="204" customWidth="1"/>
    <col min="14095" max="14337" width="11.42578125" style="204"/>
    <col min="14338" max="14338" width="37.42578125" style="204" customWidth="1"/>
    <col min="14339" max="14341" width="11.7109375" style="204" customWidth="1"/>
    <col min="14342" max="14342" width="10.5703125" style="204" customWidth="1"/>
    <col min="14343" max="14343" width="10.7109375" style="204" customWidth="1"/>
    <col min="14344" max="14349" width="11.42578125" style="204"/>
    <col min="14350" max="14350" width="13.7109375" style="204" customWidth="1"/>
    <col min="14351" max="14593" width="11.42578125" style="204"/>
    <col min="14594" max="14594" width="37.42578125" style="204" customWidth="1"/>
    <col min="14595" max="14597" width="11.7109375" style="204" customWidth="1"/>
    <col min="14598" max="14598" width="10.5703125" style="204" customWidth="1"/>
    <col min="14599" max="14599" width="10.7109375" style="204" customWidth="1"/>
    <col min="14600" max="14605" width="11.42578125" style="204"/>
    <col min="14606" max="14606" width="13.7109375" style="204" customWidth="1"/>
    <col min="14607" max="14849" width="11.42578125" style="204"/>
    <col min="14850" max="14850" width="37.42578125" style="204" customWidth="1"/>
    <col min="14851" max="14853" width="11.7109375" style="204" customWidth="1"/>
    <col min="14854" max="14854" width="10.5703125" style="204" customWidth="1"/>
    <col min="14855" max="14855" width="10.7109375" style="204" customWidth="1"/>
    <col min="14856" max="14861" width="11.42578125" style="204"/>
    <col min="14862" max="14862" width="13.7109375" style="204" customWidth="1"/>
    <col min="14863" max="15105" width="11.42578125" style="204"/>
    <col min="15106" max="15106" width="37.42578125" style="204" customWidth="1"/>
    <col min="15107" max="15109" width="11.7109375" style="204" customWidth="1"/>
    <col min="15110" max="15110" width="10.5703125" style="204" customWidth="1"/>
    <col min="15111" max="15111" width="10.7109375" style="204" customWidth="1"/>
    <col min="15112" max="15117" width="11.42578125" style="204"/>
    <col min="15118" max="15118" width="13.7109375" style="204" customWidth="1"/>
    <col min="15119" max="15361" width="11.42578125" style="204"/>
    <col min="15362" max="15362" width="37.42578125" style="204" customWidth="1"/>
    <col min="15363" max="15365" width="11.7109375" style="204" customWidth="1"/>
    <col min="15366" max="15366" width="10.5703125" style="204" customWidth="1"/>
    <col min="15367" max="15367" width="10.7109375" style="204" customWidth="1"/>
    <col min="15368" max="15373" width="11.42578125" style="204"/>
    <col min="15374" max="15374" width="13.7109375" style="204" customWidth="1"/>
    <col min="15375" max="15617" width="11.42578125" style="204"/>
    <col min="15618" max="15618" width="37.42578125" style="204" customWidth="1"/>
    <col min="15619" max="15621" width="11.7109375" style="204" customWidth="1"/>
    <col min="15622" max="15622" width="10.5703125" style="204" customWidth="1"/>
    <col min="15623" max="15623" width="10.7109375" style="204" customWidth="1"/>
    <col min="15624" max="15629" width="11.42578125" style="204"/>
    <col min="15630" max="15630" width="13.7109375" style="204" customWidth="1"/>
    <col min="15631" max="15873" width="11.42578125" style="204"/>
    <col min="15874" max="15874" width="37.42578125" style="204" customWidth="1"/>
    <col min="15875" max="15877" width="11.7109375" style="204" customWidth="1"/>
    <col min="15878" max="15878" width="10.5703125" style="204" customWidth="1"/>
    <col min="15879" max="15879" width="10.7109375" style="204" customWidth="1"/>
    <col min="15880" max="15885" width="11.42578125" style="204"/>
    <col min="15886" max="15886" width="13.7109375" style="204" customWidth="1"/>
    <col min="15887" max="16129" width="11.42578125" style="204"/>
    <col min="16130" max="16130" width="37.42578125" style="204" customWidth="1"/>
    <col min="16131" max="16133" width="11.7109375" style="204" customWidth="1"/>
    <col min="16134" max="16134" width="10.5703125" style="204" customWidth="1"/>
    <col min="16135" max="16135" width="10.7109375" style="204" customWidth="1"/>
    <col min="16136" max="16141" width="11.42578125" style="204"/>
    <col min="16142" max="16142" width="13.7109375" style="204" customWidth="1"/>
    <col min="16143" max="16384" width="11.42578125" style="204"/>
  </cols>
  <sheetData>
    <row r="1" spans="2:6" ht="15" customHeight="1" x14ac:dyDescent="0.25">
      <c r="C1" s="326"/>
      <c r="D1" s="325"/>
      <c r="E1" s="325"/>
      <c r="F1" s="325"/>
    </row>
    <row r="2" spans="2:6" ht="15" customHeight="1" x14ac:dyDescent="0.25">
      <c r="C2" s="326"/>
      <c r="D2" s="325"/>
      <c r="E2" s="325"/>
      <c r="F2" s="325"/>
    </row>
    <row r="3" spans="2:6" ht="15" customHeight="1" x14ac:dyDescent="0.25">
      <c r="C3" s="326"/>
      <c r="D3" s="325"/>
      <c r="E3" s="325"/>
      <c r="F3" s="325"/>
    </row>
    <row r="4" spans="2:6" ht="15" customHeight="1" x14ac:dyDescent="0.25">
      <c r="B4" s="326"/>
      <c r="C4" s="325"/>
      <c r="D4" s="325"/>
      <c r="E4" s="325"/>
    </row>
    <row r="5" spans="2:6" ht="54" customHeight="1" x14ac:dyDescent="0.25">
      <c r="B5" s="169" t="s">
        <v>286</v>
      </c>
      <c r="C5" s="169"/>
      <c r="D5" s="169"/>
      <c r="E5" s="169"/>
    </row>
    <row r="6" spans="2:6" ht="30" customHeight="1" x14ac:dyDescent="0.25">
      <c r="B6" s="126" t="s">
        <v>158</v>
      </c>
      <c r="C6" s="46" t="str">
        <f>actualizaciones!A3</f>
        <v>2012</v>
      </c>
      <c r="D6" s="46" t="str">
        <f>actualizaciones!A2</f>
        <v>2013</v>
      </c>
      <c r="E6" s="310" t="s">
        <v>278</v>
      </c>
    </row>
    <row r="7" spans="2:6" ht="15" customHeight="1" x14ac:dyDescent="0.25">
      <c r="B7" s="247" t="s">
        <v>159</v>
      </c>
      <c r="C7" s="314"/>
      <c r="D7" s="314"/>
      <c r="E7" s="314"/>
    </row>
    <row r="8" spans="2:6" ht="15" customHeight="1" x14ac:dyDescent="0.25">
      <c r="B8" s="250" t="s">
        <v>279</v>
      </c>
      <c r="C8" s="316">
        <v>66.336803100943641</v>
      </c>
      <c r="D8" s="316">
        <v>67.075670315590656</v>
      </c>
      <c r="E8" s="327">
        <f>D8/C8-1</f>
        <v>1.1138119115006173E-2</v>
      </c>
    </row>
    <row r="9" spans="2:6" ht="15" customHeight="1" x14ac:dyDescent="0.25">
      <c r="B9" s="247" t="s">
        <v>161</v>
      </c>
      <c r="C9" s="322"/>
      <c r="D9" s="322"/>
      <c r="E9" s="323"/>
    </row>
    <row r="10" spans="2:6" ht="15" customHeight="1" x14ac:dyDescent="0.25">
      <c r="B10" s="328" t="s">
        <v>162</v>
      </c>
      <c r="C10" s="329">
        <v>78.725042182283943</v>
      </c>
      <c r="D10" s="329">
        <v>78.799474963489359</v>
      </c>
      <c r="E10" s="330">
        <f>D10/C10-1</f>
        <v>9.4547781928233654E-4</v>
      </c>
    </row>
    <row r="11" spans="2:6" ht="15" customHeight="1" x14ac:dyDescent="0.25">
      <c r="B11" s="331" t="s">
        <v>163</v>
      </c>
      <c r="C11" s="319">
        <v>75.40678086272257</v>
      </c>
      <c r="D11" s="319">
        <v>78.294468409033243</v>
      </c>
      <c r="E11" s="320">
        <f>D11/C11-1</f>
        <v>3.8294799396989099E-2</v>
      </c>
    </row>
    <row r="12" spans="2:6" ht="15" customHeight="1" x14ac:dyDescent="0.25">
      <c r="B12" s="331" t="s">
        <v>164</v>
      </c>
      <c r="C12" s="319">
        <v>83.92327156438877</v>
      </c>
      <c r="D12" s="319">
        <v>83.935039496414745</v>
      </c>
      <c r="E12" s="320">
        <f>D12/C12-1</f>
        <v>1.4022251285750187E-4</v>
      </c>
    </row>
    <row r="13" spans="2:6" ht="15" customHeight="1" x14ac:dyDescent="0.25">
      <c r="B13" s="331" t="s">
        <v>165</v>
      </c>
      <c r="C13" s="319">
        <v>64.963758842045848</v>
      </c>
      <c r="D13" s="319">
        <v>63.287713253214555</v>
      </c>
      <c r="E13" s="320">
        <f>D13/C13-1</f>
        <v>-2.5799701536767028E-2</v>
      </c>
    </row>
    <row r="14" spans="2:6" ht="15" customHeight="1" x14ac:dyDescent="0.25">
      <c r="B14" s="331" t="s">
        <v>166</v>
      </c>
      <c r="C14" s="319">
        <v>77.763851494238651</v>
      </c>
      <c r="D14" s="319">
        <v>75.90811667132607</v>
      </c>
      <c r="E14" s="320">
        <f>D14/C14-1</f>
        <v>-2.3863720575235003E-2</v>
      </c>
    </row>
    <row r="15" spans="2:6" ht="15" customHeight="1" x14ac:dyDescent="0.25">
      <c r="B15" s="247" t="s">
        <v>167</v>
      </c>
      <c r="C15" s="322"/>
      <c r="D15" s="322"/>
      <c r="E15" s="323"/>
    </row>
    <row r="16" spans="2:6" ht="15" customHeight="1" x14ac:dyDescent="0.25">
      <c r="B16" s="328" t="s">
        <v>168</v>
      </c>
      <c r="C16" s="329">
        <v>50.438055179131723</v>
      </c>
      <c r="D16" s="329">
        <v>51.132852465864516</v>
      </c>
      <c r="E16" s="330">
        <f>D16/C16-1</f>
        <v>1.3775259261389117E-2</v>
      </c>
    </row>
    <row r="17" spans="2:12" x14ac:dyDescent="0.25">
      <c r="B17" s="115" t="s">
        <v>67</v>
      </c>
      <c r="C17" s="115"/>
      <c r="D17" s="115"/>
      <c r="E17" s="115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7" spans="2:12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x14ac:dyDescent="0.25">
      <c r="B4" s="294"/>
    </row>
    <row r="5" spans="2:12" ht="36" customHeight="1" thickBot="1" x14ac:dyDescent="0.3">
      <c r="B5" s="169" t="s">
        <v>287</v>
      </c>
      <c r="C5" s="169"/>
      <c r="D5" s="169"/>
      <c r="E5" s="169"/>
      <c r="F5" s="169"/>
    </row>
    <row r="6" spans="2:12" ht="45" customHeight="1" thickBot="1" x14ac:dyDescent="0.3">
      <c r="B6" s="45"/>
      <c r="C6" s="265" t="s">
        <v>288</v>
      </c>
      <c r="D6" s="265" t="s">
        <v>247</v>
      </c>
      <c r="E6" s="266" t="s">
        <v>248</v>
      </c>
      <c r="F6" s="265" t="s">
        <v>249</v>
      </c>
      <c r="H6" s="83" t="s">
        <v>98</v>
      </c>
    </row>
    <row r="7" spans="2:12" ht="15" customHeight="1" x14ac:dyDescent="0.2">
      <c r="B7" s="267" t="s">
        <v>250</v>
      </c>
      <c r="C7" s="332">
        <v>68.25</v>
      </c>
      <c r="D7" s="54">
        <f t="shared" ref="D7:D17" si="0">IFERROR((C7-C8)/C8,"-")</f>
        <v>-4.3447792571828937E-2</v>
      </c>
      <c r="E7" s="55">
        <f>C7/C20-1</f>
        <v>7.7837812380407323E-2</v>
      </c>
      <c r="F7" s="298">
        <f>((SUM(C7:C18)/SUM(C20:C31))-1)</f>
        <v>1.0882247872304962E-2</v>
      </c>
    </row>
    <row r="8" spans="2:12" ht="15" customHeight="1" x14ac:dyDescent="0.2">
      <c r="B8" s="267" t="s">
        <v>251</v>
      </c>
      <c r="C8" s="332">
        <v>71.349999999999994</v>
      </c>
      <c r="D8" s="54">
        <f t="shared" si="0"/>
        <v>8.195563091705502E-3</v>
      </c>
      <c r="E8" s="55">
        <f t="shared" ref="E8:E18" si="1">C8/C21-1</f>
        <v>5.8205392920907872E-2</v>
      </c>
      <c r="F8" s="298">
        <f>((SUM(C8:C18,C20)/SUM(C21:C31,C33))-1)</f>
        <v>3.7120828840842002E-3</v>
      </c>
    </row>
    <row r="9" spans="2:12" ht="15" customHeight="1" x14ac:dyDescent="0.2">
      <c r="B9" s="267" t="s">
        <v>252</v>
      </c>
      <c r="C9" s="332">
        <v>70.77</v>
      </c>
      <c r="D9" s="54">
        <f t="shared" si="0"/>
        <v>0.10518221053614751</v>
      </c>
      <c r="E9" s="55">
        <f t="shared" si="1"/>
        <v>4.774152503291984E-2</v>
      </c>
      <c r="F9" s="298">
        <f>((SUM(C9:C18,C20:C21)/SUM(C22:C31,C33:C34))-1)</f>
        <v>-4.1795832465587601E-3</v>
      </c>
    </row>
    <row r="10" spans="2:12" ht="15" customHeight="1" x14ac:dyDescent="0.2">
      <c r="B10" s="267" t="s">
        <v>253</v>
      </c>
      <c r="C10" s="332">
        <v>64.034689778138898</v>
      </c>
      <c r="D10" s="54">
        <f t="shared" si="0"/>
        <v>-0.1663149089444188</v>
      </c>
      <c r="E10" s="55">
        <f t="shared" si="1"/>
        <v>2.0167300322105008E-2</v>
      </c>
      <c r="F10" s="298">
        <f>((SUM(C10:C18,C20:C22)/SUM(C23:C31,C33:C35))-1)</f>
        <v>-1.1114798750191723E-2</v>
      </c>
      <c r="H10" s="22"/>
    </row>
    <row r="11" spans="2:12" ht="15" customHeight="1" x14ac:dyDescent="0.2">
      <c r="B11" s="267" t="s">
        <v>254</v>
      </c>
      <c r="C11" s="332">
        <v>76.8092058562071</v>
      </c>
      <c r="D11" s="54">
        <f t="shared" si="0"/>
        <v>0.1129563900541664</v>
      </c>
      <c r="E11" s="55">
        <f t="shared" si="1"/>
        <v>4.9173881746943593E-2</v>
      </c>
      <c r="F11" s="298">
        <f>((SUM(C11:C18,C20:C23)/SUM(C24:C31,C33:C36))-1)</f>
        <v>-1.86321986366349E-2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67" t="s">
        <v>255</v>
      </c>
      <c r="C12" s="332">
        <v>69.013670744519359</v>
      </c>
      <c r="D12" s="54">
        <f t="shared" si="0"/>
        <v>0.13930069549752364</v>
      </c>
      <c r="E12" s="55">
        <f t="shared" si="1"/>
        <v>-2.556400440382578E-2</v>
      </c>
      <c r="F12" s="298">
        <f>((SUM(C12:C18,C20:C24)/SUM(C25:C31,C33:C37))-1)</f>
        <v>-2.6717209968990852E-2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67" t="s">
        <v>256</v>
      </c>
      <c r="C13" s="332">
        <v>60.575466176101678</v>
      </c>
      <c r="D13" s="54">
        <f t="shared" si="0"/>
        <v>4.6332654013994452E-2</v>
      </c>
      <c r="E13" s="55">
        <f t="shared" si="1"/>
        <v>1.8783376002375896E-2</v>
      </c>
      <c r="F13" s="298">
        <f>((SUM(C13:C18,C20:C25)/SUM(C26:C31,C33:C38))-1)</f>
        <v>-2.6927720387518339E-2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67" t="s">
        <v>257</v>
      </c>
      <c r="C14" s="332">
        <v>57.893124087945644</v>
      </c>
      <c r="D14" s="54">
        <f t="shared" si="0"/>
        <v>-4.1828767717720698E-2</v>
      </c>
      <c r="E14" s="55">
        <f t="shared" si="1"/>
        <v>6.8299492040645005E-2</v>
      </c>
      <c r="F14" s="298">
        <f>((SUM(C14:C18,C20:C26)/SUM(C27:C31,C33:C39))-1)</f>
        <v>-2.8844056307525845E-2</v>
      </c>
      <c r="G14" s="22"/>
      <c r="H14" s="22"/>
      <c r="I14" s="22"/>
      <c r="J14" s="22"/>
      <c r="K14" s="22"/>
      <c r="L14" s="22"/>
    </row>
    <row r="15" spans="2:12" ht="15" customHeight="1" x14ac:dyDescent="0.2">
      <c r="B15" s="267" t="s">
        <v>258</v>
      </c>
      <c r="C15" s="332">
        <v>60.420436491345427</v>
      </c>
      <c r="D15" s="54">
        <f t="shared" si="0"/>
        <v>-0.11373341584197587</v>
      </c>
      <c r="E15" s="55">
        <f t="shared" si="1"/>
        <v>-4.8010880324479643E-2</v>
      </c>
      <c r="F15" s="298">
        <f>((SUM(C15:C18,C20:C27)/SUM(C28:C31,C33:C40))-1)</f>
        <v>-3.1883976107462519E-2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67" t="s">
        <v>259</v>
      </c>
      <c r="C16" s="332">
        <v>68.174111008310646</v>
      </c>
      <c r="D16" s="54">
        <f t="shared" si="0"/>
        <v>5.236502869959905E-3</v>
      </c>
      <c r="E16" s="55">
        <f t="shared" si="1"/>
        <v>3.1686633067870007E-2</v>
      </c>
      <c r="F16" s="298">
        <f>((SUM(C16:C18,C20:C28)/SUM(C29:C31,C33:C41))-1)</f>
        <v>-3.4122052864139607E-2</v>
      </c>
      <c r="G16" s="22"/>
      <c r="I16" s="22"/>
      <c r="J16" s="22"/>
      <c r="K16" s="22"/>
      <c r="L16" s="22"/>
    </row>
    <row r="17" spans="2:12" ht="15" customHeight="1" x14ac:dyDescent="0.2">
      <c r="B17" s="267" t="s">
        <v>260</v>
      </c>
      <c r="C17" s="332">
        <v>67.81897674196361</v>
      </c>
      <c r="D17" s="54">
        <f t="shared" si="0"/>
        <v>-2.7130065912975499E-2</v>
      </c>
      <c r="E17" s="55">
        <f t="shared" si="1"/>
        <v>-8.2358170216706772E-2</v>
      </c>
      <c r="F17" s="298">
        <f>((SUM(C17:C18,C20:C29)/SUM(C30:C31,C33:C42))-1)</f>
        <v>-4.0310399068263503E-2</v>
      </c>
    </row>
    <row r="18" spans="2:12" ht="15" customHeight="1" x14ac:dyDescent="0.2">
      <c r="B18" s="267" t="s">
        <v>261</v>
      </c>
      <c r="C18" s="332">
        <v>69.710219594366777</v>
      </c>
      <c r="D18" s="54">
        <f>C18/C20-1</f>
        <v>0.10089832363589868</v>
      </c>
      <c r="E18" s="55">
        <f t="shared" si="1"/>
        <v>-5.743101624255742E-2</v>
      </c>
      <c r="F18" s="298">
        <f>((SUM(C18,C20:C30)/SUM(C31,C33:C43))-1)</f>
        <v>-3.3967376278949968E-2</v>
      </c>
    </row>
    <row r="19" spans="2:12" ht="30" customHeight="1" x14ac:dyDescent="0.25">
      <c r="B19" s="72" t="str">
        <f>actualizaciones!$A$2</f>
        <v>2013</v>
      </c>
      <c r="C19" s="333">
        <v>67.075670315590656</v>
      </c>
      <c r="D19" s="334"/>
      <c r="E19" s="335">
        <v>1.1138119115006173E-2</v>
      </c>
      <c r="F19" s="269" t="s">
        <v>64</v>
      </c>
    </row>
    <row r="20" spans="2:12" ht="15" customHeight="1" outlineLevel="1" x14ac:dyDescent="0.2">
      <c r="B20" s="267" t="s">
        <v>250</v>
      </c>
      <c r="C20" s="332">
        <v>63.321215136505295</v>
      </c>
      <c r="D20" s="54">
        <f t="shared" ref="D20:D30" si="2">IFERROR((C20-C21)/C21,"-")</f>
        <v>-6.0871039330694716E-2</v>
      </c>
      <c r="E20" s="55">
        <f>C20/C33-1</f>
        <v>-1.2120490794252148E-2</v>
      </c>
      <c r="F20" s="298">
        <f>((SUM(C20:C31)/SUM(C33:C44))-1)</f>
        <v>-1.8140761647794434E-2</v>
      </c>
    </row>
    <row r="21" spans="2:12" ht="15" customHeight="1" outlineLevel="1" x14ac:dyDescent="0.2">
      <c r="B21" s="267" t="s">
        <v>251</v>
      </c>
      <c r="C21" s="332">
        <v>67.425473804340001</v>
      </c>
      <c r="D21" s="54">
        <f t="shared" si="2"/>
        <v>-1.7737918634113728E-3</v>
      </c>
      <c r="E21" s="55">
        <f t="shared" ref="E21:E31" si="3">C21/C34-1</f>
        <v>-3.4018999937822314E-2</v>
      </c>
      <c r="F21" s="298">
        <f>((SUM(C21:C31,C33)/SUM(C34:C44,C46))-1)</f>
        <v>-1.0239610262472332E-2</v>
      </c>
    </row>
    <row r="22" spans="2:12" ht="15" customHeight="1" outlineLevel="1" x14ac:dyDescent="0.2">
      <c r="B22" s="267" t="s">
        <v>252</v>
      </c>
      <c r="C22" s="332">
        <v>67.545285081429242</v>
      </c>
      <c r="D22" s="54">
        <f t="shared" si="2"/>
        <v>7.6096274843409584E-2</v>
      </c>
      <c r="E22" s="55">
        <f t="shared" si="3"/>
        <v>-3.3548646710126806E-2</v>
      </c>
      <c r="F22" s="298">
        <f>((SUM(C22:C31,C33:C34)/SUM(C35:C44,C46:C47))-1)</f>
        <v>-8.8770303380203419E-4</v>
      </c>
    </row>
    <row r="23" spans="2:12" ht="15" customHeight="1" outlineLevel="1" x14ac:dyDescent="0.2">
      <c r="B23" s="267" t="s">
        <v>253</v>
      </c>
      <c r="C23" s="332">
        <v>62.768812289828098</v>
      </c>
      <c r="D23" s="54">
        <f t="shared" si="2"/>
        <v>-0.14261060625921962</v>
      </c>
      <c r="E23" s="55">
        <f t="shared" si="3"/>
        <v>-7.1737182826790535E-2</v>
      </c>
      <c r="F23" s="298">
        <f>((SUM(C23:C31,C33:C35)/SUM(C36:C44,C46:C48))-1)</f>
        <v>1.4239083961804289E-2</v>
      </c>
      <c r="H23" s="22"/>
    </row>
    <row r="24" spans="2:12" ht="15" customHeight="1" outlineLevel="1" x14ac:dyDescent="0.2">
      <c r="B24" s="267" t="s">
        <v>254</v>
      </c>
      <c r="C24" s="332">
        <v>73.209224126237984</v>
      </c>
      <c r="D24" s="54">
        <f t="shared" si="2"/>
        <v>3.36749578552068E-2</v>
      </c>
      <c r="E24" s="55">
        <f t="shared" si="3"/>
        <v>-3.9375093475423339E-2</v>
      </c>
      <c r="F24" s="298">
        <f>((SUM(C24:C31,C33:C36)/SUM(C37:C44,C46:C49))-1)</f>
        <v>3.3824501064873003E-2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67" t="s">
        <v>255</v>
      </c>
      <c r="C25" s="332">
        <v>70.824221453658211</v>
      </c>
      <c r="D25" s="54">
        <f t="shared" si="2"/>
        <v>0.19115120345147804</v>
      </c>
      <c r="E25" s="55">
        <f t="shared" si="3"/>
        <v>-2.7940962755171439E-2</v>
      </c>
      <c r="F25" s="298">
        <f>((SUM(C25:C31,C33:C37)/SUM(C38:C44,C46:C50))-1)</f>
        <v>4.4149310537837216E-2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67" t="s">
        <v>256</v>
      </c>
      <c r="C26" s="332">
        <v>59.458632328488648</v>
      </c>
      <c r="D26" s="54">
        <f t="shared" si="2"/>
        <v>9.7187752684809489E-2</v>
      </c>
      <c r="E26" s="55">
        <f t="shared" si="3"/>
        <v>-7.5340956686922311E-3</v>
      </c>
      <c r="F26" s="298">
        <f>((SUM(C26:C31,C33:C38)/SUM(C39:C44,C46:C51))-1)</f>
        <v>5.4578128974530848E-2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67" t="s">
        <v>257</v>
      </c>
      <c r="C27" s="332">
        <v>54.19184837143311</v>
      </c>
      <c r="D27" s="54">
        <f t="shared" si="2"/>
        <v>-0.14614900155347932</v>
      </c>
      <c r="E27" s="55">
        <f t="shared" si="3"/>
        <v>2.406523546601691E-2</v>
      </c>
      <c r="F27" s="298">
        <f>((SUM(C27:C31,C33:C39)/SUM(C40:C44,C46:C52))-1)</f>
        <v>6.5598766534357589E-2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67" t="s">
        <v>258</v>
      </c>
      <c r="C28" s="332">
        <v>63.467570419228494</v>
      </c>
      <c r="D28" s="54">
        <f t="shared" si="2"/>
        <v>-3.9537984927596317E-2</v>
      </c>
      <c r="E28" s="55">
        <f t="shared" si="3"/>
        <v>-7.3478292105916831E-2</v>
      </c>
      <c r="F28" s="298">
        <f>((SUM(C28:C31,C33:C40)/SUM(C41:C44,C46:C53))-1)</f>
        <v>7.0212979062130865E-2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67" t="s">
        <v>259</v>
      </c>
      <c r="C29" s="332">
        <v>66.080250362055224</v>
      </c>
      <c r="D29" s="54">
        <f t="shared" si="2"/>
        <v>-0.10588444757152804</v>
      </c>
      <c r="E29" s="55">
        <f t="shared" si="3"/>
        <v>-4.4511837300146628E-2</v>
      </c>
      <c r="F29" s="298">
        <f>((SUM(C29:C31,C33:C41)/SUM(C42:C44,C46:C54))-1)</f>
        <v>9.526167754166881E-2</v>
      </c>
      <c r="G29" s="22"/>
      <c r="I29" s="22"/>
      <c r="J29" s="22"/>
      <c r="K29" s="22"/>
      <c r="L29" s="22"/>
    </row>
    <row r="30" spans="2:12" ht="15" customHeight="1" outlineLevel="1" x14ac:dyDescent="0.2">
      <c r="B30" s="267" t="s">
        <v>260</v>
      </c>
      <c r="C30" s="332">
        <v>73.905716305434197</v>
      </c>
      <c r="D30" s="54">
        <f t="shared" si="2"/>
        <v>-7.0267577369348183E-4</v>
      </c>
      <c r="E30" s="55">
        <f t="shared" si="3"/>
        <v>-1.2351779962124887E-2</v>
      </c>
      <c r="F30" s="298">
        <f>((SUM(C30:C31,C33:C42)/SUM(C43:C44,C46:C55))-1)</f>
        <v>0.11628976349576092</v>
      </c>
    </row>
    <row r="31" spans="2:12" ht="15" customHeight="1" outlineLevel="1" x14ac:dyDescent="0.2">
      <c r="B31" s="267" t="s">
        <v>261</v>
      </c>
      <c r="C31" s="332">
        <v>73.95768457866609</v>
      </c>
      <c r="D31" s="54">
        <f>C31/C33-1</f>
        <v>0.15381994780206965</v>
      </c>
      <c r="E31" s="55">
        <f t="shared" si="3"/>
        <v>0.13658651573176739</v>
      </c>
      <c r="F31" s="298">
        <f>((SUM(C31,C33:C43)/SUM(C44,C46:C56))-1)</f>
        <v>0.13921506295218067</v>
      </c>
    </row>
    <row r="32" spans="2:12" x14ac:dyDescent="0.2">
      <c r="B32" s="336">
        <v>2012</v>
      </c>
      <c r="C32" s="308">
        <v>66.336803100943641</v>
      </c>
      <c r="D32" s="337"/>
      <c r="E32" s="172">
        <f>C32/C45-1</f>
        <v>-1.7290611781754506E-2</v>
      </c>
      <c r="F32" s="271">
        <f>C32/C45-1</f>
        <v>-1.7290611781754506E-2</v>
      </c>
    </row>
    <row r="33" spans="2:12" ht="15" hidden="1" customHeight="1" outlineLevel="1" x14ac:dyDescent="0.2">
      <c r="B33" s="267" t="s">
        <v>250</v>
      </c>
      <c r="C33" s="332">
        <v>64.098115758484923</v>
      </c>
      <c r="D33" s="54">
        <f t="shared" ref="D33:D43" si="4">IFERROR((C33-C34)/C34,"-")</f>
        <v>-8.1688885981591325E-2</v>
      </c>
      <c r="E33" s="55">
        <f>C33/C46-1</f>
        <v>9.7382567342662707E-2</v>
      </c>
      <c r="F33" s="298">
        <f>((SUM(C33:C44)/SUM(C46:C57))-1)</f>
        <v>0.13627516407431317</v>
      </c>
    </row>
    <row r="34" spans="2:12" ht="15" hidden="1" customHeight="1" outlineLevel="1" x14ac:dyDescent="0.2">
      <c r="B34" s="267" t="s">
        <v>251</v>
      </c>
      <c r="C34" s="332">
        <v>69.8</v>
      </c>
      <c r="D34" s="54">
        <f t="shared" si="4"/>
        <v>-1.2877378738017371E-3</v>
      </c>
      <c r="E34" s="55">
        <f t="shared" ref="E34:E44" si="5">C34/C47-1</f>
        <v>7.9826732673267342E-2</v>
      </c>
      <c r="F34" s="298">
        <f>((SUM(C34:C44,C46)/SUM(C47:C57,C59))-1)</f>
        <v>0.13292127622163541</v>
      </c>
    </row>
    <row r="35" spans="2:12" ht="15" hidden="1" customHeight="1" outlineLevel="1" x14ac:dyDescent="0.2">
      <c r="B35" s="267" t="s">
        <v>252</v>
      </c>
      <c r="C35" s="332">
        <v>69.89</v>
      </c>
      <c r="D35" s="54">
        <f t="shared" si="4"/>
        <v>3.3575209176755966E-2</v>
      </c>
      <c r="E35" s="55">
        <f t="shared" si="5"/>
        <v>0.15961506553841054</v>
      </c>
      <c r="F35" s="298">
        <f>((SUM(C35:C44,C46:C47)/SUM(C48:C57,C59:C60))-1)</f>
        <v>0.13511953333221105</v>
      </c>
    </row>
    <row r="36" spans="2:12" ht="15" hidden="1" customHeight="1" outlineLevel="1" x14ac:dyDescent="0.2">
      <c r="B36" s="267" t="s">
        <v>253</v>
      </c>
      <c r="C36" s="332">
        <v>67.619655908414714</v>
      </c>
      <c r="D36" s="54">
        <f t="shared" si="4"/>
        <v>-0.11271938186045506</v>
      </c>
      <c r="E36" s="55">
        <f t="shared" si="5"/>
        <v>0.17931649422456308</v>
      </c>
      <c r="F36" s="298">
        <f>((SUM(C36:C44,C46:C48)/SUM(C49:C57,C59:C61))-1)</f>
        <v>0.13037773441905753</v>
      </c>
      <c r="H36" s="22"/>
    </row>
    <row r="37" spans="2:12" ht="15" hidden="1" customHeight="1" outlineLevel="1" x14ac:dyDescent="0.2">
      <c r="B37" s="267" t="s">
        <v>254</v>
      </c>
      <c r="C37" s="332">
        <v>76.209999999999994</v>
      </c>
      <c r="D37" s="54">
        <f t="shared" si="4"/>
        <v>4.597858907493816E-2</v>
      </c>
      <c r="E37" s="55">
        <f t="shared" si="5"/>
        <v>6.7816889574920269E-2</v>
      </c>
      <c r="F37" s="298">
        <f>((SUM(C37:C44,C46:C49)/SUM(C50:C57,C59:C62))-1)</f>
        <v>0.12031676094276689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67" t="s">
        <v>255</v>
      </c>
      <c r="C38" s="332">
        <v>72.86</v>
      </c>
      <c r="D38" s="54">
        <f t="shared" si="4"/>
        <v>0.2161575696878652</v>
      </c>
      <c r="E38" s="55">
        <f t="shared" si="5"/>
        <v>8.5459489706793068E-2</v>
      </c>
      <c r="F38" s="298">
        <f>((SUM(C38:C44,C46:C50)/SUM(C51:C57,C59:C63))-1)</f>
        <v>0.11623522018098797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67" t="s">
        <v>256</v>
      </c>
      <c r="C39" s="332">
        <v>59.91</v>
      </c>
      <c r="D39" s="54">
        <f t="shared" si="4"/>
        <v>0.13212134482407228</v>
      </c>
      <c r="E39" s="55">
        <f t="shared" si="5"/>
        <v>0.14386964814812964</v>
      </c>
      <c r="F39" s="298">
        <f>((SUM(C39:C44,C46:C51)/SUM(C52:C57,C59:C64))-1)</f>
        <v>0.11744217264442991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67" t="s">
        <v>257</v>
      </c>
      <c r="C40" s="332">
        <v>52.918355681483774</v>
      </c>
      <c r="D40" s="54">
        <f t="shared" si="4"/>
        <v>-0.22747940466143166</v>
      </c>
      <c r="E40" s="55">
        <f t="shared" si="5"/>
        <v>9.2383080438528165E-2</v>
      </c>
      <c r="F40" s="298">
        <f>((SUM(C40:C44,C46:C52)/SUM(C53:C57,C59:C65))-1)</f>
        <v>0.11144686845782559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67" t="s">
        <v>258</v>
      </c>
      <c r="C41" s="332">
        <v>68.500899523968727</v>
      </c>
      <c r="D41" s="54">
        <f t="shared" si="4"/>
        <v>-9.5104320756622725E-3</v>
      </c>
      <c r="E41" s="55">
        <f t="shared" si="5"/>
        <v>0.2282372390336207</v>
      </c>
      <c r="F41" s="298">
        <f>((SUM(C41:C44,C46:C53)/SUM(C54:C57,C59:C66))-1)</f>
        <v>0.11145741911407603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67" t="s">
        <v>259</v>
      </c>
      <c r="C42" s="332">
        <v>69.158627957605532</v>
      </c>
      <c r="D42" s="54">
        <f t="shared" si="4"/>
        <v>-7.579008475737628E-2</v>
      </c>
      <c r="E42" s="55">
        <f t="shared" si="5"/>
        <v>0.1947350402938457</v>
      </c>
      <c r="F42" s="298">
        <f>((SUM(C42:C44,C46:C54)/SUM(C55:C57,C59:C67))-1)</f>
        <v>9.2372419804348294E-2</v>
      </c>
      <c r="G42" s="22"/>
      <c r="I42" s="22"/>
      <c r="J42" s="22"/>
      <c r="K42" s="22"/>
      <c r="L42" s="22"/>
    </row>
    <row r="43" spans="2:12" ht="15" hidden="1" customHeight="1" outlineLevel="1" x14ac:dyDescent="0.2">
      <c r="B43" s="267" t="s">
        <v>260</v>
      </c>
      <c r="C43" s="332">
        <v>74.83</v>
      </c>
      <c r="D43" s="54">
        <f t="shared" si="4"/>
        <v>0.1499923159674198</v>
      </c>
      <c r="E43" s="55">
        <f t="shared" si="5"/>
        <v>0.22913929040735859</v>
      </c>
      <c r="F43" s="298">
        <f>((SUM(C43:C44,C46:C55)/SUM(C56:C57,C59:C68))-1)</f>
        <v>7.7207936753577622E-2</v>
      </c>
    </row>
    <row r="44" spans="2:12" ht="15" hidden="1" customHeight="1" outlineLevel="1" x14ac:dyDescent="0.2">
      <c r="B44" s="267" t="s">
        <v>261</v>
      </c>
      <c r="C44" s="332">
        <v>65.069999999999993</v>
      </c>
      <c r="D44" s="54">
        <f>C44/C46-1</f>
        <v>0.11402157164869031</v>
      </c>
      <c r="E44" s="55">
        <f t="shared" si="5"/>
        <v>0.10082896295043131</v>
      </c>
      <c r="F44" s="298">
        <f>((SUM(C44,C46:C56)/SUM(C57,C59:C69))-1)</f>
        <v>5.7389631749422021E-2</v>
      </c>
    </row>
    <row r="45" spans="2:12" collapsed="1" x14ac:dyDescent="0.2">
      <c r="B45" s="338">
        <v>2011</v>
      </c>
      <c r="C45" s="306">
        <v>67.503988357350664</v>
      </c>
      <c r="D45" s="339"/>
      <c r="E45" s="222">
        <f>C45/C58-1</f>
        <v>0.13531091400353445</v>
      </c>
      <c r="F45" s="273">
        <f>C45/C58-1</f>
        <v>0.13531091400353445</v>
      </c>
    </row>
    <row r="46" spans="2:12" ht="15" hidden="1" customHeight="1" outlineLevel="1" x14ac:dyDescent="0.2">
      <c r="B46" s="267" t="s">
        <v>250</v>
      </c>
      <c r="C46" s="332">
        <v>58.41</v>
      </c>
      <c r="D46" s="54">
        <f t="shared" ref="D46:D56" si="6">IFERROR((C46-C47)/C47,"-")</f>
        <v>-9.6379950495049563E-2</v>
      </c>
      <c r="E46" s="55">
        <f>C46/C59-1</f>
        <v>5.2397657741426018E-2</v>
      </c>
      <c r="F46" s="298">
        <f>((SUM(C46:C57)/SUM(C59:C70))-1)</f>
        <v>4.5420988535709306E-2</v>
      </c>
    </row>
    <row r="47" spans="2:12" ht="15" hidden="1" customHeight="1" outlineLevel="1" x14ac:dyDescent="0.2">
      <c r="B47" s="267" t="s">
        <v>251</v>
      </c>
      <c r="C47" s="332">
        <v>64.64</v>
      </c>
      <c r="D47" s="54">
        <f t="shared" si="6"/>
        <v>7.2507051601128206E-2</v>
      </c>
      <c r="E47" s="55">
        <f t="shared" ref="E47:E70" si="7">C47/C60-1</f>
        <v>0.10085730566187268</v>
      </c>
      <c r="F47" s="298">
        <f>((SUM(C47:C57,C59)/SUM(C60:C70,C72))-1)</f>
        <v>3.4992395359526807E-2</v>
      </c>
    </row>
    <row r="48" spans="2:12" ht="15" hidden="1" customHeight="1" outlineLevel="1" x14ac:dyDescent="0.2">
      <c r="B48" s="267" t="s">
        <v>252</v>
      </c>
      <c r="C48" s="332">
        <v>60.27</v>
      </c>
      <c r="D48" s="54">
        <f t="shared" si="6"/>
        <v>5.1135267579340379E-2</v>
      </c>
      <c r="E48" s="55">
        <f t="shared" si="7"/>
        <v>0.10150459793136801</v>
      </c>
      <c r="F48" s="298">
        <f>((SUM(C48:C57,C59:C60)/SUM(C61:C70,C72:C73))-1)</f>
        <v>1.9992606149827674E-2</v>
      </c>
    </row>
    <row r="49" spans="2:12" ht="15" hidden="1" customHeight="1" outlineLevel="1" x14ac:dyDescent="0.2">
      <c r="B49" s="267" t="s">
        <v>253</v>
      </c>
      <c r="C49" s="332">
        <v>57.338005734310293</v>
      </c>
      <c r="D49" s="54">
        <f t="shared" si="6"/>
        <v>-0.19660817559847571</v>
      </c>
      <c r="E49" s="55">
        <f t="shared" si="7"/>
        <v>5.3233022305479327E-2</v>
      </c>
      <c r="F49" s="298">
        <f>((SUM(C49:C57,C59:C61)/SUM(C62:C70,C72:C74))-1)</f>
        <v>7.5350670389573438E-4</v>
      </c>
      <c r="H49" s="22"/>
    </row>
    <row r="50" spans="2:12" ht="15" hidden="1" customHeight="1" outlineLevel="1" x14ac:dyDescent="0.2">
      <c r="B50" s="267" t="s">
        <v>254</v>
      </c>
      <c r="C50" s="332">
        <v>71.369914396407324</v>
      </c>
      <c r="D50" s="54">
        <f t="shared" si="6"/>
        <v>6.3260374157861718E-2</v>
      </c>
      <c r="E50" s="55">
        <f t="shared" si="7"/>
        <v>2.5724552980846971E-2</v>
      </c>
      <c r="F50" s="298">
        <f>((SUM(C50:C57,C59:C62)/SUM(C63:C70,C72:C75))-1)</f>
        <v>-1.0995288399708758E-2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67" t="s">
        <v>255</v>
      </c>
      <c r="C51" s="332">
        <v>67.123647350193707</v>
      </c>
      <c r="D51" s="54">
        <f t="shared" si="6"/>
        <v>0.28160078245510278</v>
      </c>
      <c r="E51" s="55">
        <f t="shared" si="7"/>
        <v>9.6075234327134273E-2</v>
      </c>
      <c r="F51" s="298">
        <f>((SUM(C51:C57,C59:C63)/SUM(C64:C70,C72:C76))-1)</f>
        <v>-2.4661250515514488E-2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67" t="s">
        <v>256</v>
      </c>
      <c r="C52" s="332">
        <v>52.37484891481423</v>
      </c>
      <c r="D52" s="54">
        <f t="shared" si="6"/>
        <v>8.1163578464822486E-2</v>
      </c>
      <c r="E52" s="55">
        <f t="shared" si="7"/>
        <v>6.2154692517966126E-2</v>
      </c>
      <c r="F52" s="298">
        <f>((SUM(C52:C57,C59:C64)/SUM(C65:C70,C72:C77))-1)</f>
        <v>-4.8056134375359938E-2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67" t="s">
        <v>257</v>
      </c>
      <c r="C53" s="332">
        <v>48.443038554057559</v>
      </c>
      <c r="D53" s="54">
        <f t="shared" si="6"/>
        <v>-0.13140492551903243</v>
      </c>
      <c r="E53" s="55">
        <f t="shared" si="7"/>
        <v>9.0813748121088889E-2</v>
      </c>
      <c r="F53" s="298">
        <f>((SUM(C53:C57,C59:C65)/SUM(C66:C70,C72:C78))-1)</f>
        <v>-6.6067507194460973E-2</v>
      </c>
      <c r="G53" s="22"/>
      <c r="H53" s="22"/>
      <c r="I53" s="22"/>
      <c r="J53" s="22"/>
      <c r="K53" s="22"/>
      <c r="L53" s="22"/>
    </row>
    <row r="54" spans="2:12" ht="15" hidden="1" customHeight="1" outlineLevel="1" x14ac:dyDescent="0.2">
      <c r="B54" s="267" t="s">
        <v>258</v>
      </c>
      <c r="C54" s="332">
        <v>55.771716853224028</v>
      </c>
      <c r="D54" s="54">
        <f t="shared" si="6"/>
        <v>-3.6527670520886249E-2</v>
      </c>
      <c r="E54" s="55">
        <f t="shared" si="7"/>
        <v>-4.5498430163541936E-3</v>
      </c>
      <c r="F54" s="298">
        <f>((SUM(C54:C57,C59:C66)/SUM(C67:C70,C72:C79))-1)</f>
        <v>-8.7497011486686982E-2</v>
      </c>
      <c r="G54" s="22"/>
      <c r="H54" s="22"/>
      <c r="I54" s="22"/>
      <c r="J54" s="22"/>
      <c r="K54" s="22"/>
      <c r="L54" s="22"/>
    </row>
    <row r="55" spans="2:12" ht="15" hidden="1" customHeight="1" outlineLevel="1" x14ac:dyDescent="0.2">
      <c r="B55" s="267" t="s">
        <v>259</v>
      </c>
      <c r="C55" s="332">
        <v>57.886163563593087</v>
      </c>
      <c r="D55" s="54">
        <f t="shared" si="6"/>
        <v>-4.9176025565159591E-2</v>
      </c>
      <c r="E55" s="55">
        <f t="shared" si="7"/>
        <v>1.5190521985146921E-2</v>
      </c>
      <c r="F55" s="298">
        <f>((SUM(C55:C57,C59:C67)/SUM(C68:C70,C72:C80))-1)</f>
        <v>-9.7920737861602047E-2</v>
      </c>
      <c r="G55" s="22"/>
      <c r="I55" s="22"/>
      <c r="J55" s="22"/>
      <c r="K55" s="22"/>
      <c r="L55" s="22"/>
    </row>
    <row r="56" spans="2:12" ht="15" hidden="1" customHeight="1" outlineLevel="1" x14ac:dyDescent="0.2">
      <c r="B56" s="267" t="s">
        <v>260</v>
      </c>
      <c r="C56" s="332">
        <v>60.88</v>
      </c>
      <c r="D56" s="54">
        <f t="shared" si="6"/>
        <v>2.9944171882930182E-2</v>
      </c>
      <c r="E56" s="55">
        <f t="shared" si="7"/>
        <v>7.1133167907362349E-3</v>
      </c>
      <c r="F56" s="298">
        <f>((SUM(C56:C57,C59:C68)/SUM(C69:C70,C72:C81))-1)</f>
        <v>-0.11664430430750672</v>
      </c>
    </row>
    <row r="57" spans="2:12" ht="15" hidden="1" customHeight="1" outlineLevel="1" x14ac:dyDescent="0.2">
      <c r="B57" s="267" t="s">
        <v>261</v>
      </c>
      <c r="C57" s="332">
        <v>59.11</v>
      </c>
      <c r="D57" s="54">
        <f>C57/C59-1</f>
        <v>6.5009853605473289E-2</v>
      </c>
      <c r="E57" s="55">
        <f t="shared" si="7"/>
        <v>-3.4150326797385722E-2</v>
      </c>
      <c r="F57" s="298">
        <f>((SUM(C57,C59:C69)/SUM(C70,C72:C82))-1)</f>
        <v>-0.12937708035761242</v>
      </c>
    </row>
    <row r="58" spans="2:12" ht="15" customHeight="1" collapsed="1" x14ac:dyDescent="0.2">
      <c r="B58" s="338">
        <v>2010</v>
      </c>
      <c r="C58" s="306">
        <v>59.458591936992967</v>
      </c>
      <c r="D58" s="339"/>
      <c r="E58" s="222">
        <f>C58/C71-1</f>
        <v>4.5572847159077279E-2</v>
      </c>
      <c r="F58" s="273">
        <f>C58/C71-1</f>
        <v>4.5572847159077279E-2</v>
      </c>
    </row>
    <row r="59" spans="2:12" ht="15.75" hidden="1" customHeight="1" outlineLevel="1" x14ac:dyDescent="0.2">
      <c r="B59" s="267" t="s">
        <v>250</v>
      </c>
      <c r="C59" s="332">
        <v>55.501833903122694</v>
      </c>
      <c r="D59" s="54">
        <f t="shared" ref="D59:D69" si="8">IFERROR((C59-C60)/C60,"-")</f>
        <v>-5.4771049970847384E-2</v>
      </c>
      <c r="E59" s="55">
        <f t="shared" si="7"/>
        <v>-6.8292195683688162E-2</v>
      </c>
      <c r="F59" s="298">
        <f>((SUM(C59:C70)/SUM(C72:C83))-1)</f>
        <v>-0.1355506805059552</v>
      </c>
    </row>
    <row r="60" spans="2:12" ht="15.75" hidden="1" customHeight="1" outlineLevel="1" x14ac:dyDescent="0.2">
      <c r="B60" s="267" t="s">
        <v>251</v>
      </c>
      <c r="C60" s="332">
        <v>58.71787348600666</v>
      </c>
      <c r="D60" s="54">
        <f t="shared" si="8"/>
        <v>7.3137674225795507E-2</v>
      </c>
      <c r="E60" s="55">
        <f t="shared" si="7"/>
        <v>-6.8118179876104357E-2</v>
      </c>
      <c r="F60" s="298">
        <f>((SUM(C60:C70,C72)/SUM(C73:C83,C85))-1)</f>
        <v>-0.13582691982815509</v>
      </c>
    </row>
    <row r="61" spans="2:12" ht="15.75" hidden="1" customHeight="1" outlineLevel="1" x14ac:dyDescent="0.2">
      <c r="B61" s="267" t="s">
        <v>252</v>
      </c>
      <c r="C61" s="332">
        <v>54.716067561758173</v>
      </c>
      <c r="D61" s="54">
        <f t="shared" si="8"/>
        <v>5.071042648019386E-3</v>
      </c>
      <c r="E61" s="55">
        <f t="shared" si="7"/>
        <v>-0.12384199260595408</v>
      </c>
      <c r="F61" s="298">
        <f>((SUM(C61:C70,C72:C73)/SUM(C74:C83,C85:C86))-1)</f>
        <v>-0.13567910318555121</v>
      </c>
    </row>
    <row r="62" spans="2:12" ht="15.75" hidden="1" customHeight="1" outlineLevel="1" x14ac:dyDescent="0.2">
      <c r="B62" s="267" t="s">
        <v>253</v>
      </c>
      <c r="C62" s="332">
        <v>54.44</v>
      </c>
      <c r="D62" s="54">
        <f t="shared" si="8"/>
        <v>-0.21759126185685543</v>
      </c>
      <c r="E62" s="55">
        <f t="shared" si="7"/>
        <v>-8.9784317003845593E-2</v>
      </c>
      <c r="F62" s="298">
        <f>((SUM(C62:C70,C72:C74)/SUM(C75:C83,C85:C87))-1)</f>
        <v>-0.12903364390368621</v>
      </c>
    </row>
    <row r="63" spans="2:12" ht="15.75" hidden="1" customHeight="1" outlineLevel="1" x14ac:dyDescent="0.2">
      <c r="B63" s="267" t="s">
        <v>254</v>
      </c>
      <c r="C63" s="332">
        <v>69.58</v>
      </c>
      <c r="D63" s="54">
        <f t="shared" si="8"/>
        <v>0.13618549967341601</v>
      </c>
      <c r="E63" s="55">
        <f t="shared" si="7"/>
        <v>-0.10346604818966632</v>
      </c>
      <c r="F63" s="298">
        <f>((SUM(C63:C70,C72:C75)/SUM(C76:C83,C85:C88))-1)</f>
        <v>-0.1236069728054161</v>
      </c>
    </row>
    <row r="64" spans="2:12" ht="15.75" hidden="1" customHeight="1" outlineLevel="1" x14ac:dyDescent="0.2">
      <c r="B64" s="267" t="s">
        <v>255</v>
      </c>
      <c r="C64" s="332">
        <v>61.24</v>
      </c>
      <c r="D64" s="54">
        <f t="shared" si="8"/>
        <v>0.2419387304695762</v>
      </c>
      <c r="E64" s="55">
        <f t="shared" si="7"/>
        <v>-0.1560088202866593</v>
      </c>
      <c r="F64" s="298">
        <f>((SUM(C64:C70,C72:C76)/SUM(C77:C83,C85:C89))-1)</f>
        <v>-0.11368892876024028</v>
      </c>
    </row>
    <row r="65" spans="2:6" ht="15.75" hidden="1" customHeight="1" outlineLevel="1" x14ac:dyDescent="0.2">
      <c r="B65" s="267" t="s">
        <v>256</v>
      </c>
      <c r="C65" s="332">
        <v>49.310000966670231</v>
      </c>
      <c r="D65" s="54">
        <f t="shared" si="8"/>
        <v>0.11033553178721536</v>
      </c>
      <c r="E65" s="55">
        <f t="shared" si="7"/>
        <v>-0.17789261476041629</v>
      </c>
      <c r="F65" s="298">
        <f>((SUM(C65:C70,C72:C77)/SUM(C78:C83,C85:C90))-1)</f>
        <v>-9.3336721158560065E-2</v>
      </c>
    </row>
    <row r="66" spans="2:6" ht="15.75" hidden="1" customHeight="1" outlineLevel="1" x14ac:dyDescent="0.2">
      <c r="B66" s="267" t="s">
        <v>257</v>
      </c>
      <c r="C66" s="332">
        <v>44.41</v>
      </c>
      <c r="D66" s="54">
        <f t="shared" si="8"/>
        <v>-0.20734121224944588</v>
      </c>
      <c r="E66" s="55">
        <f t="shared" si="7"/>
        <v>-0.22400838720950556</v>
      </c>
      <c r="F66" s="298">
        <f>((SUM(C66:C70,C72:C78)/SUM(C79:C83,C85:C91))-1)</f>
        <v>-7.2864485253773426E-2</v>
      </c>
    </row>
    <row r="67" spans="2:6" ht="15.75" hidden="1" customHeight="1" outlineLevel="1" x14ac:dyDescent="0.2">
      <c r="B67" s="267" t="s">
        <v>258</v>
      </c>
      <c r="C67" s="332">
        <v>56.026629220914671</v>
      </c>
      <c r="D67" s="54">
        <f t="shared" si="8"/>
        <v>-1.7421444740184703E-2</v>
      </c>
      <c r="E67" s="55">
        <f t="shared" si="7"/>
        <v>-0.13725547858154186</v>
      </c>
      <c r="F67" s="298">
        <f>((SUM(C67:C70,C72:C79)/SUM(C80:C83,C85:C92))-1)</f>
        <v>-4.5217720767343761E-2</v>
      </c>
    </row>
    <row r="68" spans="2:6" ht="15.75" hidden="1" customHeight="1" outlineLevel="1" x14ac:dyDescent="0.2">
      <c r="B68" s="267" t="s">
        <v>259</v>
      </c>
      <c r="C68" s="332">
        <v>57.02</v>
      </c>
      <c r="D68" s="54">
        <f t="shared" si="8"/>
        <v>-5.6741108354011575E-2</v>
      </c>
      <c r="E68" s="55">
        <f t="shared" si="7"/>
        <v>-0.20871495975575904</v>
      </c>
      <c r="F68" s="298">
        <f>((SUM(C68:C70,C72:C80)/SUM(C81:C83,C85:C93))-1)</f>
        <v>-3.2215521325496987E-2</v>
      </c>
    </row>
    <row r="69" spans="2:6" ht="15.75" hidden="1" customHeight="1" outlineLevel="1" x14ac:dyDescent="0.2">
      <c r="B69" s="267" t="s">
        <v>260</v>
      </c>
      <c r="C69" s="332">
        <v>60.45</v>
      </c>
      <c r="D69" s="54">
        <f t="shared" si="8"/>
        <v>-1.2254901960784314E-2</v>
      </c>
      <c r="E69" s="55">
        <f t="shared" si="7"/>
        <v>-0.15134072722167624</v>
      </c>
      <c r="F69" s="298">
        <f>((SUM(C69:C70,C72:C81)/SUM(C82:C83,C85:C94))-1)</f>
        <v>-6.9435498415478802E-3</v>
      </c>
    </row>
    <row r="70" spans="2:6" ht="15.75" hidden="1" customHeight="1" outlineLevel="1" x14ac:dyDescent="0.2">
      <c r="B70" s="267" t="s">
        <v>261</v>
      </c>
      <c r="C70" s="332">
        <v>61.2</v>
      </c>
      <c r="D70" s="54">
        <f>C70/C72-1</f>
        <v>2.736276649320124E-2</v>
      </c>
      <c r="E70" s="55">
        <f t="shared" si="7"/>
        <v>-0.11560693641618491</v>
      </c>
      <c r="F70" s="298">
        <f>((SUM(C70,C72:C82)/SUM(C83,C85:C95))-1)</f>
        <v>1.1451863354037473E-2</v>
      </c>
    </row>
    <row r="71" spans="2:6" ht="15" customHeight="1" collapsed="1" x14ac:dyDescent="0.25">
      <c r="B71" s="272">
        <v>2009</v>
      </c>
      <c r="C71" s="340">
        <v>56.867000801089773</v>
      </c>
      <c r="D71" s="339"/>
      <c r="E71" s="222">
        <v>-0.13599251003488055</v>
      </c>
      <c r="F71" s="273">
        <v>-0.13599251003488055</v>
      </c>
    </row>
    <row r="72" spans="2:6" ht="15.75" hidden="1" customHeight="1" outlineLevel="1" x14ac:dyDescent="0.2">
      <c r="B72" s="267" t="s">
        <v>250</v>
      </c>
      <c r="C72" s="332">
        <v>59.57</v>
      </c>
      <c r="D72" s="54">
        <v>-5.4594508808125657E-2</v>
      </c>
      <c r="E72" s="55">
        <v>-7.6863474353014105E-2</v>
      </c>
      <c r="F72" s="298">
        <v>2.513339132015191E-2</v>
      </c>
    </row>
    <row r="73" spans="2:6" ht="15.75" hidden="1" customHeight="1" outlineLevel="1" x14ac:dyDescent="0.2">
      <c r="B73" s="267" t="s">
        <v>251</v>
      </c>
      <c r="C73" s="332">
        <v>63.01</v>
      </c>
      <c r="D73" s="54">
        <v>8.967173738991115E-3</v>
      </c>
      <c r="E73" s="55">
        <v>-7.1196933962264231E-2</v>
      </c>
      <c r="F73" s="298">
        <v>3.455414220058084E-2</v>
      </c>
    </row>
    <row r="74" spans="2:6" ht="15.75" hidden="1" customHeight="1" outlineLevel="1" x14ac:dyDescent="0.2">
      <c r="B74" s="267" t="s">
        <v>252</v>
      </c>
      <c r="C74" s="332">
        <v>62.45</v>
      </c>
      <c r="D74" s="54">
        <v>4.4139775957197799E-2</v>
      </c>
      <c r="E74" s="55">
        <v>-4.2618427104093248E-2</v>
      </c>
      <c r="F74" s="298">
        <v>4.4650907522835404E-2</v>
      </c>
    </row>
    <row r="75" spans="2:6" ht="15.75" hidden="1" customHeight="1" outlineLevel="1" x14ac:dyDescent="0.2">
      <c r="B75" s="267" t="s">
        <v>253</v>
      </c>
      <c r="C75" s="332">
        <v>59.81</v>
      </c>
      <c r="D75" s="54">
        <v>-0.22935188764334488</v>
      </c>
      <c r="E75" s="55">
        <v>-1.9025750369033867E-2</v>
      </c>
      <c r="F75" s="298">
        <v>4.6069188540729611E-2</v>
      </c>
    </row>
    <row r="76" spans="2:6" ht="15.75" hidden="1" customHeight="1" outlineLevel="1" x14ac:dyDescent="0.2">
      <c r="B76" s="267" t="s">
        <v>254</v>
      </c>
      <c r="C76" s="332">
        <v>77.61</v>
      </c>
      <c r="D76" s="54">
        <v>6.9597574421168651E-2</v>
      </c>
      <c r="E76" s="55">
        <v>-9.0113285272919175E-4</v>
      </c>
      <c r="F76" s="298">
        <v>4.2565340392950901E-2</v>
      </c>
    </row>
    <row r="77" spans="2:6" ht="15.75" hidden="1" customHeight="1" outlineLevel="1" x14ac:dyDescent="0.2">
      <c r="B77" s="267" t="s">
        <v>255</v>
      </c>
      <c r="C77" s="332">
        <v>72.56</v>
      </c>
      <c r="D77" s="54">
        <v>0.20973657885961997</v>
      </c>
      <c r="E77" s="55">
        <v>8.282345918519618E-2</v>
      </c>
      <c r="F77" s="298">
        <v>3.6255062295251328E-2</v>
      </c>
    </row>
    <row r="78" spans="2:6" ht="15.75" hidden="1" customHeight="1" outlineLevel="1" x14ac:dyDescent="0.2">
      <c r="B78" s="267" t="s">
        <v>256</v>
      </c>
      <c r="C78" s="332">
        <v>59.98</v>
      </c>
      <c r="D78" s="54">
        <v>4.8051721125283942E-2</v>
      </c>
      <c r="E78" s="55">
        <v>0.1134211991832188</v>
      </c>
      <c r="F78" s="298">
        <v>2.1769752849276847E-2</v>
      </c>
    </row>
    <row r="79" spans="2:6" ht="15.75" hidden="1" customHeight="1" outlineLevel="1" x14ac:dyDescent="0.2">
      <c r="B79" s="267" t="s">
        <v>257</v>
      </c>
      <c r="C79" s="332">
        <v>57.23</v>
      </c>
      <c r="D79" s="54">
        <v>-0.11872497690175549</v>
      </c>
      <c r="E79" s="55">
        <v>0.19903624554787336</v>
      </c>
      <c r="F79" s="298">
        <v>7.0717220151865767E-3</v>
      </c>
    </row>
    <row r="80" spans="2:6" ht="15.75" hidden="1" customHeight="1" outlineLevel="1" x14ac:dyDescent="0.2">
      <c r="B80" s="267" t="s">
        <v>258</v>
      </c>
      <c r="C80" s="332">
        <v>64.94</v>
      </c>
      <c r="D80" s="54">
        <v>-9.880655009714133E-2</v>
      </c>
      <c r="E80" s="55">
        <v>2.0427404148334327E-2</v>
      </c>
      <c r="F80" s="298">
        <v>-1.2758707723371954E-2</v>
      </c>
    </row>
    <row r="81" spans="2:6" ht="15.75" hidden="1" customHeight="1" outlineLevel="1" x14ac:dyDescent="0.2">
      <c r="B81" s="267" t="s">
        <v>259</v>
      </c>
      <c r="C81" s="332">
        <v>72.06</v>
      </c>
      <c r="D81" s="54">
        <v>1.1652393654359093E-2</v>
      </c>
      <c r="E81" s="55">
        <v>7.0251002524877482E-2</v>
      </c>
      <c r="F81" s="298">
        <v>-2.136484386747517E-2</v>
      </c>
    </row>
    <row r="82" spans="2:6" ht="15.75" hidden="1" customHeight="1" outlineLevel="1" x14ac:dyDescent="0.2">
      <c r="B82" s="267" t="s">
        <v>260</v>
      </c>
      <c r="C82" s="332">
        <v>71.23</v>
      </c>
      <c r="D82" s="54">
        <v>2.9335260115606953E-2</v>
      </c>
      <c r="E82" s="55">
        <v>5.1055039102847921E-2</v>
      </c>
      <c r="F82" s="298">
        <v>-2.8873820902244107E-2</v>
      </c>
    </row>
    <row r="83" spans="2:6" ht="15.75" hidden="1" customHeight="1" outlineLevel="1" x14ac:dyDescent="0.2">
      <c r="B83" s="267" t="s">
        <v>261</v>
      </c>
      <c r="C83" s="332">
        <v>69.2</v>
      </c>
      <c r="D83" s="54">
        <v>7.2369440570277499E-2</v>
      </c>
      <c r="E83" s="55">
        <v>3.7636827110511417E-2</v>
      </c>
      <c r="F83" s="298">
        <v>-3.5795830266129314E-2</v>
      </c>
    </row>
    <row r="84" spans="2:6" ht="15" customHeight="1" collapsed="1" x14ac:dyDescent="0.25">
      <c r="B84" s="272">
        <v>2008</v>
      </c>
      <c r="C84" s="340">
        <v>65.817717394308161</v>
      </c>
      <c r="D84" s="339"/>
      <c r="E84" s="222">
        <v>2.5365732768151794E-2</v>
      </c>
      <c r="F84" s="273">
        <v>2.5365732768151794E-2</v>
      </c>
    </row>
    <row r="85" spans="2:6" ht="15.75" hidden="1" customHeight="1" outlineLevel="1" x14ac:dyDescent="0.2">
      <c r="B85" s="267" t="s">
        <v>250</v>
      </c>
      <c r="C85" s="332">
        <v>64.53</v>
      </c>
      <c r="D85" s="54">
        <v>-4.8791273584905689E-2</v>
      </c>
      <c r="E85" s="55">
        <v>3.5628310062590263E-2</v>
      </c>
      <c r="F85" s="298" t="s">
        <v>64</v>
      </c>
    </row>
    <row r="86" spans="2:6" ht="15.75" hidden="1" customHeight="1" outlineLevel="1" x14ac:dyDescent="0.2">
      <c r="B86" s="267" t="s">
        <v>251</v>
      </c>
      <c r="C86" s="332">
        <v>67.84</v>
      </c>
      <c r="D86" s="54">
        <v>4.0012264295569512E-2</v>
      </c>
      <c r="E86" s="55">
        <v>4.3050430504304904E-2</v>
      </c>
      <c r="F86" s="298" t="s">
        <v>64</v>
      </c>
    </row>
    <row r="87" spans="2:6" ht="15.75" hidden="1" customHeight="1" outlineLevel="1" x14ac:dyDescent="0.2">
      <c r="B87" s="267" t="s">
        <v>252</v>
      </c>
      <c r="C87" s="332">
        <v>65.23</v>
      </c>
      <c r="D87" s="54">
        <v>6.9870428079383387E-2</v>
      </c>
      <c r="E87" s="55">
        <v>-2.4233358264771687E-2</v>
      </c>
      <c r="F87" s="298" t="s">
        <v>64</v>
      </c>
    </row>
    <row r="88" spans="2:6" ht="15.75" hidden="1" customHeight="1" outlineLevel="1" x14ac:dyDescent="0.2">
      <c r="B88" s="267" t="s">
        <v>253</v>
      </c>
      <c r="C88" s="332">
        <v>60.97</v>
      </c>
      <c r="D88" s="54">
        <v>-0.2151132852729146</v>
      </c>
      <c r="E88" s="55">
        <v>-5.7067738942158996E-2</v>
      </c>
      <c r="F88" s="298" t="s">
        <v>64</v>
      </c>
    </row>
    <row r="89" spans="2:6" ht="15.75" hidden="1" customHeight="1" outlineLevel="1" x14ac:dyDescent="0.2">
      <c r="B89" s="267" t="s">
        <v>254</v>
      </c>
      <c r="C89" s="332">
        <v>77.680000000000007</v>
      </c>
      <c r="D89" s="54">
        <v>0.15922996567676467</v>
      </c>
      <c r="E89" s="55">
        <v>-5.7738961669092537E-2</v>
      </c>
      <c r="F89" s="298" t="s">
        <v>64</v>
      </c>
    </row>
    <row r="90" spans="2:6" ht="15.75" hidden="1" customHeight="1" outlineLevel="1" x14ac:dyDescent="0.2">
      <c r="B90" s="267" t="s">
        <v>255</v>
      </c>
      <c r="C90" s="332">
        <v>67.010000000000005</v>
      </c>
      <c r="D90" s="54">
        <v>0.24392054947094874</v>
      </c>
      <c r="E90" s="55">
        <v>-7.661568141105124E-2</v>
      </c>
      <c r="F90" s="298" t="s">
        <v>64</v>
      </c>
    </row>
    <row r="91" spans="2:6" ht="15.75" hidden="1" customHeight="1" outlineLevel="1" x14ac:dyDescent="0.2">
      <c r="B91" s="267" t="s">
        <v>256</v>
      </c>
      <c r="C91" s="332">
        <v>53.87</v>
      </c>
      <c r="D91" s="54">
        <v>0.12864026817515192</v>
      </c>
      <c r="E91" s="55">
        <v>-9.0033783783783905E-2</v>
      </c>
      <c r="F91" s="298" t="s">
        <v>64</v>
      </c>
    </row>
    <row r="92" spans="2:6" ht="15.75" hidden="1" customHeight="1" outlineLevel="1" x14ac:dyDescent="0.2">
      <c r="B92" s="267" t="s">
        <v>257</v>
      </c>
      <c r="C92" s="332">
        <v>47.73</v>
      </c>
      <c r="D92" s="54">
        <v>-0.25000000000000006</v>
      </c>
      <c r="E92" s="55">
        <v>-0.11447124304267164</v>
      </c>
      <c r="F92" s="298" t="s">
        <v>64</v>
      </c>
    </row>
    <row r="93" spans="2:6" ht="15.75" hidden="1" customHeight="1" outlineLevel="1" x14ac:dyDescent="0.2">
      <c r="B93" s="267" t="s">
        <v>258</v>
      </c>
      <c r="C93" s="332">
        <v>63.64</v>
      </c>
      <c r="D93" s="54">
        <v>-5.4804693301648562E-2</v>
      </c>
      <c r="E93" s="55">
        <v>-8.1408775981524295E-2</v>
      </c>
      <c r="F93" s="298" t="s">
        <v>64</v>
      </c>
    </row>
    <row r="94" spans="2:6" ht="15.75" hidden="1" customHeight="1" outlineLevel="1" x14ac:dyDescent="0.2">
      <c r="B94" s="267" t="s">
        <v>259</v>
      </c>
      <c r="C94" s="332">
        <v>67.33</v>
      </c>
      <c r="D94" s="54">
        <v>-6.4925483252176149E-3</v>
      </c>
      <c r="E94" s="55">
        <v>-1.8942153577152787E-2</v>
      </c>
      <c r="F94" s="298" t="s">
        <v>64</v>
      </c>
    </row>
    <row r="95" spans="2:6" ht="15.75" hidden="1" customHeight="1" outlineLevel="1" x14ac:dyDescent="0.2">
      <c r="B95" s="267" t="s">
        <v>260</v>
      </c>
      <c r="C95" s="332">
        <v>67.77</v>
      </c>
      <c r="D95" s="54">
        <v>1.6194331983805644E-2</v>
      </c>
      <c r="E95" s="55">
        <v>-3.0749427917620253E-2</v>
      </c>
      <c r="F95" s="298" t="s">
        <v>64</v>
      </c>
    </row>
    <row r="96" spans="2:6" ht="15.75" hidden="1" customHeight="1" outlineLevel="1" x14ac:dyDescent="0.2">
      <c r="B96" s="267" t="s">
        <v>261</v>
      </c>
      <c r="C96" s="332">
        <v>66.69</v>
      </c>
      <c r="D96" s="54">
        <v>7.0293692826191467E-2</v>
      </c>
      <c r="E96" s="55">
        <v>-4.5239799570508166E-2</v>
      </c>
      <c r="F96" s="298" t="s">
        <v>64</v>
      </c>
    </row>
    <row r="97" spans="2:6" ht="15" customHeight="1" collapsed="1" x14ac:dyDescent="0.25">
      <c r="B97" s="272">
        <v>2007</v>
      </c>
      <c r="C97" s="340">
        <v>64.189503599483345</v>
      </c>
      <c r="D97" s="339"/>
      <c r="E97" s="222">
        <v>-4.2822574517340728E-2</v>
      </c>
      <c r="F97" s="273">
        <v>-4.2822574517340728E-2</v>
      </c>
    </row>
    <row r="98" spans="2:6" ht="15.75" hidden="1" customHeight="1" outlineLevel="1" x14ac:dyDescent="0.2">
      <c r="B98" s="267" t="s">
        <v>250</v>
      </c>
      <c r="C98" s="332">
        <v>62.31</v>
      </c>
      <c r="D98" s="54">
        <v>-4.1974169741697473E-2</v>
      </c>
      <c r="E98" s="55" t="s">
        <v>64</v>
      </c>
      <c r="F98" s="298" t="s">
        <v>64</v>
      </c>
    </row>
    <row r="99" spans="2:6" ht="15.75" hidden="1" customHeight="1" outlineLevel="1" x14ac:dyDescent="0.2">
      <c r="B99" s="267" t="s">
        <v>251</v>
      </c>
      <c r="C99" s="332">
        <v>65.040000000000006</v>
      </c>
      <c r="D99" s="54">
        <v>-2.7075542258788155E-2</v>
      </c>
      <c r="E99" s="55" t="s">
        <v>64</v>
      </c>
      <c r="F99" s="298" t="s">
        <v>64</v>
      </c>
    </row>
    <row r="100" spans="2:6" ht="15.75" hidden="1" customHeight="1" outlineLevel="1" x14ac:dyDescent="0.2">
      <c r="B100" s="267" t="s">
        <v>252</v>
      </c>
      <c r="C100" s="332">
        <v>66.849999999999994</v>
      </c>
      <c r="D100" s="54">
        <v>3.3869471079492695E-2</v>
      </c>
      <c r="E100" s="55" t="s">
        <v>64</v>
      </c>
      <c r="F100" s="298" t="s">
        <v>64</v>
      </c>
    </row>
    <row r="101" spans="2:6" ht="15.75" hidden="1" customHeight="1" outlineLevel="1" x14ac:dyDescent="0.2">
      <c r="B101" s="267" t="s">
        <v>253</v>
      </c>
      <c r="C101" s="332">
        <v>64.66</v>
      </c>
      <c r="D101" s="54">
        <v>-0.2156720038816109</v>
      </c>
      <c r="E101" s="55" t="s">
        <v>64</v>
      </c>
      <c r="F101" s="298" t="s">
        <v>64</v>
      </c>
    </row>
    <row r="102" spans="2:6" ht="15.75" hidden="1" customHeight="1" outlineLevel="1" x14ac:dyDescent="0.2">
      <c r="B102" s="267" t="s">
        <v>254</v>
      </c>
      <c r="C102" s="332">
        <v>82.44</v>
      </c>
      <c r="D102" s="54">
        <v>0.13600661430343125</v>
      </c>
      <c r="E102" s="55" t="s">
        <v>64</v>
      </c>
      <c r="F102" s="298" t="s">
        <v>64</v>
      </c>
    </row>
    <row r="103" spans="2:6" ht="15.75" hidden="1" customHeight="1" outlineLevel="1" x14ac:dyDescent="0.2">
      <c r="B103" s="267" t="s">
        <v>255</v>
      </c>
      <c r="C103" s="332">
        <v>72.569999999999993</v>
      </c>
      <c r="D103" s="54">
        <v>0.22584459459459441</v>
      </c>
      <c r="E103" s="55" t="s">
        <v>64</v>
      </c>
      <c r="F103" s="298" t="s">
        <v>64</v>
      </c>
    </row>
    <row r="104" spans="2:6" ht="15.75" hidden="1" customHeight="1" outlineLevel="1" x14ac:dyDescent="0.2">
      <c r="B104" s="267" t="s">
        <v>256</v>
      </c>
      <c r="C104" s="332">
        <v>59.2</v>
      </c>
      <c r="D104" s="54">
        <v>9.8330241187384121E-2</v>
      </c>
      <c r="E104" s="55" t="s">
        <v>64</v>
      </c>
      <c r="F104" s="298" t="s">
        <v>64</v>
      </c>
    </row>
    <row r="105" spans="2:6" ht="15.75" hidden="1" customHeight="1" outlineLevel="1" x14ac:dyDescent="0.2">
      <c r="B105" s="267" t="s">
        <v>257</v>
      </c>
      <c r="C105" s="332">
        <v>53.9</v>
      </c>
      <c r="D105" s="54">
        <v>-0.22199769053117785</v>
      </c>
      <c r="E105" s="55" t="s">
        <v>64</v>
      </c>
      <c r="F105" s="298" t="s">
        <v>64</v>
      </c>
    </row>
    <row r="106" spans="2:6" ht="15.75" hidden="1" customHeight="1" outlineLevel="1" x14ac:dyDescent="0.2">
      <c r="B106" s="267" t="s">
        <v>258</v>
      </c>
      <c r="C106" s="332">
        <v>69.28</v>
      </c>
      <c r="D106" s="54">
        <v>9.4710767885765081E-3</v>
      </c>
      <c r="E106" s="55" t="s">
        <v>64</v>
      </c>
      <c r="F106" s="298" t="s">
        <v>64</v>
      </c>
    </row>
    <row r="107" spans="2:6" ht="15.75" hidden="1" customHeight="1" outlineLevel="1" x14ac:dyDescent="0.2">
      <c r="B107" s="267" t="s">
        <v>259</v>
      </c>
      <c r="C107" s="332">
        <v>68.63</v>
      </c>
      <c r="D107" s="54">
        <v>-1.8449656750572172E-2</v>
      </c>
      <c r="E107" s="55" t="s">
        <v>64</v>
      </c>
      <c r="F107" s="298" t="s">
        <v>64</v>
      </c>
    </row>
    <row r="108" spans="2:6" ht="15.75" hidden="1" customHeight="1" outlineLevel="1" x14ac:dyDescent="0.2">
      <c r="B108" s="267" t="s">
        <v>260</v>
      </c>
      <c r="C108" s="332">
        <v>69.92</v>
      </c>
      <c r="D108" s="54">
        <v>1.0021474588404781E-3</v>
      </c>
      <c r="E108" s="55" t="s">
        <v>64</v>
      </c>
      <c r="F108" s="298" t="s">
        <v>64</v>
      </c>
    </row>
    <row r="109" spans="2:6" ht="15.75" hidden="1" customHeight="1" outlineLevel="1" x14ac:dyDescent="0.2">
      <c r="B109" s="267" t="s">
        <v>261</v>
      </c>
      <c r="C109" s="332">
        <v>69.849999999999994</v>
      </c>
      <c r="D109" s="54" t="s">
        <v>64</v>
      </c>
      <c r="E109" s="55" t="s">
        <v>64</v>
      </c>
      <c r="F109" s="298" t="s">
        <v>64</v>
      </c>
    </row>
    <row r="110" spans="2:6" ht="15" customHeight="1" collapsed="1" x14ac:dyDescent="0.25">
      <c r="B110" s="272">
        <v>2006</v>
      </c>
      <c r="C110" s="340">
        <v>67.06123848158623</v>
      </c>
      <c r="D110" s="339"/>
      <c r="E110" s="222"/>
      <c r="F110" s="273"/>
    </row>
    <row r="111" spans="2:6" ht="15" customHeight="1" x14ac:dyDescent="0.25">
      <c r="B111" s="218" t="s">
        <v>245</v>
      </c>
      <c r="C111" s="218"/>
      <c r="D111" s="218"/>
      <c r="E111" s="218"/>
      <c r="F111" s="218"/>
    </row>
  </sheetData>
  <mergeCells count="2">
    <mergeCell ref="B5:F5"/>
    <mergeCell ref="B111:F11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289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x14ac:dyDescent="0.25">
      <c r="B8" s="66" t="s">
        <v>86</v>
      </c>
      <c r="C8" s="341">
        <v>8.0497439577918293</v>
      </c>
      <c r="D8" s="342">
        <f>C8-C21</f>
        <v>-0.24421684318549097</v>
      </c>
      <c r="E8" s="341">
        <v>9.6958730745248385</v>
      </c>
      <c r="F8" s="342">
        <f>E8-E21</f>
        <v>0.56257168059788931</v>
      </c>
      <c r="G8" s="341">
        <v>8.5365926958042202</v>
      </c>
      <c r="H8" s="342">
        <f t="shared" ref="H8:H19" si="0">G8-G21</f>
        <v>-2.403005729794927E-2</v>
      </c>
      <c r="I8" s="343">
        <v>7.9786038831115542</v>
      </c>
      <c r="J8" s="342">
        <f t="shared" ref="J8:J19" si="1">I8-I21</f>
        <v>-0.12898131491629439</v>
      </c>
      <c r="K8" s="343">
        <v>8.9549434091603395</v>
      </c>
      <c r="L8" s="342">
        <f t="shared" ref="L8:L19" si="2">K8-K21</f>
        <v>0.16811586559832215</v>
      </c>
      <c r="M8" s="343">
        <v>8.3737259821245491</v>
      </c>
      <c r="N8" s="342">
        <f t="shared" ref="N8:N19" si="3">M8-M21</f>
        <v>-9.6161482083640948E-3</v>
      </c>
      <c r="O8" s="341">
        <v>7.4919216565549984</v>
      </c>
      <c r="P8" s="342">
        <f t="shared" ref="P8:P19" si="4">O8-O21</f>
        <v>-0.15907303519543348</v>
      </c>
      <c r="Q8" s="341">
        <v>8.962077629015436</v>
      </c>
      <c r="R8" s="342">
        <f t="shared" ref="R8:R19" si="5">Q8-Q21</f>
        <v>0.1690194403031704</v>
      </c>
      <c r="S8" s="341">
        <v>8.0187613864760987</v>
      </c>
      <c r="T8" s="342">
        <f t="shared" ref="T8:T19" si="6">S8-S21</f>
        <v>-5.185122397571007E-2</v>
      </c>
    </row>
    <row r="9" spans="2:20" x14ac:dyDescent="0.25">
      <c r="B9" s="66" t="s">
        <v>87</v>
      </c>
      <c r="C9" s="341">
        <v>7.84</v>
      </c>
      <c r="D9" s="342">
        <f t="shared" ref="D9:D17" si="7">C9-C22</f>
        <v>-0.34756676588639124</v>
      </c>
      <c r="E9" s="341">
        <v>9.09</v>
      </c>
      <c r="F9" s="342">
        <f t="shared" ref="F9:F19" si="8">E9-E22</f>
        <v>-4.8973778129207446E-2</v>
      </c>
      <c r="G9" s="341">
        <v>8.2200000000000006</v>
      </c>
      <c r="H9" s="342">
        <f t="shared" si="0"/>
        <v>-0.2784289026059259</v>
      </c>
      <c r="I9" s="343">
        <v>7.7766837091962513</v>
      </c>
      <c r="J9" s="342">
        <f t="shared" si="1"/>
        <v>-0.37773278269376132</v>
      </c>
      <c r="K9" s="343">
        <v>8.8092217052883086</v>
      </c>
      <c r="L9" s="342">
        <f t="shared" si="2"/>
        <v>0.10280169201898026</v>
      </c>
      <c r="M9" s="343">
        <v>8.1820652728051346</v>
      </c>
      <c r="N9" s="342">
        <f t="shared" si="3"/>
        <v>-0.19482419212041968</v>
      </c>
      <c r="O9" s="341">
        <v>7.1936415291916296</v>
      </c>
      <c r="P9" s="342">
        <f t="shared" si="4"/>
        <v>-0.38173017145965993</v>
      </c>
      <c r="Q9" s="341">
        <v>8.7499614296734372</v>
      </c>
      <c r="R9" s="342">
        <f t="shared" si="5"/>
        <v>3.8166715132847528E-2</v>
      </c>
      <c r="S9" s="341">
        <v>7.7354669053880158</v>
      </c>
      <c r="T9" s="342">
        <f t="shared" si="6"/>
        <v>-0.2506585149679168</v>
      </c>
    </row>
    <row r="10" spans="2:20" x14ac:dyDescent="0.25">
      <c r="B10" s="66" t="s">
        <v>88</v>
      </c>
      <c r="C10" s="341">
        <v>8</v>
      </c>
      <c r="D10" s="342">
        <f t="shared" si="7"/>
        <v>0.33711310862798705</v>
      </c>
      <c r="E10" s="341">
        <v>8.91</v>
      </c>
      <c r="F10" s="342">
        <f t="shared" si="8"/>
        <v>-0.31944878472222271</v>
      </c>
      <c r="G10" s="341">
        <v>8.26</v>
      </c>
      <c r="H10" s="342">
        <f t="shared" si="0"/>
        <v>0.13136838437864995</v>
      </c>
      <c r="I10" s="343">
        <v>7.93</v>
      </c>
      <c r="J10" s="342">
        <f t="shared" si="1"/>
        <v>0.33450833151894432</v>
      </c>
      <c r="K10" s="343">
        <v>8.34</v>
      </c>
      <c r="L10" s="342">
        <f t="shared" si="2"/>
        <v>-0.12676083080556744</v>
      </c>
      <c r="M10" s="343">
        <v>8.09</v>
      </c>
      <c r="N10" s="342">
        <f t="shared" si="3"/>
        <v>0.16771807728383337</v>
      </c>
      <c r="O10" s="341">
        <v>7.29</v>
      </c>
      <c r="P10" s="342">
        <f t="shared" si="4"/>
        <v>0.17191240315913614</v>
      </c>
      <c r="Q10" s="341">
        <v>8.1</v>
      </c>
      <c r="R10" s="342">
        <f t="shared" si="5"/>
        <v>-0.18487743454279304</v>
      </c>
      <c r="S10" s="341">
        <v>7.57</v>
      </c>
      <c r="T10" s="342">
        <f t="shared" si="6"/>
        <v>5.0799316807156103E-2</v>
      </c>
    </row>
    <row r="11" spans="2:20" x14ac:dyDescent="0.25">
      <c r="B11" s="66" t="s">
        <v>89</v>
      </c>
      <c r="C11" s="341">
        <v>8.096272428737608</v>
      </c>
      <c r="D11" s="342">
        <f t="shared" si="7"/>
        <v>0.16710289802461631</v>
      </c>
      <c r="E11" s="341">
        <v>9.2507899418496589</v>
      </c>
      <c r="F11" s="342">
        <f t="shared" si="8"/>
        <v>7.7405930200228568E-2</v>
      </c>
      <c r="G11" s="341">
        <v>8.4188216792035728</v>
      </c>
      <c r="H11" s="342">
        <f t="shared" si="0"/>
        <v>0.12042932559460873</v>
      </c>
      <c r="I11" s="343">
        <v>8.0526413394796794</v>
      </c>
      <c r="J11" s="342">
        <f t="shared" si="1"/>
        <v>0.31602540116038558</v>
      </c>
      <c r="K11" s="343">
        <v>8.6512114110367389</v>
      </c>
      <c r="L11" s="342">
        <f t="shared" si="2"/>
        <v>6.5670895041023414E-3</v>
      </c>
      <c r="M11" s="343">
        <v>8.2836584762747592</v>
      </c>
      <c r="N11" s="342">
        <f t="shared" si="3"/>
        <v>0.20911844660030177</v>
      </c>
      <c r="O11" s="341">
        <v>7.4235338984383601</v>
      </c>
      <c r="P11" s="342">
        <f t="shared" si="4"/>
        <v>0.21720972634940239</v>
      </c>
      <c r="Q11" s="341">
        <v>8.3005594118853061</v>
      </c>
      <c r="R11" s="342">
        <f t="shared" si="5"/>
        <v>-8.1022769374294867E-2</v>
      </c>
      <c r="S11" s="341">
        <v>7.7299319553872916</v>
      </c>
      <c r="T11" s="342">
        <f t="shared" si="6"/>
        <v>0.12884843394259615</v>
      </c>
    </row>
    <row r="12" spans="2:20" x14ac:dyDescent="0.25">
      <c r="B12" s="66" t="s">
        <v>90</v>
      </c>
      <c r="C12" s="341">
        <v>8.3288952483989735</v>
      </c>
      <c r="D12" s="342">
        <f t="shared" si="7"/>
        <v>0.55794794558060889</v>
      </c>
      <c r="E12" s="341">
        <v>8.8738344359160592</v>
      </c>
      <c r="F12" s="342">
        <f t="shared" si="8"/>
        <v>-0.63107280404086197</v>
      </c>
      <c r="G12" s="341">
        <v>8.4965721361481084</v>
      </c>
      <c r="H12" s="342">
        <f t="shared" si="0"/>
        <v>0.20763981207577586</v>
      </c>
      <c r="I12" s="343">
        <v>8.19</v>
      </c>
      <c r="J12" s="342">
        <f t="shared" si="1"/>
        <v>0.39999999999999947</v>
      </c>
      <c r="K12" s="343">
        <v>8.7200000000000006</v>
      </c>
      <c r="L12" s="342">
        <f t="shared" si="2"/>
        <v>-3.9999999999999147E-2</v>
      </c>
      <c r="M12" s="343">
        <v>8.4</v>
      </c>
      <c r="N12" s="342">
        <f t="shared" si="3"/>
        <v>0.22000000000000064</v>
      </c>
      <c r="O12" s="341">
        <v>7.54</v>
      </c>
      <c r="P12" s="342">
        <f t="shared" si="4"/>
        <v>0.20999999999999996</v>
      </c>
      <c r="Q12" s="341">
        <v>8.35</v>
      </c>
      <c r="R12" s="342">
        <f t="shared" si="5"/>
        <v>-0.22000000000000064</v>
      </c>
      <c r="S12" s="341">
        <v>7.84</v>
      </c>
      <c r="T12" s="342">
        <f t="shared" si="6"/>
        <v>5.9999999999999609E-2</v>
      </c>
    </row>
    <row r="13" spans="2:20" x14ac:dyDescent="0.25">
      <c r="B13" s="66" t="s">
        <v>91</v>
      </c>
      <c r="C13" s="341">
        <v>8.366748287450557</v>
      </c>
      <c r="D13" s="342">
        <f t="shared" si="7"/>
        <v>-3.3814466240137619E-2</v>
      </c>
      <c r="E13" s="341">
        <v>9.2704934319461305</v>
      </c>
      <c r="F13" s="342">
        <f t="shared" si="8"/>
        <v>0.39328086293021691</v>
      </c>
      <c r="G13" s="341">
        <v>8.6468036779596087</v>
      </c>
      <c r="H13" s="342">
        <f t="shared" si="0"/>
        <v>9.4217588267065722E-2</v>
      </c>
      <c r="I13" s="343">
        <v>8.3429265752473523</v>
      </c>
      <c r="J13" s="342">
        <f t="shared" si="1"/>
        <v>0.24736327567067562</v>
      </c>
      <c r="K13" s="343">
        <v>8.9439080563245028</v>
      </c>
      <c r="L13" s="342">
        <f t="shared" si="2"/>
        <v>0.24168244525255567</v>
      </c>
      <c r="M13" s="343">
        <v>8.5821087139555861</v>
      </c>
      <c r="N13" s="342">
        <f t="shared" si="3"/>
        <v>0.24749704682123586</v>
      </c>
      <c r="O13" s="341">
        <v>7.5954863226935814</v>
      </c>
      <c r="P13" s="342">
        <f t="shared" si="4"/>
        <v>0.15487735328205332</v>
      </c>
      <c r="Q13" s="341">
        <v>8.6062125418363902</v>
      </c>
      <c r="R13" s="342">
        <f t="shared" si="5"/>
        <v>0.22082930663889755</v>
      </c>
      <c r="S13" s="341">
        <v>7.9621789908906715</v>
      </c>
      <c r="T13" s="342">
        <f t="shared" si="6"/>
        <v>0.17925201087679987</v>
      </c>
    </row>
    <row r="14" spans="2:20" x14ac:dyDescent="0.25">
      <c r="B14" s="66" t="s">
        <v>92</v>
      </c>
      <c r="C14" s="341">
        <v>7.663161748256015</v>
      </c>
      <c r="D14" s="342">
        <f t="shared" si="7"/>
        <v>1.6596568761558572E-2</v>
      </c>
      <c r="E14" s="341">
        <v>7.8803000189286392</v>
      </c>
      <c r="F14" s="342">
        <f t="shared" si="8"/>
        <v>0.11212741539547988</v>
      </c>
      <c r="G14" s="341">
        <v>7.7284320279939118</v>
      </c>
      <c r="H14" s="342">
        <f t="shared" si="0"/>
        <v>4.590072936862466E-2</v>
      </c>
      <c r="I14" s="343">
        <v>7.51</v>
      </c>
      <c r="J14" s="342">
        <f t="shared" si="1"/>
        <v>0.14777381079527796</v>
      </c>
      <c r="K14" s="343">
        <v>7.79</v>
      </c>
      <c r="L14" s="342">
        <f t="shared" si="2"/>
        <v>0.40173044993170492</v>
      </c>
      <c r="M14" s="343">
        <v>7.62</v>
      </c>
      <c r="N14" s="342">
        <f t="shared" si="3"/>
        <v>0.24778861411288045</v>
      </c>
      <c r="O14" s="341">
        <v>6.93</v>
      </c>
      <c r="P14" s="342">
        <f t="shared" si="4"/>
        <v>-1.1105974340278379E-2</v>
      </c>
      <c r="Q14" s="341">
        <v>7.48</v>
      </c>
      <c r="R14" s="342">
        <f t="shared" si="5"/>
        <v>0.19218523878437122</v>
      </c>
      <c r="S14" s="341">
        <v>7.12</v>
      </c>
      <c r="T14" s="342">
        <f t="shared" si="6"/>
        <v>5.790715995515594E-2</v>
      </c>
    </row>
    <row r="15" spans="2:20" x14ac:dyDescent="0.25">
      <c r="B15" s="66" t="s">
        <v>93</v>
      </c>
      <c r="C15" s="341">
        <v>7.7741138963555665</v>
      </c>
      <c r="D15" s="342">
        <f t="shared" si="7"/>
        <v>0.19961591300364034</v>
      </c>
      <c r="E15" s="341">
        <v>8.1322721054595206</v>
      </c>
      <c r="F15" s="342">
        <f t="shared" si="8"/>
        <v>-9.9942444082795845E-2</v>
      </c>
      <c r="G15" s="341">
        <v>7.8798490311116334</v>
      </c>
      <c r="H15" s="342">
        <f t="shared" si="0"/>
        <v>0.11717156185765543</v>
      </c>
      <c r="I15" s="343">
        <v>7.5</v>
      </c>
      <c r="J15" s="342">
        <f t="shared" si="1"/>
        <v>5.5248956884561551E-2</v>
      </c>
      <c r="K15" s="343">
        <v>7.8</v>
      </c>
      <c r="L15" s="342">
        <f t="shared" si="2"/>
        <v>-0.19523467002337735</v>
      </c>
      <c r="M15" s="343">
        <v>7.61</v>
      </c>
      <c r="N15" s="342">
        <f t="shared" si="3"/>
        <v>-3.165189674394675E-2</v>
      </c>
      <c r="O15" s="341">
        <v>7.06</v>
      </c>
      <c r="P15" s="342">
        <f t="shared" si="4"/>
        <v>6.3083428036633471E-2</v>
      </c>
      <c r="Q15" s="341">
        <v>7.58</v>
      </c>
      <c r="R15" s="342">
        <f t="shared" si="5"/>
        <v>-0.21326560334087841</v>
      </c>
      <c r="S15" s="341">
        <v>7.23</v>
      </c>
      <c r="T15" s="342">
        <f t="shared" si="6"/>
        <v>-2.3816588646178971E-2</v>
      </c>
    </row>
    <row r="16" spans="2:20" x14ac:dyDescent="0.25">
      <c r="B16" s="66" t="s">
        <v>94</v>
      </c>
      <c r="C16" s="341">
        <v>7.579253436538095</v>
      </c>
      <c r="D16" s="342">
        <f t="shared" si="7"/>
        <v>0.34170557899519505</v>
      </c>
      <c r="E16" s="341">
        <v>8.2618225794260667</v>
      </c>
      <c r="F16" s="342">
        <f t="shared" si="8"/>
        <v>0.24436999044009511</v>
      </c>
      <c r="G16" s="341">
        <v>7.7735605473792928</v>
      </c>
      <c r="H16" s="342">
        <f t="shared" si="0"/>
        <v>0.30807086603604805</v>
      </c>
      <c r="I16" s="343">
        <v>7.5</v>
      </c>
      <c r="J16" s="342">
        <f t="shared" si="1"/>
        <v>0.30925956360753659</v>
      </c>
      <c r="K16" s="343">
        <v>8.2799999999999994</v>
      </c>
      <c r="L16" s="342">
        <f t="shared" si="2"/>
        <v>0.27720766768035787</v>
      </c>
      <c r="M16" s="343">
        <v>7.79</v>
      </c>
      <c r="N16" s="342">
        <f t="shared" si="3"/>
        <v>0.29397429903018057</v>
      </c>
      <c r="O16" s="341">
        <v>7.05</v>
      </c>
      <c r="P16" s="342">
        <f t="shared" si="4"/>
        <v>0.16299516908212563</v>
      </c>
      <c r="Q16" s="341">
        <v>8.14</v>
      </c>
      <c r="R16" s="342">
        <f t="shared" si="5"/>
        <v>0.27075313807531476</v>
      </c>
      <c r="S16" s="341">
        <v>7.42</v>
      </c>
      <c r="T16" s="342">
        <f t="shared" si="6"/>
        <v>0.19302062476916149</v>
      </c>
    </row>
    <row r="17" spans="1:20" x14ac:dyDescent="0.25">
      <c r="B17" s="66" t="s">
        <v>95</v>
      </c>
      <c r="C17" s="341">
        <v>7.3448038600891863</v>
      </c>
      <c r="D17" s="342">
        <f t="shared" si="7"/>
        <v>-0.2153835859120905</v>
      </c>
      <c r="E17" s="341">
        <v>7.8262933521976281</v>
      </c>
      <c r="F17" s="342">
        <f t="shared" si="8"/>
        <v>-0.83258571570112583</v>
      </c>
      <c r="G17" s="341">
        <v>7.4982703684144942</v>
      </c>
      <c r="H17" s="342">
        <f t="shared" si="0"/>
        <v>-0.41192007852146073</v>
      </c>
      <c r="I17" s="343">
        <v>7.2943722168766367</v>
      </c>
      <c r="J17" s="342">
        <f t="shared" si="1"/>
        <v>-0.13832865371262937</v>
      </c>
      <c r="K17" s="343">
        <v>7.9160106560106565</v>
      </c>
      <c r="L17" s="342">
        <f t="shared" si="2"/>
        <v>-0.48619169745728019</v>
      </c>
      <c r="M17" s="343">
        <v>7.5442123154753142</v>
      </c>
      <c r="N17" s="342">
        <f t="shared" si="3"/>
        <v>-0.28621035070536394</v>
      </c>
      <c r="O17" s="341">
        <v>7.0455854900012085</v>
      </c>
      <c r="P17" s="342">
        <f t="shared" si="4"/>
        <v>-0.17734542075867488</v>
      </c>
      <c r="Q17" s="341">
        <v>7.9945666373720341</v>
      </c>
      <c r="R17" s="342">
        <f t="shared" si="5"/>
        <v>-0.45967167296557765</v>
      </c>
      <c r="S17" s="341">
        <v>7.3883536376115302</v>
      </c>
      <c r="T17" s="342">
        <f t="shared" si="6"/>
        <v>-0.29240229514258154</v>
      </c>
    </row>
    <row r="18" spans="1:20" x14ac:dyDescent="0.25">
      <c r="B18" s="66" t="s">
        <v>96</v>
      </c>
      <c r="C18" s="341">
        <v>8.1369680851063837</v>
      </c>
      <c r="D18" s="342">
        <f>C18-C31</f>
        <v>-0.5954539108875867</v>
      </c>
      <c r="E18" s="341">
        <v>9.5125220113480733</v>
      </c>
      <c r="F18" s="342">
        <f t="shared" si="8"/>
        <v>-0.80086817072152883</v>
      </c>
      <c r="G18" s="341">
        <v>8.5610259967428668</v>
      </c>
      <c r="H18" s="342">
        <f t="shared" si="0"/>
        <v>-0.66053071869593971</v>
      </c>
      <c r="I18" s="343">
        <v>7.95</v>
      </c>
      <c r="J18" s="342">
        <f t="shared" si="1"/>
        <v>-0.44672910904366692</v>
      </c>
      <c r="K18" s="343">
        <v>9.23</v>
      </c>
      <c r="L18" s="342">
        <f t="shared" si="2"/>
        <v>-0.65721173669154354</v>
      </c>
      <c r="M18" s="343">
        <v>8.4700000000000006</v>
      </c>
      <c r="N18" s="342">
        <f t="shared" si="3"/>
        <v>-0.51692895248099902</v>
      </c>
      <c r="O18" s="341">
        <v>7.65</v>
      </c>
      <c r="P18" s="342">
        <f t="shared" si="4"/>
        <v>-0.38867280056620501</v>
      </c>
      <c r="Q18" s="341">
        <v>9.4600000000000009</v>
      </c>
      <c r="R18" s="342">
        <f t="shared" si="5"/>
        <v>-0.61327289378589533</v>
      </c>
      <c r="S18" s="341">
        <v>8.2899999999999991</v>
      </c>
      <c r="T18" s="342">
        <f t="shared" si="6"/>
        <v>-0.46365301759086819</v>
      </c>
    </row>
    <row r="19" spans="1:20" x14ac:dyDescent="0.25">
      <c r="B19" s="66" t="s">
        <v>97</v>
      </c>
      <c r="C19" s="341">
        <v>9.1422668815506256</v>
      </c>
      <c r="D19" s="342">
        <f>C19-C32</f>
        <v>0.33325572884660204</v>
      </c>
      <c r="E19" s="341">
        <v>10.524642663715355</v>
      </c>
      <c r="F19" s="342">
        <f t="shared" si="8"/>
        <v>-0.66235594006626641</v>
      </c>
      <c r="G19" s="341">
        <v>9.5773791876667662</v>
      </c>
      <c r="H19" s="342">
        <f t="shared" si="0"/>
        <v>7.8402258251770718E-2</v>
      </c>
      <c r="I19" s="343">
        <v>8.814291291193598</v>
      </c>
      <c r="J19" s="342">
        <f t="shared" si="1"/>
        <v>0.14846063411045662</v>
      </c>
      <c r="K19" s="343">
        <v>10.073561303835149</v>
      </c>
      <c r="L19" s="342">
        <f t="shared" si="2"/>
        <v>-4.5507688732643103E-2</v>
      </c>
      <c r="M19" s="343">
        <v>9.3138397223485239</v>
      </c>
      <c r="N19" s="342">
        <f t="shared" si="3"/>
        <v>8.6149858330838214E-2</v>
      </c>
      <c r="O19" s="341">
        <v>8.3328484838824082</v>
      </c>
      <c r="P19" s="342">
        <f t="shared" si="4"/>
        <v>4.0279149454740093E-2</v>
      </c>
      <c r="Q19" s="341">
        <v>10.164394459122159</v>
      </c>
      <c r="R19" s="342">
        <f t="shared" si="5"/>
        <v>-0.14374298606510294</v>
      </c>
      <c r="S19" s="341">
        <v>8.9797141421041093</v>
      </c>
      <c r="T19" s="342">
        <f t="shared" si="6"/>
        <v>-1.1958030735705449E-2</v>
      </c>
    </row>
    <row r="20" spans="1:20" ht="30" customHeight="1" x14ac:dyDescent="0.25">
      <c r="A20" s="344"/>
      <c r="B20" s="131" t="str">
        <f>actualizaciones!$A$2</f>
        <v>2013</v>
      </c>
      <c r="C20" s="345">
        <v>8.0149423267197832</v>
      </c>
      <c r="D20" s="345">
        <v>4.1029610108874515E-2</v>
      </c>
      <c r="E20" s="345">
        <v>8.9179081257067399</v>
      </c>
      <c r="F20" s="345">
        <v>-0.18910920824477273</v>
      </c>
      <c r="G20" s="345">
        <v>8.2859606163798496</v>
      </c>
      <c r="H20" s="345">
        <v>-3.2594268582524677E-2</v>
      </c>
      <c r="I20" s="345">
        <v>7.8977141155290225</v>
      </c>
      <c r="J20" s="346">
        <v>7.1928776032814667E-2</v>
      </c>
      <c r="K20" s="345">
        <v>8.6268863435137497</v>
      </c>
      <c r="L20" s="346">
        <v>-3.9457095756871396E-2</v>
      </c>
      <c r="M20" s="345">
        <v>8.1830770049383386</v>
      </c>
      <c r="N20" s="346">
        <v>3.0706574355988892E-2</v>
      </c>
      <c r="O20" s="345">
        <v>7.3782822852312702</v>
      </c>
      <c r="P20" s="346">
        <v>-1.1034735400352602E-2</v>
      </c>
      <c r="Q20" s="345">
        <v>8.4910546973592833</v>
      </c>
      <c r="R20" s="346">
        <v>-9.379865221483108E-2</v>
      </c>
      <c r="S20" s="345">
        <v>7.7710196585714959</v>
      </c>
      <c r="T20" s="346">
        <v>-3.9675374521966233E-2</v>
      </c>
    </row>
    <row r="21" spans="1:20" outlineLevel="1" x14ac:dyDescent="0.25">
      <c r="B21" s="66" t="s">
        <v>86</v>
      </c>
      <c r="C21" s="341">
        <v>8.2939608009773202</v>
      </c>
      <c r="D21" s="342">
        <f>C21-C34</f>
        <v>0.4381174034173192</v>
      </c>
      <c r="E21" s="341">
        <v>9.1333013939269492</v>
      </c>
      <c r="F21" s="342">
        <f>E21-E34</f>
        <v>0.6292882868984897</v>
      </c>
      <c r="G21" s="341">
        <v>8.5606227531021695</v>
      </c>
      <c r="H21" s="342">
        <f t="shared" ref="H21:H84" si="9">G21-G34</f>
        <v>0.47305159248484152</v>
      </c>
      <c r="I21" s="343">
        <v>8.1075851980278486</v>
      </c>
      <c r="J21" s="342">
        <f t="shared" ref="J21:J84" si="10">I21-I34</f>
        <v>0.33630100776555594</v>
      </c>
      <c r="K21" s="343">
        <v>8.7868275435620173</v>
      </c>
      <c r="L21" s="342">
        <f t="shared" ref="L21:L84" si="11">K21-K34</f>
        <v>0.43378304316463279</v>
      </c>
      <c r="M21" s="343">
        <v>8.3833421303329132</v>
      </c>
      <c r="N21" s="342">
        <f t="shared" ref="N21:N84" si="12">M21-M34</f>
        <v>0.3533778261640439</v>
      </c>
      <c r="O21" s="341">
        <v>7.6509946917504319</v>
      </c>
      <c r="P21" s="342">
        <f t="shared" ref="P21:P84" si="13">O21-O34</f>
        <v>0.20076121915274214</v>
      </c>
      <c r="Q21" s="341">
        <v>8.7930581887122656</v>
      </c>
      <c r="R21" s="342">
        <f t="shared" ref="R21:R84" si="14">Q21-Q34</f>
        <v>0.30149838761307635</v>
      </c>
      <c r="S21" s="341">
        <v>8.0706126104518088</v>
      </c>
      <c r="T21" s="342">
        <f t="shared" ref="T21:T84" si="15">S21-S34</f>
        <v>0.19986971954477006</v>
      </c>
    </row>
    <row r="22" spans="1:20" outlineLevel="1" x14ac:dyDescent="0.25">
      <c r="B22" s="66" t="s">
        <v>87</v>
      </c>
      <c r="C22" s="341">
        <v>8.1875667658863911</v>
      </c>
      <c r="D22" s="342">
        <f t="shared" ref="D22:D31" si="16">C22-C35</f>
        <v>-0.32243323411360869</v>
      </c>
      <c r="E22" s="341">
        <v>9.1389737781292073</v>
      </c>
      <c r="F22" s="342">
        <f t="shared" ref="F22:F33" si="17">E22-E35</f>
        <v>-0.77102622187079284</v>
      </c>
      <c r="G22" s="341">
        <v>8.4984289026059265</v>
      </c>
      <c r="H22" s="342">
        <f t="shared" si="9"/>
        <v>-0.4715710973940741</v>
      </c>
      <c r="I22" s="343">
        <v>8.1544164918900126</v>
      </c>
      <c r="J22" s="342">
        <f t="shared" si="10"/>
        <v>-0.18917546856852674</v>
      </c>
      <c r="K22" s="343">
        <v>8.7064200132693284</v>
      </c>
      <c r="L22" s="342">
        <f t="shared" si="11"/>
        <v>-0.56456604577045688</v>
      </c>
      <c r="M22" s="343">
        <v>8.3768894649255543</v>
      </c>
      <c r="N22" s="342">
        <f t="shared" si="12"/>
        <v>-0.35348039717314528</v>
      </c>
      <c r="O22" s="341">
        <v>7.5753717006512895</v>
      </c>
      <c r="P22" s="342">
        <f t="shared" si="13"/>
        <v>-0.25268593140925866</v>
      </c>
      <c r="Q22" s="341">
        <v>8.7117947145405896</v>
      </c>
      <c r="R22" s="342">
        <f t="shared" si="14"/>
        <v>-0.61133471337584488</v>
      </c>
      <c r="S22" s="341">
        <v>7.9861254203559326</v>
      </c>
      <c r="T22" s="342">
        <f t="shared" si="15"/>
        <v>-0.40183810400562159</v>
      </c>
    </row>
    <row r="23" spans="1:20" outlineLevel="1" x14ac:dyDescent="0.25">
      <c r="B23" s="66" t="s">
        <v>88</v>
      </c>
      <c r="C23" s="341">
        <v>7.662886891372013</v>
      </c>
      <c r="D23" s="342">
        <f t="shared" si="16"/>
        <v>7.2886891372013096E-2</v>
      </c>
      <c r="E23" s="341">
        <v>9.2294487847222229</v>
      </c>
      <c r="F23" s="342">
        <f t="shared" si="17"/>
        <v>0.71944878472222307</v>
      </c>
      <c r="G23" s="341">
        <v>8.1286316156213498</v>
      </c>
      <c r="H23" s="342">
        <f t="shared" si="9"/>
        <v>0.23863161562135016</v>
      </c>
      <c r="I23" s="343">
        <v>7.5954916684810554</v>
      </c>
      <c r="J23" s="342">
        <f t="shared" si="10"/>
        <v>0.155491668481055</v>
      </c>
      <c r="K23" s="343">
        <v>8.4667608308055673</v>
      </c>
      <c r="L23" s="342">
        <f t="shared" si="11"/>
        <v>0.35676083080556786</v>
      </c>
      <c r="M23" s="343">
        <v>7.9222819227161665</v>
      </c>
      <c r="N23" s="342">
        <f t="shared" si="12"/>
        <v>0.21228192271616653</v>
      </c>
      <c r="O23" s="341">
        <v>7.1180875968408639</v>
      </c>
      <c r="P23" s="342">
        <f t="shared" si="13"/>
        <v>0.19808759684086397</v>
      </c>
      <c r="Q23" s="341">
        <v>8.2848774345427927</v>
      </c>
      <c r="R23" s="342">
        <f t="shared" si="14"/>
        <v>0.38487743454279233</v>
      </c>
      <c r="S23" s="341">
        <v>7.5192006831928442</v>
      </c>
      <c r="T23" s="342">
        <f t="shared" si="15"/>
        <v>0.22920068319284415</v>
      </c>
    </row>
    <row r="24" spans="1:20" outlineLevel="1" x14ac:dyDescent="0.25">
      <c r="B24" s="66" t="s">
        <v>89</v>
      </c>
      <c r="C24" s="341">
        <v>7.9291695307129917</v>
      </c>
      <c r="D24" s="342">
        <f t="shared" si="16"/>
        <v>-0.22376947973294747</v>
      </c>
      <c r="E24" s="341">
        <v>9.1733840116494303</v>
      </c>
      <c r="F24" s="342">
        <f t="shared" si="17"/>
        <v>0.52372941671537099</v>
      </c>
      <c r="G24" s="341">
        <v>8.2983923536089641</v>
      </c>
      <c r="H24" s="342">
        <f t="shared" si="9"/>
        <v>-1.1719723122528336E-2</v>
      </c>
      <c r="I24" s="343">
        <v>7.7366159383192938</v>
      </c>
      <c r="J24" s="342">
        <f t="shared" si="10"/>
        <v>-1.1198594851263621E-2</v>
      </c>
      <c r="K24" s="343">
        <v>8.6446443215326365</v>
      </c>
      <c r="L24" s="342">
        <f t="shared" si="11"/>
        <v>0.42423829512346956</v>
      </c>
      <c r="M24" s="343">
        <v>8.0745400296744574</v>
      </c>
      <c r="N24" s="342">
        <f t="shared" si="12"/>
        <v>0.1363985375619734</v>
      </c>
      <c r="O24" s="341">
        <v>7.2063241720889577</v>
      </c>
      <c r="P24" s="342">
        <f t="shared" si="13"/>
        <v>-0.10752560193711336</v>
      </c>
      <c r="Q24" s="341">
        <v>8.381582181259601</v>
      </c>
      <c r="R24" s="342">
        <f t="shared" si="14"/>
        <v>0.35663771835707969</v>
      </c>
      <c r="S24" s="341">
        <v>7.6010835214446955</v>
      </c>
      <c r="T24" s="342">
        <f t="shared" si="15"/>
        <v>2.8103375159165722E-2</v>
      </c>
    </row>
    <row r="25" spans="1:20" outlineLevel="1" x14ac:dyDescent="0.25">
      <c r="B25" s="66" t="s">
        <v>90</v>
      </c>
      <c r="C25" s="341">
        <v>7.7709473028183647</v>
      </c>
      <c r="D25" s="342">
        <f t="shared" si="16"/>
        <v>-0.47905269718163535</v>
      </c>
      <c r="E25" s="341">
        <v>9.5049072399569212</v>
      </c>
      <c r="F25" s="342">
        <f t="shared" si="17"/>
        <v>5.4907239956921927E-2</v>
      </c>
      <c r="G25" s="341">
        <v>8.2889323240723325</v>
      </c>
      <c r="H25" s="342">
        <f t="shared" si="9"/>
        <v>-0.36106767592766786</v>
      </c>
      <c r="I25" s="343">
        <v>7.79</v>
      </c>
      <c r="J25" s="342">
        <f t="shared" si="10"/>
        <v>-0.26733300227895551</v>
      </c>
      <c r="K25" s="343">
        <v>8.76</v>
      </c>
      <c r="L25" s="342">
        <f t="shared" si="11"/>
        <v>-3.4025347743906309E-2</v>
      </c>
      <c r="M25" s="343">
        <v>8.18</v>
      </c>
      <c r="N25" s="342">
        <f t="shared" si="12"/>
        <v>-0.18864769102369117</v>
      </c>
      <c r="O25" s="341">
        <v>7.33</v>
      </c>
      <c r="P25" s="342">
        <f t="shared" si="13"/>
        <v>-0.20742981595626109</v>
      </c>
      <c r="Q25" s="341">
        <v>8.57</v>
      </c>
      <c r="R25" s="342">
        <f t="shared" si="14"/>
        <v>2.6892932492254218E-2</v>
      </c>
      <c r="S25" s="341">
        <v>7.78</v>
      </c>
      <c r="T25" s="342">
        <f t="shared" si="15"/>
        <v>-0.14613125192564436</v>
      </c>
    </row>
    <row r="26" spans="1:20" outlineLevel="1" x14ac:dyDescent="0.25">
      <c r="B26" s="66" t="s">
        <v>91</v>
      </c>
      <c r="C26" s="341">
        <v>8.4005627536906946</v>
      </c>
      <c r="D26" s="342">
        <f t="shared" si="16"/>
        <v>0.70056275369069443</v>
      </c>
      <c r="E26" s="341">
        <v>8.8772125690159136</v>
      </c>
      <c r="F26" s="342">
        <f t="shared" si="17"/>
        <v>0.8172125690159131</v>
      </c>
      <c r="G26" s="341">
        <v>8.552586089692543</v>
      </c>
      <c r="H26" s="342">
        <f t="shared" si="9"/>
        <v>0.7225860896925429</v>
      </c>
      <c r="I26" s="343">
        <v>8.0955632995766766</v>
      </c>
      <c r="J26" s="342">
        <f t="shared" si="10"/>
        <v>0.54567946141422574</v>
      </c>
      <c r="K26" s="343">
        <v>8.7022256110719471</v>
      </c>
      <c r="L26" s="342">
        <f t="shared" si="11"/>
        <v>0.78671461069586623</v>
      </c>
      <c r="M26" s="343">
        <v>8.3346116671343502</v>
      </c>
      <c r="N26" s="342">
        <f t="shared" si="12"/>
        <v>0.62851384284849932</v>
      </c>
      <c r="O26" s="341">
        <v>7.4406089694115281</v>
      </c>
      <c r="P26" s="342">
        <f t="shared" si="13"/>
        <v>0.47672218012791312</v>
      </c>
      <c r="Q26" s="341">
        <v>8.3853832351974926</v>
      </c>
      <c r="R26" s="342">
        <f t="shared" si="14"/>
        <v>0.69319094946837456</v>
      </c>
      <c r="S26" s="341">
        <v>7.7829269800138716</v>
      </c>
      <c r="T26" s="342">
        <f t="shared" si="15"/>
        <v>0.53290505488563511</v>
      </c>
    </row>
    <row r="27" spans="1:20" outlineLevel="1" x14ac:dyDescent="0.25">
      <c r="B27" s="66" t="s">
        <v>92</v>
      </c>
      <c r="C27" s="341">
        <v>7.6465651794944565</v>
      </c>
      <c r="D27" s="342">
        <f t="shared" si="16"/>
        <v>-0.36343482050554332</v>
      </c>
      <c r="E27" s="341">
        <v>7.7681726035331593</v>
      </c>
      <c r="F27" s="342">
        <f t="shared" si="17"/>
        <v>-0.38182739646684105</v>
      </c>
      <c r="G27" s="341">
        <v>7.6825312986252872</v>
      </c>
      <c r="H27" s="342">
        <f t="shared" si="9"/>
        <v>-0.37746870137471333</v>
      </c>
      <c r="I27" s="343">
        <v>7.3622261892047218</v>
      </c>
      <c r="J27" s="342">
        <f t="shared" si="10"/>
        <v>-0.53777381079527853</v>
      </c>
      <c r="K27" s="343">
        <v>7.3882695500682951</v>
      </c>
      <c r="L27" s="342">
        <f t="shared" si="11"/>
        <v>-0.65173044993170404</v>
      </c>
      <c r="M27" s="343">
        <v>7.3722113858871197</v>
      </c>
      <c r="N27" s="342">
        <f t="shared" si="12"/>
        <v>-0.5877886141128803</v>
      </c>
      <c r="O27" s="341">
        <v>6.9411059743402781</v>
      </c>
      <c r="P27" s="342">
        <f t="shared" si="13"/>
        <v>-0.37889402565972219</v>
      </c>
      <c r="Q27" s="341">
        <v>7.2878147612156292</v>
      </c>
      <c r="R27" s="342">
        <f t="shared" si="14"/>
        <v>-0.54218523878437086</v>
      </c>
      <c r="S27" s="341">
        <v>7.0620928400448442</v>
      </c>
      <c r="T27" s="342">
        <f t="shared" si="15"/>
        <v>-0.44790715995515562</v>
      </c>
    </row>
    <row r="28" spans="1:20" outlineLevel="1" x14ac:dyDescent="0.25">
      <c r="B28" s="66" t="s">
        <v>93</v>
      </c>
      <c r="C28" s="341">
        <v>7.5744979833519261</v>
      </c>
      <c r="D28" s="342">
        <f t="shared" si="16"/>
        <v>-0.24838008215619833</v>
      </c>
      <c r="E28" s="341">
        <v>8.2322145495423165</v>
      </c>
      <c r="F28" s="342">
        <f t="shared" si="17"/>
        <v>-3.9244732844949226E-2</v>
      </c>
      <c r="G28" s="341">
        <v>7.7626774692539779</v>
      </c>
      <c r="H28" s="342">
        <f t="shared" si="9"/>
        <v>-0.19557702002966781</v>
      </c>
      <c r="I28" s="343">
        <v>7.4447510431154384</v>
      </c>
      <c r="J28" s="342">
        <f t="shared" si="10"/>
        <v>-6.6932962829456599E-2</v>
      </c>
      <c r="K28" s="343">
        <v>7.9952346700233772</v>
      </c>
      <c r="L28" s="342">
        <f t="shared" si="11"/>
        <v>-0.17010911180615018</v>
      </c>
      <c r="M28" s="343">
        <v>7.6416518967439471</v>
      </c>
      <c r="N28" s="342">
        <f t="shared" si="12"/>
        <v>-0.12093179790135711</v>
      </c>
      <c r="O28" s="341">
        <v>6.9969165719633661</v>
      </c>
      <c r="P28" s="342">
        <f t="shared" si="13"/>
        <v>6.0400426480118341E-3</v>
      </c>
      <c r="Q28" s="341">
        <v>7.7932656033408785</v>
      </c>
      <c r="R28" s="342">
        <f t="shared" si="14"/>
        <v>-0.13912634184655559</v>
      </c>
      <c r="S28" s="341">
        <v>7.2538165886461794</v>
      </c>
      <c r="T28" s="342">
        <f t="shared" si="15"/>
        <v>-6.4313960239855916E-2</v>
      </c>
    </row>
    <row r="29" spans="1:20" outlineLevel="1" x14ac:dyDescent="0.25">
      <c r="B29" s="66" t="s">
        <v>94</v>
      </c>
      <c r="C29" s="341">
        <v>7.2375478575429</v>
      </c>
      <c r="D29" s="342">
        <f t="shared" si="16"/>
        <v>-2.1465629336010927E-2</v>
      </c>
      <c r="E29" s="341">
        <v>8.0174525889859716</v>
      </c>
      <c r="F29" s="342">
        <f t="shared" si="17"/>
        <v>8.911913750798206E-2</v>
      </c>
      <c r="G29" s="341">
        <v>7.4654896813432448</v>
      </c>
      <c r="H29" s="342">
        <f t="shared" si="9"/>
        <v>-1.2325108796662043E-2</v>
      </c>
      <c r="I29" s="343">
        <v>7.1907404363924634</v>
      </c>
      <c r="J29" s="342">
        <f t="shared" si="10"/>
        <v>4.3060736462681604E-2</v>
      </c>
      <c r="K29" s="343">
        <v>8.0027923323196415</v>
      </c>
      <c r="L29" s="342">
        <f t="shared" si="11"/>
        <v>0.37257206909332385</v>
      </c>
      <c r="M29" s="343">
        <v>7.4960257009698195</v>
      </c>
      <c r="N29" s="342">
        <f t="shared" si="12"/>
        <v>0.14669780378758102</v>
      </c>
      <c r="O29" s="341">
        <v>6.8870048309178742</v>
      </c>
      <c r="P29" s="342">
        <f t="shared" si="13"/>
        <v>5.0629315099442351E-2</v>
      </c>
      <c r="Q29" s="341">
        <v>7.8692468619246858</v>
      </c>
      <c r="R29" s="342">
        <f t="shared" si="14"/>
        <v>0.25473862194514307</v>
      </c>
      <c r="S29" s="341">
        <v>7.2269793752308384</v>
      </c>
      <c r="T29" s="342">
        <f t="shared" si="15"/>
        <v>8.9254685545441248E-2</v>
      </c>
    </row>
    <row r="30" spans="1:20" outlineLevel="1" x14ac:dyDescent="0.25">
      <c r="B30" s="66" t="s">
        <v>95</v>
      </c>
      <c r="C30" s="341">
        <v>7.5601874460012768</v>
      </c>
      <c r="D30" s="342">
        <f t="shared" si="16"/>
        <v>-0.53528392860186802</v>
      </c>
      <c r="E30" s="341">
        <v>8.6588790678987539</v>
      </c>
      <c r="F30" s="342">
        <f t="shared" si="17"/>
        <v>-0.34762668007744146</v>
      </c>
      <c r="G30" s="341">
        <v>7.910190446935955</v>
      </c>
      <c r="H30" s="342">
        <f t="shared" si="9"/>
        <v>-0.49287221023739036</v>
      </c>
      <c r="I30" s="343">
        <v>7.4327008705892661</v>
      </c>
      <c r="J30" s="342">
        <f t="shared" si="10"/>
        <v>-0.41486293675994723</v>
      </c>
      <c r="K30" s="343">
        <v>8.4022023534679366</v>
      </c>
      <c r="L30" s="342">
        <f t="shared" si="11"/>
        <v>-0.50828557507841765</v>
      </c>
      <c r="M30" s="343">
        <v>7.8304226661806782</v>
      </c>
      <c r="N30" s="342">
        <f t="shared" si="12"/>
        <v>-0.47065346750397108</v>
      </c>
      <c r="O30" s="341">
        <v>7.2229309107598834</v>
      </c>
      <c r="P30" s="342">
        <f t="shared" si="13"/>
        <v>-0.27308299647483025</v>
      </c>
      <c r="Q30" s="341">
        <v>8.4542383103376118</v>
      </c>
      <c r="R30" s="342">
        <f t="shared" si="14"/>
        <v>-0.47037919350293933</v>
      </c>
      <c r="S30" s="341">
        <v>7.6807559327541117</v>
      </c>
      <c r="T30" s="342">
        <f t="shared" si="15"/>
        <v>-0.37005551825943073</v>
      </c>
    </row>
    <row r="31" spans="1:20" outlineLevel="1" x14ac:dyDescent="0.25">
      <c r="B31" s="66" t="s">
        <v>96</v>
      </c>
      <c r="C31" s="341">
        <v>8.7324219959939704</v>
      </c>
      <c r="D31" s="342">
        <f t="shared" si="16"/>
        <v>0.2324219959939704</v>
      </c>
      <c r="E31" s="341">
        <v>10.313390182069602</v>
      </c>
      <c r="F31" s="342">
        <f t="shared" si="17"/>
        <v>0.20339018206960269</v>
      </c>
      <c r="G31" s="341">
        <v>9.2215567154388065</v>
      </c>
      <c r="H31" s="342">
        <f t="shared" si="9"/>
        <v>0.18155671543880736</v>
      </c>
      <c r="I31" s="343">
        <v>8.3967291090436671</v>
      </c>
      <c r="J31" s="342">
        <f t="shared" si="10"/>
        <v>0.12672910904366752</v>
      </c>
      <c r="K31" s="343">
        <v>9.887211736691544</v>
      </c>
      <c r="L31" s="342">
        <f t="shared" si="11"/>
        <v>0.49721173669154339</v>
      </c>
      <c r="M31" s="343">
        <v>8.9869289524809997</v>
      </c>
      <c r="N31" s="342">
        <f t="shared" si="12"/>
        <v>0.23692895248099965</v>
      </c>
      <c r="O31" s="341">
        <v>8.0386728005662054</v>
      </c>
      <c r="P31" s="342">
        <f t="shared" si="13"/>
        <v>8.867280056620519E-2</v>
      </c>
      <c r="Q31" s="341">
        <v>10.073272893785896</v>
      </c>
      <c r="R31" s="342">
        <f t="shared" si="14"/>
        <v>0.53327289378589704</v>
      </c>
      <c r="S31" s="341">
        <v>8.7536530175908673</v>
      </c>
      <c r="T31" s="342">
        <f t="shared" si="15"/>
        <v>0.18365301759086705</v>
      </c>
    </row>
    <row r="32" spans="1:20" outlineLevel="1" x14ac:dyDescent="0.25">
      <c r="B32" s="66" t="s">
        <v>97</v>
      </c>
      <c r="C32" s="341">
        <v>8.8090111527040236</v>
      </c>
      <c r="D32" s="342">
        <f>C32-C45</f>
        <v>4.9011152704023786E-2</v>
      </c>
      <c r="E32" s="341">
        <v>11.186998603781621</v>
      </c>
      <c r="F32" s="342">
        <f t="shared" si="17"/>
        <v>0.47699860378162029</v>
      </c>
      <c r="G32" s="341">
        <v>9.4989769294149955</v>
      </c>
      <c r="H32" s="342">
        <f t="shared" si="9"/>
        <v>0.10897692941499493</v>
      </c>
      <c r="I32" s="343">
        <v>8.6658306570831414</v>
      </c>
      <c r="J32" s="342">
        <f t="shared" si="10"/>
        <v>0.12836807515286885</v>
      </c>
      <c r="K32" s="343">
        <v>10.119068992567792</v>
      </c>
      <c r="L32" s="342">
        <f t="shared" si="11"/>
        <v>0.18765344591998812</v>
      </c>
      <c r="M32" s="343">
        <v>9.2276898640176857</v>
      </c>
      <c r="N32" s="342">
        <f t="shared" si="12"/>
        <v>0.11244859165291743</v>
      </c>
      <c r="O32" s="341">
        <v>8.2925693344276681</v>
      </c>
      <c r="P32" s="342">
        <f t="shared" si="13"/>
        <v>0.15437472852206469</v>
      </c>
      <c r="Q32" s="341">
        <v>10.308137445187262</v>
      </c>
      <c r="R32" s="342">
        <f t="shared" si="14"/>
        <v>0.24760698300238815</v>
      </c>
      <c r="S32" s="341">
        <v>8.9916721728398148</v>
      </c>
      <c r="T32" s="342">
        <f t="shared" si="15"/>
        <v>0.13200830729359581</v>
      </c>
    </row>
    <row r="33" spans="2:20" x14ac:dyDescent="0.25">
      <c r="B33" s="276">
        <v>2012</v>
      </c>
      <c r="C33" s="347">
        <v>7.9739127166109087</v>
      </c>
      <c r="D33" s="348">
        <f>C33-C46</f>
        <v>-4.5363417814340501E-2</v>
      </c>
      <c r="E33" s="347">
        <v>9.1070173339515126</v>
      </c>
      <c r="F33" s="348">
        <f t="shared" si="17"/>
        <v>0.20370921670734354</v>
      </c>
      <c r="G33" s="347">
        <v>8.3185548849623743</v>
      </c>
      <c r="H33" s="348">
        <f t="shared" si="9"/>
        <v>7.1201757054577541E-3</v>
      </c>
      <c r="I33" s="347">
        <v>7.8257853394962078</v>
      </c>
      <c r="J33" s="348">
        <f t="shared" si="10"/>
        <v>4.5068523827662688E-4</v>
      </c>
      <c r="K33" s="347">
        <v>8.6663434392706211</v>
      </c>
      <c r="L33" s="348">
        <f t="shared" si="11"/>
        <v>0.12520678683600828</v>
      </c>
      <c r="M33" s="347">
        <v>8.1523704305823497</v>
      </c>
      <c r="N33" s="348">
        <f t="shared" si="12"/>
        <v>2.7169572496381633E-2</v>
      </c>
      <c r="O33" s="347">
        <v>7.3893170206316228</v>
      </c>
      <c r="P33" s="348">
        <f t="shared" si="13"/>
        <v>8.2894631723124945E-3</v>
      </c>
      <c r="Q33" s="347">
        <v>8.5848533495741144</v>
      </c>
      <c r="R33" s="348">
        <f t="shared" si="14"/>
        <v>0.1162041933756619</v>
      </c>
      <c r="S33" s="347">
        <v>7.8106950330934621</v>
      </c>
      <c r="T33" s="348">
        <f t="shared" si="15"/>
        <v>1.4395740216805564E-2</v>
      </c>
    </row>
    <row r="34" spans="2:20" hidden="1" outlineLevel="1" x14ac:dyDescent="0.25">
      <c r="B34" s="66" t="s">
        <v>86</v>
      </c>
      <c r="C34" s="341">
        <v>7.8558433975600011</v>
      </c>
      <c r="D34" s="342">
        <f>C34-C47</f>
        <v>0.24584339756000073</v>
      </c>
      <c r="E34" s="341">
        <v>8.5040131070284595</v>
      </c>
      <c r="F34" s="342">
        <f>E34-E47</f>
        <v>-0.19598689297153982</v>
      </c>
      <c r="G34" s="341">
        <v>8.0875711606173279</v>
      </c>
      <c r="H34" s="342">
        <f t="shared" si="9"/>
        <v>7.7571160617328161E-2</v>
      </c>
      <c r="I34" s="343">
        <v>7.7712841902622927</v>
      </c>
      <c r="J34" s="342">
        <f t="shared" si="10"/>
        <v>0.41974012715124154</v>
      </c>
      <c r="K34" s="343">
        <v>8.3530445003973846</v>
      </c>
      <c r="L34" s="342">
        <f t="shared" si="11"/>
        <v>7.8183280256080678E-2</v>
      </c>
      <c r="M34" s="343">
        <v>8.0299643041688693</v>
      </c>
      <c r="N34" s="342">
        <f t="shared" si="12"/>
        <v>0.26758609032423131</v>
      </c>
      <c r="O34" s="341">
        <v>7.4502334725976898</v>
      </c>
      <c r="P34" s="342">
        <f t="shared" si="13"/>
        <v>0.5217270992638019</v>
      </c>
      <c r="Q34" s="341">
        <v>8.4915598010991893</v>
      </c>
      <c r="R34" s="342">
        <f t="shared" si="14"/>
        <v>0.19484561892958396</v>
      </c>
      <c r="S34" s="341">
        <v>7.8707428909070387</v>
      </c>
      <c r="T34" s="342">
        <f t="shared" si="15"/>
        <v>0.38432490142389142</v>
      </c>
    </row>
    <row r="35" spans="2:20" hidden="1" outlineLevel="1" x14ac:dyDescent="0.25">
      <c r="B35" s="66" t="s">
        <v>87</v>
      </c>
      <c r="C35" s="341">
        <v>8.51</v>
      </c>
      <c r="D35" s="342">
        <f t="shared" ref="D35:D44" si="18">C35-C48</f>
        <v>3.9999999999999147E-2</v>
      </c>
      <c r="E35" s="341">
        <v>9.91</v>
      </c>
      <c r="F35" s="342">
        <f t="shared" ref="F35:F98" si="19">E35-E48</f>
        <v>0.47000000000000064</v>
      </c>
      <c r="G35" s="341">
        <v>8.9700000000000006</v>
      </c>
      <c r="H35" s="342">
        <f t="shared" si="9"/>
        <v>0.14000000000000057</v>
      </c>
      <c r="I35" s="343">
        <v>8.3435919604585393</v>
      </c>
      <c r="J35" s="342">
        <f t="shared" si="10"/>
        <v>0.30159457561728331</v>
      </c>
      <c r="K35" s="343">
        <v>9.2709860590397852</v>
      </c>
      <c r="L35" s="342">
        <f t="shared" si="11"/>
        <v>0.13598804366793793</v>
      </c>
      <c r="M35" s="343">
        <v>8.7303698620986996</v>
      </c>
      <c r="N35" s="342">
        <f t="shared" si="12"/>
        <v>0.20439784892015922</v>
      </c>
      <c r="O35" s="341">
        <v>7.8280576320605482</v>
      </c>
      <c r="P35" s="342">
        <f t="shared" si="13"/>
        <v>0.37400202583102882</v>
      </c>
      <c r="Q35" s="341">
        <v>9.3231294279164345</v>
      </c>
      <c r="R35" s="342">
        <f t="shared" si="14"/>
        <v>0.2156158667174175</v>
      </c>
      <c r="S35" s="341">
        <v>8.3879635243615542</v>
      </c>
      <c r="T35" s="342">
        <f t="shared" si="15"/>
        <v>0.26762487889300424</v>
      </c>
    </row>
    <row r="36" spans="2:20" hidden="1" outlineLevel="1" x14ac:dyDescent="0.25">
      <c r="B36" s="66" t="s">
        <v>88</v>
      </c>
      <c r="C36" s="341">
        <v>7.59</v>
      </c>
      <c r="D36" s="342">
        <f t="shared" si="18"/>
        <v>0.39999999999999947</v>
      </c>
      <c r="E36" s="341">
        <v>8.51</v>
      </c>
      <c r="F36" s="342">
        <f t="shared" si="19"/>
        <v>0.17999999999999972</v>
      </c>
      <c r="G36" s="341">
        <v>7.89</v>
      </c>
      <c r="H36" s="342">
        <f t="shared" si="9"/>
        <v>0.33999999999999986</v>
      </c>
      <c r="I36" s="343">
        <v>7.44</v>
      </c>
      <c r="J36" s="342">
        <f t="shared" si="10"/>
        <v>0.38000477440916747</v>
      </c>
      <c r="K36" s="343">
        <v>8.11</v>
      </c>
      <c r="L36" s="342">
        <f t="shared" si="11"/>
        <v>6.2440890125174064E-2</v>
      </c>
      <c r="M36" s="343">
        <v>7.71</v>
      </c>
      <c r="N36" s="342">
        <f t="shared" si="12"/>
        <v>0.24799009200283084</v>
      </c>
      <c r="O36" s="341">
        <v>6.92</v>
      </c>
      <c r="P36" s="342">
        <f t="shared" si="13"/>
        <v>0.33303023775745899</v>
      </c>
      <c r="Q36" s="341">
        <v>7.9</v>
      </c>
      <c r="R36" s="342">
        <f t="shared" si="14"/>
        <v>6.5606878380927824E-2</v>
      </c>
      <c r="S36" s="341">
        <v>7.29</v>
      </c>
      <c r="T36" s="342">
        <f t="shared" si="15"/>
        <v>0.23024542961714189</v>
      </c>
    </row>
    <row r="37" spans="2:20" hidden="1" outlineLevel="1" x14ac:dyDescent="0.25">
      <c r="B37" s="66" t="s">
        <v>89</v>
      </c>
      <c r="C37" s="341">
        <v>8.1529390104459392</v>
      </c>
      <c r="D37" s="342">
        <f t="shared" si="18"/>
        <v>0.31478806231654222</v>
      </c>
      <c r="E37" s="341">
        <v>8.6496545949340593</v>
      </c>
      <c r="F37" s="342">
        <f t="shared" si="19"/>
        <v>-0.13595736674558978</v>
      </c>
      <c r="G37" s="341">
        <v>8.3101120767314924</v>
      </c>
      <c r="H37" s="342">
        <f t="shared" si="9"/>
        <v>0.15219706256718624</v>
      </c>
      <c r="I37" s="343">
        <v>7.7478145331705575</v>
      </c>
      <c r="J37" s="342">
        <f t="shared" si="10"/>
        <v>0.10844604796665447</v>
      </c>
      <c r="K37" s="343">
        <v>8.220406026409167</v>
      </c>
      <c r="L37" s="342">
        <f t="shared" si="11"/>
        <v>-0.73364479104371227</v>
      </c>
      <c r="M37" s="343">
        <v>7.938141492112484</v>
      </c>
      <c r="N37" s="342">
        <f t="shared" si="12"/>
        <v>-0.22514131678341442</v>
      </c>
      <c r="O37" s="341">
        <v>7.3138497740260711</v>
      </c>
      <c r="P37" s="342">
        <f t="shared" si="13"/>
        <v>0.27333725157935795</v>
      </c>
      <c r="Q37" s="341">
        <v>8.0249444629025213</v>
      </c>
      <c r="R37" s="342">
        <f t="shared" si="14"/>
        <v>-0.59409600221725078</v>
      </c>
      <c r="S37" s="341">
        <v>7.5729801462855297</v>
      </c>
      <c r="T37" s="342">
        <f t="shared" si="15"/>
        <v>-4.5372054730218103E-2</v>
      </c>
    </row>
    <row r="38" spans="2:20" hidden="1" outlineLevel="1" x14ac:dyDescent="0.25">
      <c r="B38" s="66" t="s">
        <v>90</v>
      </c>
      <c r="C38" s="341">
        <v>8.25</v>
      </c>
      <c r="D38" s="342">
        <f t="shared" si="18"/>
        <v>0.27469124432451331</v>
      </c>
      <c r="E38" s="341">
        <v>9.4499999999999993</v>
      </c>
      <c r="F38" s="342">
        <f t="shared" si="19"/>
        <v>0.21963803540229065</v>
      </c>
      <c r="G38" s="341">
        <v>8.65</v>
      </c>
      <c r="H38" s="342">
        <f t="shared" si="9"/>
        <v>0.24432717678100246</v>
      </c>
      <c r="I38" s="343">
        <v>8.0573330022789555</v>
      </c>
      <c r="J38" s="342">
        <f t="shared" si="10"/>
        <v>0.3800216414984785</v>
      </c>
      <c r="K38" s="343">
        <v>8.7940253477439061</v>
      </c>
      <c r="L38" s="342">
        <f t="shared" si="11"/>
        <v>-0.24310018065160932</v>
      </c>
      <c r="M38" s="343">
        <v>8.3686476910236909</v>
      </c>
      <c r="N38" s="342">
        <f t="shared" si="12"/>
        <v>0.11679470857882457</v>
      </c>
      <c r="O38" s="341">
        <v>7.5374298159562612</v>
      </c>
      <c r="P38" s="342">
        <f t="shared" si="13"/>
        <v>0.40976220566915078</v>
      </c>
      <c r="Q38" s="341">
        <v>8.5431070675077461</v>
      </c>
      <c r="R38" s="342">
        <f t="shared" si="14"/>
        <v>-0.16769934508874051</v>
      </c>
      <c r="S38" s="341">
        <v>7.9261312519256446</v>
      </c>
      <c r="T38" s="342">
        <f t="shared" si="15"/>
        <v>0.17945779245247362</v>
      </c>
    </row>
    <row r="39" spans="2:20" hidden="1" outlineLevel="1" x14ac:dyDescent="0.25">
      <c r="B39" s="66" t="s">
        <v>91</v>
      </c>
      <c r="C39" s="341">
        <v>7.7</v>
      </c>
      <c r="D39" s="342">
        <f t="shared" si="18"/>
        <v>-0.25365492183391503</v>
      </c>
      <c r="E39" s="341">
        <v>8.06</v>
      </c>
      <c r="F39" s="342">
        <f t="shared" si="19"/>
        <v>-1.1887864457523989E-2</v>
      </c>
      <c r="G39" s="341">
        <v>7.83</v>
      </c>
      <c r="H39" s="342">
        <f t="shared" si="9"/>
        <v>-0.16619883577868766</v>
      </c>
      <c r="I39" s="343">
        <v>7.5498838381624509</v>
      </c>
      <c r="J39" s="342">
        <f t="shared" si="10"/>
        <v>1.6355303342858285E-2</v>
      </c>
      <c r="K39" s="343">
        <v>7.9155110003760809</v>
      </c>
      <c r="L39" s="342">
        <f t="shared" si="11"/>
        <v>0.18023409286550596</v>
      </c>
      <c r="M39" s="343">
        <v>7.7060978242858509</v>
      </c>
      <c r="N39" s="342">
        <f t="shared" si="12"/>
        <v>8.2947169027538514E-2</v>
      </c>
      <c r="O39" s="341">
        <v>6.9638867892836149</v>
      </c>
      <c r="P39" s="342">
        <f t="shared" si="13"/>
        <v>-2.5058859527570476E-2</v>
      </c>
      <c r="Q39" s="341">
        <v>7.6921922857291181</v>
      </c>
      <c r="R39" s="342">
        <f t="shared" si="14"/>
        <v>0.16820528215778552</v>
      </c>
      <c r="S39" s="341">
        <v>7.2500219251282365</v>
      </c>
      <c r="T39" s="342">
        <f t="shared" si="15"/>
        <v>4.0299792162467263E-2</v>
      </c>
    </row>
    <row r="40" spans="2:20" hidden="1" outlineLevel="1" x14ac:dyDescent="0.25">
      <c r="B40" s="66" t="s">
        <v>92</v>
      </c>
      <c r="C40" s="341">
        <v>8.01</v>
      </c>
      <c r="D40" s="342">
        <f t="shared" si="18"/>
        <v>0.51324788307620928</v>
      </c>
      <c r="E40" s="341">
        <v>8.15</v>
      </c>
      <c r="F40" s="342">
        <f t="shared" si="19"/>
        <v>-5.7323072598213898E-2</v>
      </c>
      <c r="G40" s="341">
        <v>8.06</v>
      </c>
      <c r="H40" s="342">
        <f t="shared" si="9"/>
        <v>0.32792710458738394</v>
      </c>
      <c r="I40" s="343">
        <v>7.9</v>
      </c>
      <c r="J40" s="342">
        <f t="shared" si="10"/>
        <v>0.59625324152731896</v>
      </c>
      <c r="K40" s="343">
        <v>8.0399999999999991</v>
      </c>
      <c r="L40" s="342">
        <f t="shared" si="11"/>
        <v>8.3447751593473285E-2</v>
      </c>
      <c r="M40" s="343">
        <v>7.96</v>
      </c>
      <c r="N40" s="342">
        <f t="shared" si="12"/>
        <v>0.38439781250434812</v>
      </c>
      <c r="O40" s="341">
        <v>7.32</v>
      </c>
      <c r="P40" s="342">
        <f t="shared" si="13"/>
        <v>0.54442420068181985</v>
      </c>
      <c r="Q40" s="341">
        <v>7.83</v>
      </c>
      <c r="R40" s="342">
        <f t="shared" si="14"/>
        <v>0.21593934346588917</v>
      </c>
      <c r="S40" s="341">
        <v>7.51</v>
      </c>
      <c r="T40" s="342">
        <f t="shared" si="15"/>
        <v>0.41219580042833126</v>
      </c>
    </row>
    <row r="41" spans="2:20" hidden="1" outlineLevel="1" x14ac:dyDescent="0.25">
      <c r="B41" s="66" t="s">
        <v>93</v>
      </c>
      <c r="C41" s="341">
        <v>7.8228780655081245</v>
      </c>
      <c r="D41" s="342">
        <f t="shared" si="18"/>
        <v>0.99784568208843538</v>
      </c>
      <c r="E41" s="341">
        <v>8.2714592823872657</v>
      </c>
      <c r="F41" s="342">
        <f t="shared" si="19"/>
        <v>0.24018969187596895</v>
      </c>
      <c r="G41" s="341">
        <v>7.9582544892836458</v>
      </c>
      <c r="H41" s="342">
        <f t="shared" si="9"/>
        <v>0.77022862129490477</v>
      </c>
      <c r="I41" s="343">
        <v>7.511684005944895</v>
      </c>
      <c r="J41" s="342">
        <f t="shared" si="10"/>
        <v>0.75969210003873577</v>
      </c>
      <c r="K41" s="343">
        <v>8.1653437818295274</v>
      </c>
      <c r="L41" s="342">
        <f t="shared" si="11"/>
        <v>0.37448624776038031</v>
      </c>
      <c r="M41" s="343">
        <v>7.7625836946453042</v>
      </c>
      <c r="N41" s="342">
        <f t="shared" si="12"/>
        <v>0.6124611955937409</v>
      </c>
      <c r="O41" s="341">
        <v>6.9908765293153543</v>
      </c>
      <c r="P41" s="342">
        <f t="shared" si="13"/>
        <v>0.59753922447969288</v>
      </c>
      <c r="Q41" s="341">
        <v>7.9323919451874341</v>
      </c>
      <c r="R41" s="342">
        <f t="shared" si="14"/>
        <v>0.37697965461479122</v>
      </c>
      <c r="S41" s="341">
        <v>7.3181305488860353</v>
      </c>
      <c r="T41" s="342">
        <f t="shared" si="15"/>
        <v>0.51319721149325304</v>
      </c>
    </row>
    <row r="42" spans="2:20" hidden="1" outlineLevel="1" x14ac:dyDescent="0.25">
      <c r="B42" s="66" t="s">
        <v>94</v>
      </c>
      <c r="C42" s="341">
        <v>7.2590134868789109</v>
      </c>
      <c r="D42" s="342">
        <f t="shared" si="18"/>
        <v>0.6232445589358333</v>
      </c>
      <c r="E42" s="341">
        <v>7.9283334514779895</v>
      </c>
      <c r="F42" s="342">
        <f t="shared" si="19"/>
        <v>0.8822918390910468</v>
      </c>
      <c r="G42" s="341">
        <v>7.4778147901399068</v>
      </c>
      <c r="H42" s="342">
        <f t="shared" si="9"/>
        <v>0.70127929774154385</v>
      </c>
      <c r="I42" s="343">
        <v>7.1476796999297818</v>
      </c>
      <c r="J42" s="342">
        <f t="shared" si="10"/>
        <v>0.77419327725557174</v>
      </c>
      <c r="K42" s="343">
        <v>7.6302202632263176</v>
      </c>
      <c r="L42" s="342">
        <f t="shared" si="11"/>
        <v>0.71858811159416636</v>
      </c>
      <c r="M42" s="343">
        <v>7.3493278971822384</v>
      </c>
      <c r="N42" s="342">
        <f t="shared" si="12"/>
        <v>0.75053526956021521</v>
      </c>
      <c r="O42" s="341">
        <v>6.8363755158184318</v>
      </c>
      <c r="P42" s="342">
        <f t="shared" si="13"/>
        <v>0.74723930524658844</v>
      </c>
      <c r="Q42" s="341">
        <v>7.6145082399795427</v>
      </c>
      <c r="R42" s="342">
        <f t="shared" si="14"/>
        <v>0.72042094009018065</v>
      </c>
      <c r="S42" s="341">
        <v>7.1377246896853972</v>
      </c>
      <c r="T42" s="342">
        <f t="shared" si="15"/>
        <v>0.73693803535655</v>
      </c>
    </row>
    <row r="43" spans="2:20" hidden="1" outlineLevel="1" x14ac:dyDescent="0.25">
      <c r="B43" s="66" t="s">
        <v>95</v>
      </c>
      <c r="C43" s="341">
        <v>8.0954713746031448</v>
      </c>
      <c r="D43" s="342">
        <f t="shared" si="18"/>
        <v>0.40644509948722529</v>
      </c>
      <c r="E43" s="341">
        <v>9.0065057479761954</v>
      </c>
      <c r="F43" s="342">
        <f t="shared" si="19"/>
        <v>0.12670916915049091</v>
      </c>
      <c r="G43" s="341">
        <v>8.4030626571733453</v>
      </c>
      <c r="H43" s="342">
        <f t="shared" si="9"/>
        <v>0.29188820285527761</v>
      </c>
      <c r="I43" s="343">
        <v>7.8475638073492133</v>
      </c>
      <c r="J43" s="342">
        <f t="shared" si="10"/>
        <v>0.1993931754986118</v>
      </c>
      <c r="K43" s="343">
        <v>8.9104879285463543</v>
      </c>
      <c r="L43" s="342">
        <f t="shared" si="11"/>
        <v>0.20236031745634264</v>
      </c>
      <c r="M43" s="343">
        <v>8.3010761336846492</v>
      </c>
      <c r="N43" s="342">
        <f t="shared" si="12"/>
        <v>0.18086251803620712</v>
      </c>
      <c r="O43" s="341">
        <v>7.4960139072347136</v>
      </c>
      <c r="P43" s="342">
        <f t="shared" si="13"/>
        <v>0.22240151679928921</v>
      </c>
      <c r="Q43" s="341">
        <v>8.9246175038405511</v>
      </c>
      <c r="R43" s="342">
        <f t="shared" si="14"/>
        <v>0.20943086360799512</v>
      </c>
      <c r="S43" s="341">
        <v>8.0508114510135425</v>
      </c>
      <c r="T43" s="342">
        <f t="shared" si="15"/>
        <v>0.19098075517492319</v>
      </c>
    </row>
    <row r="44" spans="2:20" hidden="1" outlineLevel="1" x14ac:dyDescent="0.25">
      <c r="B44" s="66" t="s">
        <v>96</v>
      </c>
      <c r="C44" s="341">
        <v>8.5</v>
      </c>
      <c r="D44" s="342">
        <f t="shared" si="18"/>
        <v>0.5</v>
      </c>
      <c r="E44" s="341">
        <v>10.11</v>
      </c>
      <c r="F44" s="342">
        <f t="shared" si="19"/>
        <v>0.32000000000000028</v>
      </c>
      <c r="G44" s="341">
        <v>9.0399999999999991</v>
      </c>
      <c r="H44" s="342">
        <f t="shared" si="9"/>
        <v>0.41999999999999993</v>
      </c>
      <c r="I44" s="343">
        <v>8.27</v>
      </c>
      <c r="J44" s="342">
        <f t="shared" si="10"/>
        <v>0.42728767909023979</v>
      </c>
      <c r="K44" s="343">
        <v>9.39</v>
      </c>
      <c r="L44" s="342">
        <f t="shared" si="11"/>
        <v>0.21826025370644331</v>
      </c>
      <c r="M44" s="343">
        <v>8.75</v>
      </c>
      <c r="N44" s="342">
        <f t="shared" si="12"/>
        <v>0.31979163043100201</v>
      </c>
      <c r="O44" s="341">
        <v>7.95</v>
      </c>
      <c r="P44" s="342">
        <f t="shared" si="13"/>
        <v>0.43053902946025424</v>
      </c>
      <c r="Q44" s="341">
        <v>9.5399999999999991</v>
      </c>
      <c r="R44" s="342">
        <f t="shared" si="14"/>
        <v>0.16957268111336532</v>
      </c>
      <c r="S44" s="341">
        <v>8.57</v>
      </c>
      <c r="T44" s="342">
        <f t="shared" si="15"/>
        <v>0.31760449956297876</v>
      </c>
    </row>
    <row r="45" spans="2:20" hidden="1" outlineLevel="1" x14ac:dyDescent="0.25">
      <c r="B45" s="66" t="s">
        <v>97</v>
      </c>
      <c r="C45" s="341">
        <v>8.76</v>
      </c>
      <c r="D45" s="342">
        <f>C45-C58</f>
        <v>0.33999999999999986</v>
      </c>
      <c r="E45" s="341">
        <v>10.71</v>
      </c>
      <c r="F45" s="342">
        <f t="shared" si="19"/>
        <v>1.1000000000000014</v>
      </c>
      <c r="G45" s="341">
        <v>9.39</v>
      </c>
      <c r="H45" s="342">
        <f t="shared" si="9"/>
        <v>0.55000000000000071</v>
      </c>
      <c r="I45" s="343">
        <v>8.5374625819302725</v>
      </c>
      <c r="J45" s="342">
        <f t="shared" si="10"/>
        <v>0.42676972508711941</v>
      </c>
      <c r="K45" s="343">
        <v>9.9314155466478038</v>
      </c>
      <c r="L45" s="342">
        <f t="shared" si="11"/>
        <v>0.81376542696833631</v>
      </c>
      <c r="M45" s="343">
        <v>9.1152412723647682</v>
      </c>
      <c r="N45" s="342">
        <f t="shared" si="12"/>
        <v>0.55504190749187643</v>
      </c>
      <c r="O45" s="341">
        <v>8.1381946059056034</v>
      </c>
      <c r="P45" s="342">
        <f t="shared" si="13"/>
        <v>0.24225779438050576</v>
      </c>
      <c r="Q45" s="341">
        <v>10.060530462184873</v>
      </c>
      <c r="R45" s="342">
        <f t="shared" si="14"/>
        <v>0.81928864890633157</v>
      </c>
      <c r="S45" s="341">
        <v>8.859663865546219</v>
      </c>
      <c r="T45" s="342">
        <f t="shared" si="15"/>
        <v>0.41559120905299629</v>
      </c>
    </row>
    <row r="46" spans="2:20" collapsed="1" x14ac:dyDescent="0.25">
      <c r="B46" s="279">
        <v>2011</v>
      </c>
      <c r="C46" s="343">
        <v>8.0192761344252492</v>
      </c>
      <c r="D46" s="349">
        <f>C46-C59</f>
        <v>0.36350231430058333</v>
      </c>
      <c r="E46" s="343">
        <v>8.903308117244169</v>
      </c>
      <c r="F46" s="349">
        <f t="shared" si="19"/>
        <v>0.24099587969524805</v>
      </c>
      <c r="G46" s="343">
        <v>8.3114347092569165</v>
      </c>
      <c r="H46" s="349">
        <f t="shared" si="9"/>
        <v>0.30958422402311037</v>
      </c>
      <c r="I46" s="343">
        <v>7.8253346542579312</v>
      </c>
      <c r="J46" s="349">
        <f t="shared" si="10"/>
        <v>0.39690073052806252</v>
      </c>
      <c r="K46" s="343">
        <v>8.5411366524346128</v>
      </c>
      <c r="L46" s="349">
        <f t="shared" si="11"/>
        <v>0.14351332357925983</v>
      </c>
      <c r="M46" s="343">
        <v>8.125200858085968</v>
      </c>
      <c r="N46" s="349">
        <f t="shared" si="12"/>
        <v>0.2834466050971205</v>
      </c>
      <c r="O46" s="343">
        <v>7.3810275574593103</v>
      </c>
      <c r="P46" s="349">
        <f t="shared" si="13"/>
        <v>0.38885817808568479</v>
      </c>
      <c r="Q46" s="343">
        <v>8.4686491561984525</v>
      </c>
      <c r="R46" s="349">
        <f t="shared" si="14"/>
        <v>0.18340039172760214</v>
      </c>
      <c r="S46" s="343">
        <v>7.7962992928766566</v>
      </c>
      <c r="T46" s="349">
        <f t="shared" si="15"/>
        <v>0.297447114643977</v>
      </c>
    </row>
    <row r="47" spans="2:20" hidden="1" outlineLevel="1" x14ac:dyDescent="0.25">
      <c r="B47" s="66" t="s">
        <v>86</v>
      </c>
      <c r="C47" s="341">
        <v>7.61</v>
      </c>
      <c r="D47" s="342">
        <f t="shared" ref="D47:D98" si="20">C47-C60</f>
        <v>-0.38724932408604662</v>
      </c>
      <c r="E47" s="341">
        <v>8.6999999999999993</v>
      </c>
      <c r="F47" s="342">
        <f t="shared" si="19"/>
        <v>-0.53036827436546652</v>
      </c>
      <c r="G47" s="341">
        <v>8.01</v>
      </c>
      <c r="H47" s="342">
        <f t="shared" si="9"/>
        <v>-0.4260997327235696</v>
      </c>
      <c r="I47" s="343">
        <v>7.3515440631110511</v>
      </c>
      <c r="J47" s="342">
        <f t="shared" si="10"/>
        <v>-0.29610183379641786</v>
      </c>
      <c r="K47" s="343">
        <v>8.2748612201413039</v>
      </c>
      <c r="L47" s="342">
        <f t="shared" si="11"/>
        <v>-0.65185476392538177</v>
      </c>
      <c r="M47" s="343">
        <v>7.762378213844638</v>
      </c>
      <c r="N47" s="342">
        <f t="shared" si="12"/>
        <v>-0.45186394717591938</v>
      </c>
      <c r="O47" s="341">
        <v>6.9285063733338879</v>
      </c>
      <c r="P47" s="342">
        <f t="shared" si="13"/>
        <v>-0.36166628116272825</v>
      </c>
      <c r="Q47" s="341">
        <v>8.2967141821696053</v>
      </c>
      <c r="R47" s="342">
        <f t="shared" si="14"/>
        <v>-0.58937835264608474</v>
      </c>
      <c r="S47" s="341">
        <v>7.4864179894831473</v>
      </c>
      <c r="T47" s="342">
        <f t="shared" si="15"/>
        <v>-0.45035224680064534</v>
      </c>
    </row>
    <row r="48" spans="2:20" hidden="1" outlineLevel="1" x14ac:dyDescent="0.25">
      <c r="B48" s="66" t="s">
        <v>87</v>
      </c>
      <c r="C48" s="341">
        <v>8.4700000000000006</v>
      </c>
      <c r="D48" s="342">
        <f t="shared" si="20"/>
        <v>0.16740704787078542</v>
      </c>
      <c r="E48" s="341">
        <v>9.44</v>
      </c>
      <c r="F48" s="342">
        <f t="shared" si="19"/>
        <v>-4.8569792538431855E-2</v>
      </c>
      <c r="G48" s="341">
        <v>8.83</v>
      </c>
      <c r="H48" s="342">
        <f t="shared" si="9"/>
        <v>0.11604276318302276</v>
      </c>
      <c r="I48" s="343">
        <v>8.041997384841256</v>
      </c>
      <c r="J48" s="342">
        <f t="shared" si="10"/>
        <v>0.10919881636564455</v>
      </c>
      <c r="K48" s="343">
        <v>9.1349980153718473</v>
      </c>
      <c r="L48" s="342">
        <f t="shared" si="11"/>
        <v>7.7556407550011031E-2</v>
      </c>
      <c r="M48" s="343">
        <v>8.5259720131785404</v>
      </c>
      <c r="N48" s="342">
        <f t="shared" si="12"/>
        <v>0.10304170435670024</v>
      </c>
      <c r="O48" s="341">
        <v>7.4540556062295193</v>
      </c>
      <c r="P48" s="342">
        <f t="shared" si="13"/>
        <v>4.3974273653869744E-2</v>
      </c>
      <c r="Q48" s="341">
        <v>9.107513561199017</v>
      </c>
      <c r="R48" s="342">
        <f t="shared" si="14"/>
        <v>4.2145164567058302E-2</v>
      </c>
      <c r="S48" s="341">
        <v>8.12033864546855</v>
      </c>
      <c r="T48" s="342">
        <f t="shared" si="15"/>
        <v>5.7789224002284811E-2</v>
      </c>
    </row>
    <row r="49" spans="2:20" hidden="1" outlineLevel="1" x14ac:dyDescent="0.25">
      <c r="B49" s="66" t="s">
        <v>88</v>
      </c>
      <c r="C49" s="341">
        <v>7.19</v>
      </c>
      <c r="D49" s="342">
        <f t="shared" si="20"/>
        <v>-0.24135064990320565</v>
      </c>
      <c r="E49" s="341">
        <v>8.33</v>
      </c>
      <c r="F49" s="342">
        <f t="shared" si="19"/>
        <v>0.54416329074478043</v>
      </c>
      <c r="G49" s="341">
        <v>7.55</v>
      </c>
      <c r="H49" s="342">
        <f t="shared" si="9"/>
        <v>-6.5637942184126885E-3</v>
      </c>
      <c r="I49" s="343">
        <v>7.0599952255908329</v>
      </c>
      <c r="J49" s="342">
        <f t="shared" si="10"/>
        <v>-0.19247654133802428</v>
      </c>
      <c r="K49" s="343">
        <v>8.0475591098748254</v>
      </c>
      <c r="L49" s="342">
        <f t="shared" si="11"/>
        <v>0.30874224897932834</v>
      </c>
      <c r="M49" s="343">
        <v>7.4620099079971691</v>
      </c>
      <c r="N49" s="342">
        <f t="shared" si="12"/>
        <v>-3.4438291245884045E-3</v>
      </c>
      <c r="O49" s="341">
        <v>6.5869697622425409</v>
      </c>
      <c r="P49" s="342">
        <f t="shared" si="13"/>
        <v>-0.18086759603740887</v>
      </c>
      <c r="Q49" s="341">
        <v>7.8343931216190725</v>
      </c>
      <c r="R49" s="342">
        <f t="shared" si="14"/>
        <v>0.23299736351002132</v>
      </c>
      <c r="S49" s="341">
        <v>7.0597545703828581</v>
      </c>
      <c r="T49" s="342">
        <f t="shared" si="15"/>
        <v>-4.7346209865665401E-2</v>
      </c>
    </row>
    <row r="50" spans="2:20" hidden="1" outlineLevel="1" x14ac:dyDescent="0.25">
      <c r="B50" s="66" t="s">
        <v>89</v>
      </c>
      <c r="C50" s="341">
        <v>7.8381509481293969</v>
      </c>
      <c r="D50" s="342">
        <f t="shared" si="20"/>
        <v>-0.49184905187060313</v>
      </c>
      <c r="E50" s="341">
        <v>8.7856119616796491</v>
      </c>
      <c r="F50" s="342">
        <f t="shared" si="19"/>
        <v>2.5611961679649298E-2</v>
      </c>
      <c r="G50" s="341">
        <v>8.1579150141643062</v>
      </c>
      <c r="H50" s="342">
        <f t="shared" si="9"/>
        <v>-0.33208498583569401</v>
      </c>
      <c r="I50" s="343">
        <v>7.639368485203903</v>
      </c>
      <c r="J50" s="342">
        <f t="shared" si="10"/>
        <v>-0.20498831282720786</v>
      </c>
      <c r="K50" s="343">
        <v>8.9540508174528792</v>
      </c>
      <c r="L50" s="342">
        <f t="shared" si="11"/>
        <v>0.54382281582013015</v>
      </c>
      <c r="M50" s="343">
        <v>8.1632828088958984</v>
      </c>
      <c r="N50" s="342">
        <f t="shared" si="12"/>
        <v>7.5023225688234163E-2</v>
      </c>
      <c r="O50" s="341">
        <v>7.0405125224467131</v>
      </c>
      <c r="P50" s="342">
        <f t="shared" si="13"/>
        <v>-0.27240132290138419</v>
      </c>
      <c r="Q50" s="341">
        <v>8.6190404651197721</v>
      </c>
      <c r="R50" s="342">
        <f t="shared" si="14"/>
        <v>0.40068274316431207</v>
      </c>
      <c r="S50" s="341">
        <v>7.6183522010157478</v>
      </c>
      <c r="T50" s="342">
        <f t="shared" si="15"/>
        <v>-5.3366025818877283E-2</v>
      </c>
    </row>
    <row r="51" spans="2:20" hidden="1" outlineLevel="1" x14ac:dyDescent="0.25">
      <c r="B51" s="66" t="s">
        <v>90</v>
      </c>
      <c r="C51" s="341">
        <v>7.9753087556754867</v>
      </c>
      <c r="D51" s="342">
        <f t="shared" si="20"/>
        <v>-0.11469124432451316</v>
      </c>
      <c r="E51" s="341">
        <v>9.2303619645977086</v>
      </c>
      <c r="F51" s="342">
        <f t="shared" si="19"/>
        <v>0.84036196459770807</v>
      </c>
      <c r="G51" s="341">
        <v>8.4056728232189979</v>
      </c>
      <c r="H51" s="342">
        <f t="shared" si="9"/>
        <v>0.2056728232189986</v>
      </c>
      <c r="I51" s="343">
        <v>7.677311360780477</v>
      </c>
      <c r="J51" s="342">
        <f t="shared" si="10"/>
        <v>-4.0870041449303507E-2</v>
      </c>
      <c r="K51" s="343">
        <v>9.0371255283955154</v>
      </c>
      <c r="L51" s="342">
        <f t="shared" si="11"/>
        <v>0.5794662652116358</v>
      </c>
      <c r="M51" s="343">
        <v>8.2518529824448663</v>
      </c>
      <c r="N51" s="342">
        <f t="shared" si="12"/>
        <v>0.1951265757236964</v>
      </c>
      <c r="O51" s="341">
        <v>7.1276676102871104</v>
      </c>
      <c r="P51" s="342">
        <f t="shared" si="13"/>
        <v>-0.10103355096310285</v>
      </c>
      <c r="Q51" s="341">
        <v>8.7108064125964866</v>
      </c>
      <c r="R51" s="342">
        <f t="shared" si="14"/>
        <v>0.52831132259668934</v>
      </c>
      <c r="S51" s="341">
        <v>7.746673459473171</v>
      </c>
      <c r="T51" s="342">
        <f t="shared" si="15"/>
        <v>0.11516134485567786</v>
      </c>
    </row>
    <row r="52" spans="2:20" hidden="1" outlineLevel="1" x14ac:dyDescent="0.25">
      <c r="B52" s="66" t="s">
        <v>91</v>
      </c>
      <c r="C52" s="341">
        <v>7.9536549218339152</v>
      </c>
      <c r="D52" s="342">
        <f t="shared" si="20"/>
        <v>-2.6345078166085223E-2</v>
      </c>
      <c r="E52" s="341">
        <v>8.0718878644575245</v>
      </c>
      <c r="F52" s="342">
        <f t="shared" si="19"/>
        <v>-0.14811213554247615</v>
      </c>
      <c r="G52" s="341">
        <v>7.9961988357786877</v>
      </c>
      <c r="H52" s="342">
        <f t="shared" si="9"/>
        <v>-7.3801164221312554E-2</v>
      </c>
      <c r="I52" s="343">
        <v>7.5335285348195926</v>
      </c>
      <c r="J52" s="342">
        <f t="shared" si="10"/>
        <v>-8.8844020215264052E-2</v>
      </c>
      <c r="K52" s="343">
        <v>7.735276907510575</v>
      </c>
      <c r="L52" s="342">
        <f t="shared" si="11"/>
        <v>-0.26292667736506825</v>
      </c>
      <c r="M52" s="343">
        <v>7.6231506552583124</v>
      </c>
      <c r="N52" s="342">
        <f t="shared" si="12"/>
        <v>-0.16601614379322349</v>
      </c>
      <c r="O52" s="341">
        <v>6.9889456488111854</v>
      </c>
      <c r="P52" s="342">
        <f t="shared" si="13"/>
        <v>-3.4519044519015551E-2</v>
      </c>
      <c r="Q52" s="341">
        <v>7.5239870035713325</v>
      </c>
      <c r="R52" s="342">
        <f t="shared" si="14"/>
        <v>-0.2242371700401673</v>
      </c>
      <c r="S52" s="341">
        <v>7.2097221329657692</v>
      </c>
      <c r="T52" s="342">
        <f t="shared" si="15"/>
        <v>-0.11217931684364846</v>
      </c>
    </row>
    <row r="53" spans="2:20" hidden="1" outlineLevel="1" x14ac:dyDescent="0.25">
      <c r="B53" s="66" t="s">
        <v>92</v>
      </c>
      <c r="C53" s="341">
        <v>7.4967521169237905</v>
      </c>
      <c r="D53" s="342">
        <f t="shared" si="20"/>
        <v>-0.21703260790775136</v>
      </c>
      <c r="E53" s="341">
        <v>8.2073230725982143</v>
      </c>
      <c r="F53" s="342">
        <f t="shared" si="19"/>
        <v>-0.29692533274538846</v>
      </c>
      <c r="G53" s="341">
        <v>7.7320728954126166</v>
      </c>
      <c r="H53" s="342">
        <f t="shared" si="9"/>
        <v>-0.25224997276931393</v>
      </c>
      <c r="I53" s="343">
        <v>7.3037467584726814</v>
      </c>
      <c r="J53" s="342">
        <f t="shared" si="10"/>
        <v>-0.22225727176695109</v>
      </c>
      <c r="K53" s="343">
        <v>7.9565522484065259</v>
      </c>
      <c r="L53" s="342">
        <f t="shared" si="11"/>
        <v>-0.25945265178804</v>
      </c>
      <c r="M53" s="343">
        <v>7.5756021874956518</v>
      </c>
      <c r="N53" s="342">
        <f t="shared" si="12"/>
        <v>-0.23747166255569052</v>
      </c>
      <c r="O53" s="341">
        <v>6.7755757993181804</v>
      </c>
      <c r="P53" s="342">
        <f t="shared" si="13"/>
        <v>-0.1855453199294157</v>
      </c>
      <c r="Q53" s="341">
        <v>7.6140606565341109</v>
      </c>
      <c r="R53" s="342">
        <f t="shared" si="14"/>
        <v>-0.32547350974693146</v>
      </c>
      <c r="S53" s="341">
        <v>7.0978041995716685</v>
      </c>
      <c r="T53" s="342">
        <f t="shared" si="15"/>
        <v>-0.24405449738538287</v>
      </c>
    </row>
    <row r="54" spans="2:20" hidden="1" outlineLevel="1" x14ac:dyDescent="0.25">
      <c r="B54" s="66" t="s">
        <v>93</v>
      </c>
      <c r="C54" s="341">
        <v>6.8250323834196891</v>
      </c>
      <c r="D54" s="342">
        <f t="shared" si="20"/>
        <v>-0.10496761658031062</v>
      </c>
      <c r="E54" s="341">
        <v>8.0312695905112967</v>
      </c>
      <c r="F54" s="342">
        <f t="shared" si="19"/>
        <v>1.1269590511297167E-2</v>
      </c>
      <c r="G54" s="341">
        <v>7.188025867988741</v>
      </c>
      <c r="H54" s="342">
        <f t="shared" si="9"/>
        <v>-9.1974132011259258E-2</v>
      </c>
      <c r="I54" s="343">
        <v>6.7519919059061593</v>
      </c>
      <c r="J54" s="342">
        <f t="shared" si="10"/>
        <v>-0.16051943533214708</v>
      </c>
      <c r="K54" s="343">
        <v>7.7908575340691471</v>
      </c>
      <c r="L54" s="342">
        <f t="shared" si="11"/>
        <v>0.16920592954509228</v>
      </c>
      <c r="M54" s="343">
        <v>7.1501224990515633</v>
      </c>
      <c r="N54" s="342">
        <f t="shared" si="12"/>
        <v>-5.2852132352002812E-2</v>
      </c>
      <c r="O54" s="341">
        <v>6.3933373048356614</v>
      </c>
      <c r="P54" s="342">
        <f t="shared" si="13"/>
        <v>-0.14660521331165466</v>
      </c>
      <c r="Q54" s="341">
        <v>7.5554122905726429</v>
      </c>
      <c r="R54" s="342">
        <f t="shared" si="14"/>
        <v>2.274621958654155E-2</v>
      </c>
      <c r="S54" s="341">
        <v>6.8049333373927823</v>
      </c>
      <c r="T54" s="342">
        <f t="shared" si="15"/>
        <v>-0.11244154591918765</v>
      </c>
    </row>
    <row r="55" spans="2:20" hidden="1" outlineLevel="1" x14ac:dyDescent="0.25">
      <c r="B55" s="66" t="s">
        <v>94</v>
      </c>
      <c r="C55" s="341">
        <v>6.6357689279430776</v>
      </c>
      <c r="D55" s="342">
        <f t="shared" si="20"/>
        <v>-0.85207448467870783</v>
      </c>
      <c r="E55" s="341">
        <v>7.0460416123869427</v>
      </c>
      <c r="F55" s="342">
        <f t="shared" si="19"/>
        <v>-1.0247522892764147</v>
      </c>
      <c r="G55" s="341">
        <v>6.7765354923983629</v>
      </c>
      <c r="H55" s="342">
        <f t="shared" si="9"/>
        <v>-0.92277302976878062</v>
      </c>
      <c r="I55" s="343">
        <v>6.3734864226742101</v>
      </c>
      <c r="J55" s="342">
        <f t="shared" si="10"/>
        <v>-0.52597111516537076</v>
      </c>
      <c r="K55" s="343">
        <v>6.9116321516321513</v>
      </c>
      <c r="L55" s="342">
        <f t="shared" si="11"/>
        <v>-0.93029832365466003</v>
      </c>
      <c r="M55" s="343">
        <v>6.5987926276220232</v>
      </c>
      <c r="N55" s="342">
        <f t="shared" si="12"/>
        <v>-0.70577873915330169</v>
      </c>
      <c r="O55" s="341">
        <v>6.0891362105718434</v>
      </c>
      <c r="P55" s="342">
        <f t="shared" si="13"/>
        <v>-0.42524343742512194</v>
      </c>
      <c r="Q55" s="341">
        <v>6.8940872998893621</v>
      </c>
      <c r="R55" s="342">
        <f t="shared" si="14"/>
        <v>-0.78518388368142755</v>
      </c>
      <c r="S55" s="341">
        <v>6.4007866543288472</v>
      </c>
      <c r="T55" s="342">
        <f t="shared" si="15"/>
        <v>-0.57395942028339419</v>
      </c>
    </row>
    <row r="56" spans="2:20" hidden="1" outlineLevel="1" x14ac:dyDescent="0.25">
      <c r="B56" s="66" t="s">
        <v>95</v>
      </c>
      <c r="C56" s="341">
        <v>7.6890262751159195</v>
      </c>
      <c r="D56" s="342">
        <f t="shared" si="20"/>
        <v>-0.44097372488408126</v>
      </c>
      <c r="E56" s="341">
        <v>8.8797965788257045</v>
      </c>
      <c r="F56" s="342">
        <f t="shared" si="19"/>
        <v>-0.46020342117429536</v>
      </c>
      <c r="G56" s="341">
        <v>8.1111744543180677</v>
      </c>
      <c r="H56" s="342">
        <f t="shared" si="9"/>
        <v>-0.45882554568193257</v>
      </c>
      <c r="I56" s="343">
        <v>7.6481706318506015</v>
      </c>
      <c r="J56" s="342">
        <f t="shared" si="10"/>
        <v>-0.26203149374388524</v>
      </c>
      <c r="K56" s="343">
        <v>8.7081276110900117</v>
      </c>
      <c r="L56" s="342">
        <f t="shared" si="11"/>
        <v>0.10030095317799592</v>
      </c>
      <c r="M56" s="343">
        <v>8.1202136156484421</v>
      </c>
      <c r="N56" s="342">
        <f t="shared" si="12"/>
        <v>-0.12499997548251329</v>
      </c>
      <c r="O56" s="341">
        <v>7.2736123904354244</v>
      </c>
      <c r="P56" s="342">
        <f t="shared" si="13"/>
        <v>-0.23468498542983607</v>
      </c>
      <c r="Q56" s="341">
        <v>8.715186640232556</v>
      </c>
      <c r="R56" s="342">
        <f t="shared" si="14"/>
        <v>3.1903016539176932E-2</v>
      </c>
      <c r="S56" s="341">
        <v>7.8598306958386193</v>
      </c>
      <c r="T56" s="342">
        <f t="shared" si="15"/>
        <v>-0.16314077236224556</v>
      </c>
    </row>
    <row r="57" spans="2:20" hidden="1" outlineLevel="1" x14ac:dyDescent="0.25">
      <c r="B57" s="66" t="s">
        <v>96</v>
      </c>
      <c r="C57" s="341">
        <v>8</v>
      </c>
      <c r="D57" s="342">
        <f t="shared" si="20"/>
        <v>0.20999999999999996</v>
      </c>
      <c r="E57" s="341">
        <v>9.7899999999999991</v>
      </c>
      <c r="F57" s="342">
        <f t="shared" si="19"/>
        <v>0.66999999999999993</v>
      </c>
      <c r="G57" s="341">
        <v>8.6199999999999992</v>
      </c>
      <c r="H57" s="342">
        <f t="shared" si="9"/>
        <v>0.33000000000000007</v>
      </c>
      <c r="I57" s="343">
        <v>7.8427123209097598</v>
      </c>
      <c r="J57" s="342">
        <f t="shared" si="10"/>
        <v>7.7545372683585079E-2</v>
      </c>
      <c r="K57" s="343">
        <v>9.1717397462935573</v>
      </c>
      <c r="L57" s="342">
        <f t="shared" si="11"/>
        <v>0.26306787521389197</v>
      </c>
      <c r="M57" s="343">
        <v>8.430208369568998</v>
      </c>
      <c r="N57" s="342">
        <f t="shared" si="12"/>
        <v>0.13421662234349441</v>
      </c>
      <c r="O57" s="341">
        <v>7.5194609705397459</v>
      </c>
      <c r="P57" s="342">
        <f t="shared" si="13"/>
        <v>0.12852796120831211</v>
      </c>
      <c r="Q57" s="341">
        <v>9.3704273188866338</v>
      </c>
      <c r="R57" s="342">
        <f t="shared" si="14"/>
        <v>0.14248309602542797</v>
      </c>
      <c r="S57" s="341">
        <v>8.2523955004370215</v>
      </c>
      <c r="T57" s="342">
        <f t="shared" si="15"/>
        <v>9.1010892234356433E-2</v>
      </c>
    </row>
    <row r="58" spans="2:20" hidden="1" outlineLevel="1" x14ac:dyDescent="0.25">
      <c r="B58" s="66" t="s">
        <v>97</v>
      </c>
      <c r="C58" s="341">
        <v>8.42</v>
      </c>
      <c r="D58" s="342">
        <f t="shared" si="20"/>
        <v>-0.58999999999999986</v>
      </c>
      <c r="E58" s="341">
        <v>9.61</v>
      </c>
      <c r="F58" s="342">
        <f t="shared" si="19"/>
        <v>0.33000000000000007</v>
      </c>
      <c r="G58" s="341">
        <v>8.84</v>
      </c>
      <c r="H58" s="342">
        <f t="shared" si="9"/>
        <v>-0.27999999999999936</v>
      </c>
      <c r="I58" s="343">
        <v>8.1106928568431531</v>
      </c>
      <c r="J58" s="342">
        <f t="shared" si="10"/>
        <v>-0.90450775894349533</v>
      </c>
      <c r="K58" s="343">
        <v>9.1176501196794675</v>
      </c>
      <c r="L58" s="342">
        <f t="shared" si="11"/>
        <v>4.120547888092041E-2</v>
      </c>
      <c r="M58" s="343">
        <v>8.5601993648728918</v>
      </c>
      <c r="N58" s="342">
        <f t="shared" si="12"/>
        <v>-0.48462769164846975</v>
      </c>
      <c r="O58" s="341">
        <v>7.8959368115250976</v>
      </c>
      <c r="P58" s="342">
        <f t="shared" si="13"/>
        <v>-0.72706221916349012</v>
      </c>
      <c r="Q58" s="341">
        <v>9.2412418132785419</v>
      </c>
      <c r="R58" s="342">
        <f t="shared" si="14"/>
        <v>-0.19922475192644207</v>
      </c>
      <c r="S58" s="341">
        <v>8.4440726564932227</v>
      </c>
      <c r="T58" s="342">
        <f t="shared" si="15"/>
        <v>-0.54008672154370707</v>
      </c>
    </row>
    <row r="59" spans="2:20" ht="15" customHeight="1" collapsed="1" x14ac:dyDescent="0.25">
      <c r="B59" s="279">
        <v>2010</v>
      </c>
      <c r="C59" s="343">
        <v>7.6557738201246659</v>
      </c>
      <c r="D59" s="349">
        <f t="shared" si="20"/>
        <v>-0.27212515748925981</v>
      </c>
      <c r="E59" s="343">
        <v>8.662312237548921</v>
      </c>
      <c r="F59" s="349">
        <f t="shared" si="19"/>
        <v>-1.3390211867848834E-2</v>
      </c>
      <c r="G59" s="343">
        <v>8.0018504852338062</v>
      </c>
      <c r="H59" s="349">
        <f t="shared" si="9"/>
        <v>-0.19659090246600108</v>
      </c>
      <c r="I59" s="343">
        <v>7.4284339237298687</v>
      </c>
      <c r="J59" s="349">
        <f t="shared" si="10"/>
        <v>-0.22593339758439868</v>
      </c>
      <c r="K59" s="343">
        <v>8.397623328855353</v>
      </c>
      <c r="L59" s="349">
        <f t="shared" si="11"/>
        <v>-1.6745828806051577E-2</v>
      </c>
      <c r="M59" s="343">
        <v>7.8417542529888475</v>
      </c>
      <c r="N59" s="349">
        <f t="shared" si="12"/>
        <v>-0.15105268239501513</v>
      </c>
      <c r="O59" s="343">
        <v>6.9921693793736255</v>
      </c>
      <c r="P59" s="349">
        <f t="shared" si="13"/>
        <v>-0.20748362309691615</v>
      </c>
      <c r="Q59" s="343">
        <v>8.2852487644708503</v>
      </c>
      <c r="R59" s="349">
        <f t="shared" si="14"/>
        <v>-7.2281011679779184E-2</v>
      </c>
      <c r="S59" s="343">
        <v>7.4988521782326796</v>
      </c>
      <c r="T59" s="349">
        <f t="shared" si="15"/>
        <v>-0.17455028602755984</v>
      </c>
    </row>
    <row r="60" spans="2:20" ht="15" hidden="1" customHeight="1" outlineLevel="1" x14ac:dyDescent="0.25">
      <c r="B60" s="66" t="s">
        <v>86</v>
      </c>
      <c r="C60" s="341">
        <v>7.9972493240860469</v>
      </c>
      <c r="D60" s="342">
        <f t="shared" si="20"/>
        <v>-0.50275067591395306</v>
      </c>
      <c r="E60" s="341">
        <v>9.2303682743654658</v>
      </c>
      <c r="F60" s="342">
        <f t="shared" si="19"/>
        <v>0.33036827436546545</v>
      </c>
      <c r="G60" s="341">
        <v>8.4360997327235694</v>
      </c>
      <c r="H60" s="342">
        <f t="shared" si="9"/>
        <v>-0.21390026727643097</v>
      </c>
      <c r="I60" s="343">
        <v>7.647645896907469</v>
      </c>
      <c r="J60" s="342">
        <f t="shared" si="10"/>
        <v>-0.5739139458281981</v>
      </c>
      <c r="K60" s="343">
        <v>8.9267159840666856</v>
      </c>
      <c r="L60" s="342">
        <f t="shared" si="11"/>
        <v>8.1845405397489301E-2</v>
      </c>
      <c r="M60" s="343">
        <v>8.2142421610205574</v>
      </c>
      <c r="N60" s="342">
        <f t="shared" si="12"/>
        <v>-0.30249697290214073</v>
      </c>
      <c r="O60" s="341">
        <v>7.2901726544966161</v>
      </c>
      <c r="P60" s="342">
        <f t="shared" si="13"/>
        <v>-0.34408678266794368</v>
      </c>
      <c r="Q60" s="341">
        <v>8.8860925348156901</v>
      </c>
      <c r="R60" s="342">
        <f t="shared" si="14"/>
        <v>-3.4405658325063371E-2</v>
      </c>
      <c r="S60" s="341">
        <v>7.9367702362837926</v>
      </c>
      <c r="T60" s="342">
        <f t="shared" si="15"/>
        <v>-0.24934493108455857</v>
      </c>
    </row>
    <row r="61" spans="2:20" ht="15" hidden="1" customHeight="1" outlineLevel="1" x14ac:dyDescent="0.25">
      <c r="B61" s="66" t="s">
        <v>87</v>
      </c>
      <c r="C61" s="341">
        <v>8.3025929521292152</v>
      </c>
      <c r="D61" s="342">
        <f t="shared" si="20"/>
        <v>-3.7407047870784638E-2</v>
      </c>
      <c r="E61" s="341">
        <v>9.4885697925384314</v>
      </c>
      <c r="F61" s="342">
        <f t="shared" si="19"/>
        <v>0.90856979253843129</v>
      </c>
      <c r="G61" s="341">
        <v>8.7139572368169773</v>
      </c>
      <c r="H61" s="342">
        <f t="shared" si="9"/>
        <v>0.2839572368169776</v>
      </c>
      <c r="I61" s="343">
        <v>7.9327985684756115</v>
      </c>
      <c r="J61" s="342">
        <f t="shared" si="10"/>
        <v>-3.0477109765696397E-3</v>
      </c>
      <c r="K61" s="343">
        <v>9.0574416078218363</v>
      </c>
      <c r="L61" s="342">
        <f t="shared" si="11"/>
        <v>0.61896632038537724</v>
      </c>
      <c r="M61" s="343">
        <v>8.4229303088218401</v>
      </c>
      <c r="N61" s="342">
        <f t="shared" si="12"/>
        <v>0.24800718551765044</v>
      </c>
      <c r="O61" s="341">
        <v>7.4100813325756496</v>
      </c>
      <c r="P61" s="342">
        <f t="shared" si="13"/>
        <v>5.7586759970297052E-2</v>
      </c>
      <c r="Q61" s="341">
        <v>9.0653683966319587</v>
      </c>
      <c r="R61" s="342">
        <f t="shared" si="14"/>
        <v>0.48438029593311072</v>
      </c>
      <c r="S61" s="341">
        <v>8.0625494214662652</v>
      </c>
      <c r="T61" s="342">
        <f t="shared" si="15"/>
        <v>0.18277918938214022</v>
      </c>
    </row>
    <row r="62" spans="2:20" ht="15" hidden="1" customHeight="1" outlineLevel="1" x14ac:dyDescent="0.25">
      <c r="B62" s="66" t="s">
        <v>88</v>
      </c>
      <c r="C62" s="341">
        <v>7.431350649903206</v>
      </c>
      <c r="D62" s="342">
        <f t="shared" si="20"/>
        <v>-0.55864935009679417</v>
      </c>
      <c r="E62" s="341">
        <v>7.7858367092552196</v>
      </c>
      <c r="F62" s="342">
        <f t="shared" si="19"/>
        <v>-0.27416329074478085</v>
      </c>
      <c r="G62" s="341">
        <v>7.5565637942184125</v>
      </c>
      <c r="H62" s="342">
        <f t="shared" si="9"/>
        <v>-0.46343620578158706</v>
      </c>
      <c r="I62" s="343">
        <v>7.2524717669288572</v>
      </c>
      <c r="J62" s="342">
        <f t="shared" si="10"/>
        <v>-0.445560607133479</v>
      </c>
      <c r="K62" s="343">
        <v>7.738816860895497</v>
      </c>
      <c r="L62" s="342">
        <f t="shared" si="11"/>
        <v>-0.24011052583201664</v>
      </c>
      <c r="M62" s="343">
        <v>7.4654537371217575</v>
      </c>
      <c r="N62" s="342">
        <f t="shared" si="12"/>
        <v>-0.36037580869627295</v>
      </c>
      <c r="O62" s="341">
        <v>6.7678373582799498</v>
      </c>
      <c r="P62" s="342">
        <f t="shared" si="13"/>
        <v>-0.33369121226230103</v>
      </c>
      <c r="Q62" s="341">
        <v>7.6013957581090512</v>
      </c>
      <c r="R62" s="342">
        <f t="shared" si="14"/>
        <v>-0.33378897410126651</v>
      </c>
      <c r="S62" s="341">
        <v>7.1071007802485235</v>
      </c>
      <c r="T62" s="342">
        <f t="shared" si="15"/>
        <v>-0.34152400107212966</v>
      </c>
    </row>
    <row r="63" spans="2:20" ht="15" hidden="1" customHeight="1" outlineLevel="1" x14ac:dyDescent="0.25">
      <c r="B63" s="66" t="s">
        <v>89</v>
      </c>
      <c r="C63" s="341">
        <v>8.33</v>
      </c>
      <c r="D63" s="342">
        <f t="shared" si="20"/>
        <v>-0.30000000000000071</v>
      </c>
      <c r="E63" s="341">
        <v>8.76</v>
      </c>
      <c r="F63" s="342">
        <f t="shared" si="19"/>
        <v>9.9999999999997868E-3</v>
      </c>
      <c r="G63" s="341">
        <v>8.49</v>
      </c>
      <c r="H63" s="342">
        <f t="shared" si="9"/>
        <v>-0.1899999999999995</v>
      </c>
      <c r="I63" s="343">
        <v>7.8443567980311109</v>
      </c>
      <c r="J63" s="342">
        <f t="shared" si="10"/>
        <v>-0.27299240428061822</v>
      </c>
      <c r="K63" s="343">
        <v>8.4102280016327491</v>
      </c>
      <c r="L63" s="342">
        <f t="shared" si="11"/>
        <v>-0.46652163776223965</v>
      </c>
      <c r="M63" s="343">
        <v>8.0882595832076642</v>
      </c>
      <c r="N63" s="342">
        <f t="shared" si="12"/>
        <v>-0.35056312750501384</v>
      </c>
      <c r="O63" s="341">
        <v>7.3129138453480973</v>
      </c>
      <c r="P63" s="342">
        <f t="shared" si="13"/>
        <v>-9.1512638643562738E-2</v>
      </c>
      <c r="Q63" s="341">
        <v>8.21835772195546</v>
      </c>
      <c r="R63" s="342">
        <f t="shared" si="14"/>
        <v>-0.44065285536221666</v>
      </c>
      <c r="S63" s="341">
        <v>7.6717182268346251</v>
      </c>
      <c r="T63" s="342">
        <f t="shared" si="15"/>
        <v>-0.21702075706506818</v>
      </c>
    </row>
    <row r="64" spans="2:20" ht="15" hidden="1" customHeight="1" outlineLevel="1" x14ac:dyDescent="0.25">
      <c r="B64" s="66" t="s">
        <v>90</v>
      </c>
      <c r="C64" s="341">
        <v>8.09</v>
      </c>
      <c r="D64" s="342">
        <f t="shared" si="20"/>
        <v>-0.19999999999999929</v>
      </c>
      <c r="E64" s="341">
        <v>8.39</v>
      </c>
      <c r="F64" s="342">
        <f t="shared" si="19"/>
        <v>-0.44999999999999929</v>
      </c>
      <c r="G64" s="341">
        <v>8.1999999999999993</v>
      </c>
      <c r="H64" s="342">
        <f t="shared" si="9"/>
        <v>-0.3100000000000005</v>
      </c>
      <c r="I64" s="343">
        <v>7.7181814022297806</v>
      </c>
      <c r="J64" s="342">
        <f t="shared" si="10"/>
        <v>-0.24180206705925755</v>
      </c>
      <c r="K64" s="343">
        <v>8.4576592631838796</v>
      </c>
      <c r="L64" s="342">
        <f t="shared" si="11"/>
        <v>-0.15216790668887192</v>
      </c>
      <c r="M64" s="343">
        <v>8.0567264067211699</v>
      </c>
      <c r="N64" s="342">
        <f t="shared" si="12"/>
        <v>-0.20474199130310922</v>
      </c>
      <c r="O64" s="341">
        <v>7.2287011612502132</v>
      </c>
      <c r="P64" s="342">
        <f t="shared" si="13"/>
        <v>-0.1495552246762033</v>
      </c>
      <c r="Q64" s="341">
        <v>8.1824950899997972</v>
      </c>
      <c r="R64" s="342">
        <f t="shared" si="14"/>
        <v>-0.21698179020839881</v>
      </c>
      <c r="S64" s="341">
        <v>7.6315121146174931</v>
      </c>
      <c r="T64" s="342">
        <f t="shared" si="15"/>
        <v>-0.18507603992445709</v>
      </c>
    </row>
    <row r="65" spans="2:20" ht="15" hidden="1" customHeight="1" outlineLevel="1" x14ac:dyDescent="0.25">
      <c r="B65" s="66" t="s">
        <v>91</v>
      </c>
      <c r="C65" s="341">
        <v>7.98</v>
      </c>
      <c r="D65" s="342">
        <f t="shared" si="20"/>
        <v>-1.1399999999999988</v>
      </c>
      <c r="E65" s="341">
        <v>8.2200000000000006</v>
      </c>
      <c r="F65" s="342">
        <f t="shared" si="19"/>
        <v>-1.3099999999999987</v>
      </c>
      <c r="G65" s="341">
        <v>8.07</v>
      </c>
      <c r="H65" s="342">
        <f t="shared" si="9"/>
        <v>-1.1999999999999993</v>
      </c>
      <c r="I65" s="343">
        <v>7.6223725550348567</v>
      </c>
      <c r="J65" s="342">
        <f t="shared" si="10"/>
        <v>-0.81723134480867987</v>
      </c>
      <c r="K65" s="343">
        <v>7.9982035848756432</v>
      </c>
      <c r="L65" s="342">
        <f t="shared" si="11"/>
        <v>-1.2740168386172019</v>
      </c>
      <c r="M65" s="343">
        <v>7.7891667990515359</v>
      </c>
      <c r="N65" s="342">
        <f t="shared" si="12"/>
        <v>-1.0171376188321801</v>
      </c>
      <c r="O65" s="341">
        <v>7.023464693330201</v>
      </c>
      <c r="P65" s="342">
        <f t="shared" si="13"/>
        <v>-0.59771187070422815</v>
      </c>
      <c r="Q65" s="341">
        <v>7.7482241736114998</v>
      </c>
      <c r="R65" s="342">
        <f t="shared" si="14"/>
        <v>-1.1273458897317878</v>
      </c>
      <c r="S65" s="341">
        <v>7.3219014498094177</v>
      </c>
      <c r="T65" s="342">
        <f t="shared" si="15"/>
        <v>-0.81052783204716672</v>
      </c>
    </row>
    <row r="66" spans="2:20" ht="15" hidden="1" customHeight="1" outlineLevel="1" x14ac:dyDescent="0.25">
      <c r="B66" s="66" t="s">
        <v>92</v>
      </c>
      <c r="C66" s="341">
        <v>7.7137847248315419</v>
      </c>
      <c r="D66" s="342">
        <f t="shared" si="20"/>
        <v>-7.6215275168458163E-2</v>
      </c>
      <c r="E66" s="341">
        <v>8.5042484053436027</v>
      </c>
      <c r="F66" s="342">
        <f t="shared" si="19"/>
        <v>-0.88575159465639786</v>
      </c>
      <c r="G66" s="341">
        <v>7.9843228681819305</v>
      </c>
      <c r="H66" s="342">
        <f t="shared" si="9"/>
        <v>-0.32567713181807001</v>
      </c>
      <c r="I66" s="343">
        <v>7.5260040302396325</v>
      </c>
      <c r="J66" s="342">
        <f t="shared" si="10"/>
        <v>-0.16072167395149783</v>
      </c>
      <c r="K66" s="343">
        <v>8.2160049001945659</v>
      </c>
      <c r="L66" s="342">
        <f t="shared" si="11"/>
        <v>-0.6028524030535749</v>
      </c>
      <c r="M66" s="343">
        <v>7.8130738500513424</v>
      </c>
      <c r="N66" s="342">
        <f t="shared" si="12"/>
        <v>-0.35259944095220419</v>
      </c>
      <c r="O66" s="341">
        <v>6.9611211192475961</v>
      </c>
      <c r="P66" s="342">
        <f t="shared" si="13"/>
        <v>-0.15196295479627597</v>
      </c>
      <c r="Q66" s="341">
        <v>7.9395341662810424</v>
      </c>
      <c r="R66" s="342">
        <f t="shared" si="14"/>
        <v>-0.60405211872064335</v>
      </c>
      <c r="S66" s="341">
        <v>7.3418586969570514</v>
      </c>
      <c r="T66" s="342">
        <f t="shared" si="15"/>
        <v>-0.32991360686646143</v>
      </c>
    </row>
    <row r="67" spans="2:20" ht="15" hidden="1" customHeight="1" outlineLevel="1" x14ac:dyDescent="0.25">
      <c r="B67" s="66" t="s">
        <v>93</v>
      </c>
      <c r="C67" s="341">
        <v>6.93</v>
      </c>
      <c r="D67" s="342">
        <f t="shared" si="20"/>
        <v>-0.45000000000000018</v>
      </c>
      <c r="E67" s="341">
        <v>8.02</v>
      </c>
      <c r="F67" s="342">
        <f t="shared" si="19"/>
        <v>-0.70000000000000107</v>
      </c>
      <c r="G67" s="341">
        <v>7.28</v>
      </c>
      <c r="H67" s="342">
        <f t="shared" si="9"/>
        <v>-0.54</v>
      </c>
      <c r="I67" s="343">
        <v>6.9125113412383064</v>
      </c>
      <c r="J67" s="342">
        <f t="shared" si="10"/>
        <v>-0.23026740847645133</v>
      </c>
      <c r="K67" s="343">
        <v>7.6216516045240548</v>
      </c>
      <c r="L67" s="342">
        <f t="shared" si="11"/>
        <v>-0.61999880106223149</v>
      </c>
      <c r="M67" s="343">
        <v>7.2029746314035661</v>
      </c>
      <c r="N67" s="342">
        <f t="shared" si="12"/>
        <v>-0.38216780283258611</v>
      </c>
      <c r="O67" s="341">
        <v>6.5399425181473161</v>
      </c>
      <c r="P67" s="342">
        <f t="shared" si="13"/>
        <v>-0.13075903324522198</v>
      </c>
      <c r="Q67" s="341">
        <v>7.5326660709861013</v>
      </c>
      <c r="R67" s="342">
        <f t="shared" si="14"/>
        <v>-0.51162488603454825</v>
      </c>
      <c r="S67" s="341">
        <v>6.9173748833119699</v>
      </c>
      <c r="T67" s="342">
        <f t="shared" si="15"/>
        <v>-0.26784965291272389</v>
      </c>
    </row>
    <row r="68" spans="2:20" ht="15" hidden="1" customHeight="1" outlineLevel="1" x14ac:dyDescent="0.25">
      <c r="B68" s="66" t="s">
        <v>94</v>
      </c>
      <c r="C68" s="341">
        <v>7.4878434126217854</v>
      </c>
      <c r="D68" s="342">
        <f t="shared" si="20"/>
        <v>-0.75215658737821478</v>
      </c>
      <c r="E68" s="341">
        <v>8.0707939016633574</v>
      </c>
      <c r="F68" s="342">
        <f t="shared" si="19"/>
        <v>-1.0992060983366425</v>
      </c>
      <c r="G68" s="341">
        <v>7.6993085221671436</v>
      </c>
      <c r="H68" s="342">
        <f t="shared" si="9"/>
        <v>-0.85069147783285715</v>
      </c>
      <c r="I68" s="343">
        <v>6.8994575378395808</v>
      </c>
      <c r="J68" s="342">
        <f t="shared" si="10"/>
        <v>-0.87913307240210781</v>
      </c>
      <c r="K68" s="343">
        <v>7.8419304752868113</v>
      </c>
      <c r="L68" s="342">
        <f t="shared" si="11"/>
        <v>-1.1779683821771334</v>
      </c>
      <c r="M68" s="343">
        <v>7.3045713667753249</v>
      </c>
      <c r="N68" s="342">
        <f t="shared" si="12"/>
        <v>-0.99658488854704519</v>
      </c>
      <c r="O68" s="341">
        <v>6.5143796479969653</v>
      </c>
      <c r="P68" s="342">
        <f t="shared" si="13"/>
        <v>-0.84750200803790321</v>
      </c>
      <c r="Q68" s="341">
        <v>7.6792711835707896</v>
      </c>
      <c r="R68" s="342">
        <f t="shared" si="14"/>
        <v>-1.2266182343505418</v>
      </c>
      <c r="S68" s="341">
        <v>6.9747460746122414</v>
      </c>
      <c r="T68" s="342">
        <f t="shared" si="15"/>
        <v>-0.98068060153978198</v>
      </c>
    </row>
    <row r="69" spans="2:20" ht="15" hidden="1" customHeight="1" outlineLevel="1" x14ac:dyDescent="0.25">
      <c r="B69" s="66" t="s">
        <v>95</v>
      </c>
      <c r="C69" s="341">
        <v>8.1300000000000008</v>
      </c>
      <c r="D69" s="342">
        <f t="shared" si="20"/>
        <v>0.37000000000000099</v>
      </c>
      <c r="E69" s="341">
        <v>9.34</v>
      </c>
      <c r="F69" s="342">
        <f t="shared" si="19"/>
        <v>0.25</v>
      </c>
      <c r="G69" s="341">
        <v>8.57</v>
      </c>
      <c r="H69" s="342">
        <f t="shared" si="9"/>
        <v>0.33999999999999986</v>
      </c>
      <c r="I69" s="343">
        <v>7.9102021255944868</v>
      </c>
      <c r="J69" s="342">
        <f t="shared" si="10"/>
        <v>0.28337695438373611</v>
      </c>
      <c r="K69" s="343">
        <v>8.6078266579120157</v>
      </c>
      <c r="L69" s="342">
        <f t="shared" si="11"/>
        <v>-0.18465093527676224</v>
      </c>
      <c r="M69" s="343">
        <v>8.2452135911309554</v>
      </c>
      <c r="N69" s="342">
        <f t="shared" si="12"/>
        <v>8.1705545878184793E-2</v>
      </c>
      <c r="O69" s="341">
        <v>7.5082973758652605</v>
      </c>
      <c r="P69" s="342">
        <f t="shared" si="13"/>
        <v>0.36523768399174017</v>
      </c>
      <c r="Q69" s="341">
        <v>8.683283623693379</v>
      </c>
      <c r="R69" s="342">
        <f t="shared" si="14"/>
        <v>-0.11958974280620538</v>
      </c>
      <c r="S69" s="341">
        <v>8.0229714682008648</v>
      </c>
      <c r="T69" s="342">
        <f t="shared" si="15"/>
        <v>0.18320119444637939</v>
      </c>
    </row>
    <row r="70" spans="2:20" ht="15" hidden="1" customHeight="1" outlineLevel="1" x14ac:dyDescent="0.25">
      <c r="B70" s="66" t="s">
        <v>96</v>
      </c>
      <c r="C70" s="341">
        <v>7.79</v>
      </c>
      <c r="D70" s="342">
        <f t="shared" si="20"/>
        <v>-0.17999999999999972</v>
      </c>
      <c r="E70" s="341">
        <v>9.1199999999999992</v>
      </c>
      <c r="F70" s="342">
        <f t="shared" si="19"/>
        <v>0.26999999999999957</v>
      </c>
      <c r="G70" s="341">
        <v>8.2899999999999991</v>
      </c>
      <c r="H70" s="342">
        <f t="shared" si="9"/>
        <v>-1.0000000000001563E-2</v>
      </c>
      <c r="I70" s="343">
        <v>7.7651669482261747</v>
      </c>
      <c r="J70" s="342">
        <f t="shared" si="10"/>
        <v>-0.14724556442667414</v>
      </c>
      <c r="K70" s="343">
        <v>8.9086718710796653</v>
      </c>
      <c r="L70" s="342">
        <f t="shared" si="11"/>
        <v>0.24539392850557817</v>
      </c>
      <c r="M70" s="343">
        <v>8.2959917472255036</v>
      </c>
      <c r="N70" s="342">
        <f t="shared" si="12"/>
        <v>1.980270616019375E-2</v>
      </c>
      <c r="O70" s="341">
        <v>7.3909330093314338</v>
      </c>
      <c r="P70" s="342">
        <f t="shared" si="13"/>
        <v>-7.5831032424845013E-2</v>
      </c>
      <c r="Q70" s="341">
        <v>9.2279442228612059</v>
      </c>
      <c r="R70" s="342">
        <f t="shared" si="14"/>
        <v>0.18231226240488674</v>
      </c>
      <c r="S70" s="341">
        <v>8.1613846082026651</v>
      </c>
      <c r="T70" s="342">
        <f t="shared" si="15"/>
        <v>1.1223057665395331E-2</v>
      </c>
    </row>
    <row r="71" spans="2:20" ht="15" hidden="1" customHeight="1" outlineLevel="1" x14ac:dyDescent="0.25">
      <c r="B71" s="66" t="s">
        <v>97</v>
      </c>
      <c r="C71" s="341">
        <v>9.01</v>
      </c>
      <c r="D71" s="342">
        <f t="shared" si="20"/>
        <v>-0.49000000000000021</v>
      </c>
      <c r="E71" s="341">
        <v>9.2799999999999994</v>
      </c>
      <c r="F71" s="342">
        <f t="shared" si="19"/>
        <v>-1.1900000000000013</v>
      </c>
      <c r="G71" s="341">
        <v>9.1199999999999992</v>
      </c>
      <c r="H71" s="342">
        <f t="shared" si="9"/>
        <v>-0.74000000000000021</v>
      </c>
      <c r="I71" s="343">
        <v>9.0152006157866484</v>
      </c>
      <c r="J71" s="342">
        <f t="shared" si="10"/>
        <v>-1.3759821032293118E-2</v>
      </c>
      <c r="K71" s="343">
        <v>9.0764446407985471</v>
      </c>
      <c r="L71" s="342">
        <f t="shared" si="11"/>
        <v>-1.1679674466206276</v>
      </c>
      <c r="M71" s="343">
        <v>9.0448270565213615</v>
      </c>
      <c r="N71" s="342">
        <f t="shared" si="12"/>
        <v>-0.54351976928127854</v>
      </c>
      <c r="O71" s="341">
        <v>8.6229990306885878</v>
      </c>
      <c r="P71" s="342">
        <f t="shared" si="13"/>
        <v>0.20892156471648171</v>
      </c>
      <c r="Q71" s="341">
        <v>9.440466565204984</v>
      </c>
      <c r="R71" s="342">
        <f t="shared" si="14"/>
        <v>-1.0245406855186321</v>
      </c>
      <c r="S71" s="341">
        <v>8.9841593780369298</v>
      </c>
      <c r="T71" s="342">
        <f t="shared" si="15"/>
        <v>-0.28937282598164771</v>
      </c>
    </row>
    <row r="72" spans="2:20" collapsed="1" x14ac:dyDescent="0.25">
      <c r="B72" s="279">
        <v>2009</v>
      </c>
      <c r="C72" s="343">
        <v>7.9278989776139257</v>
      </c>
      <c r="D72" s="349">
        <f t="shared" si="20"/>
        <v>-0.34230758042801579</v>
      </c>
      <c r="E72" s="343">
        <v>8.6757024494167698</v>
      </c>
      <c r="F72" s="349">
        <f t="shared" si="19"/>
        <v>-0.34219359036848296</v>
      </c>
      <c r="G72" s="343">
        <v>8.1984413876998072</v>
      </c>
      <c r="H72" s="349">
        <f t="shared" si="9"/>
        <v>-0.34171515979331701</v>
      </c>
      <c r="I72" s="343">
        <v>7.6543673213142673</v>
      </c>
      <c r="J72" s="349">
        <f t="shared" si="10"/>
        <v>-0.2975138273765765</v>
      </c>
      <c r="K72" s="343">
        <v>8.4143691576614046</v>
      </c>
      <c r="L72" s="349">
        <f t="shared" si="11"/>
        <v>-0.39408548699252322</v>
      </c>
      <c r="M72" s="343">
        <v>7.9928069353838627</v>
      </c>
      <c r="N72" s="349">
        <f t="shared" si="12"/>
        <v>-0.34443394192406984</v>
      </c>
      <c r="O72" s="343">
        <v>7.1996530024705416</v>
      </c>
      <c r="P72" s="349">
        <f t="shared" si="13"/>
        <v>-0.17987774204766449</v>
      </c>
      <c r="Q72" s="343">
        <v>8.3575297761506295</v>
      </c>
      <c r="R72" s="349">
        <f t="shared" si="14"/>
        <v>-0.40504562659523557</v>
      </c>
      <c r="S72" s="343">
        <v>7.6734024642602394</v>
      </c>
      <c r="T72" s="349">
        <f t="shared" si="15"/>
        <v>-0.27434471765047785</v>
      </c>
    </row>
    <row r="73" spans="2:20" ht="15" hidden="1" customHeight="1" outlineLevel="1" x14ac:dyDescent="0.25">
      <c r="B73" s="66" t="s">
        <v>86</v>
      </c>
      <c r="C73" s="341">
        <v>8.5</v>
      </c>
      <c r="D73" s="342">
        <f t="shared" si="20"/>
        <v>-0.14000000000000057</v>
      </c>
      <c r="E73" s="341">
        <v>8.9</v>
      </c>
      <c r="F73" s="342">
        <f t="shared" si="19"/>
        <v>-0.96999999999999886</v>
      </c>
      <c r="G73" s="341">
        <v>8.65</v>
      </c>
      <c r="H73" s="342">
        <f t="shared" si="9"/>
        <v>-0.4399999999999995</v>
      </c>
      <c r="I73" s="343">
        <v>8.2215598427356671</v>
      </c>
      <c r="J73" s="342">
        <f t="shared" si="10"/>
        <v>4.3601237274977223E-3</v>
      </c>
      <c r="K73" s="343">
        <v>8.8448705786691963</v>
      </c>
      <c r="L73" s="342">
        <f t="shared" si="11"/>
        <v>-0.41351169797955833</v>
      </c>
      <c r="M73" s="343">
        <v>8.5167391339226981</v>
      </c>
      <c r="N73" s="342">
        <f t="shared" si="12"/>
        <v>-0.19550582618449397</v>
      </c>
      <c r="O73" s="341">
        <v>7.6342594371645598</v>
      </c>
      <c r="P73" s="342">
        <f t="shared" si="13"/>
        <v>0.13958468638461952</v>
      </c>
      <c r="Q73" s="341">
        <v>8.9204981931407534</v>
      </c>
      <c r="R73" s="342">
        <f t="shared" si="14"/>
        <v>-0.36060660263396827</v>
      </c>
      <c r="S73" s="341">
        <v>8.1861151673683512</v>
      </c>
      <c r="T73" s="342">
        <f t="shared" si="15"/>
        <v>-7.8654324528276476E-2</v>
      </c>
    </row>
    <row r="74" spans="2:20" ht="15" hidden="1" customHeight="1" outlineLevel="1" x14ac:dyDescent="0.25">
      <c r="B74" s="66" t="s">
        <v>87</v>
      </c>
      <c r="C74" s="341">
        <v>8.34</v>
      </c>
      <c r="D74" s="342">
        <f t="shared" si="20"/>
        <v>0.16000000000000014</v>
      </c>
      <c r="E74" s="341">
        <v>8.58</v>
      </c>
      <c r="F74" s="342">
        <f t="shared" si="19"/>
        <v>-3.9999999999999147E-2</v>
      </c>
      <c r="G74" s="341">
        <v>8.43</v>
      </c>
      <c r="H74" s="342">
        <f t="shared" si="9"/>
        <v>8.0000000000000071E-2</v>
      </c>
      <c r="I74" s="343">
        <v>7.9358462794521811</v>
      </c>
      <c r="J74" s="342">
        <f t="shared" si="10"/>
        <v>-6.438831560778624E-3</v>
      </c>
      <c r="K74" s="343">
        <v>8.438475287436459</v>
      </c>
      <c r="L74" s="342">
        <f t="shared" si="11"/>
        <v>-0.24649223123271646</v>
      </c>
      <c r="M74" s="343">
        <v>8.1749231233041897</v>
      </c>
      <c r="N74" s="342">
        <f t="shared" si="12"/>
        <v>-0.11650521979042061</v>
      </c>
      <c r="O74" s="341">
        <v>7.3524945726053526</v>
      </c>
      <c r="P74" s="342">
        <f t="shared" si="13"/>
        <v>1.0109268589761911E-3</v>
      </c>
      <c r="Q74" s="341">
        <v>8.580988100698848</v>
      </c>
      <c r="R74" s="342">
        <f t="shared" si="14"/>
        <v>-0.24363687997025885</v>
      </c>
      <c r="S74" s="341">
        <v>7.879770232084125</v>
      </c>
      <c r="T74" s="342">
        <f t="shared" si="15"/>
        <v>-9.6316581895286468E-2</v>
      </c>
    </row>
    <row r="75" spans="2:20" ht="15" hidden="1" customHeight="1" outlineLevel="1" x14ac:dyDescent="0.25">
      <c r="B75" s="66" t="s">
        <v>88</v>
      </c>
      <c r="C75" s="341">
        <v>7.99</v>
      </c>
      <c r="D75" s="342">
        <f t="shared" si="20"/>
        <v>0.29000000000000004</v>
      </c>
      <c r="E75" s="341">
        <v>8.06</v>
      </c>
      <c r="F75" s="342">
        <f t="shared" si="19"/>
        <v>-0.62999999999999901</v>
      </c>
      <c r="G75" s="341">
        <v>8.02</v>
      </c>
      <c r="H75" s="342">
        <f t="shared" si="9"/>
        <v>-3.0000000000001137E-2</v>
      </c>
      <c r="I75" s="343">
        <v>7.6980323740623362</v>
      </c>
      <c r="J75" s="342">
        <f t="shared" si="10"/>
        <v>0.29899210071610582</v>
      </c>
      <c r="K75" s="343">
        <v>7.9789273867275137</v>
      </c>
      <c r="L75" s="342">
        <f t="shared" si="11"/>
        <v>-0.39497832340446148</v>
      </c>
      <c r="M75" s="343">
        <v>7.8258295458180305</v>
      </c>
      <c r="N75" s="342">
        <f t="shared" si="12"/>
        <v>-6.0015392652870148E-3</v>
      </c>
      <c r="O75" s="341">
        <v>7.1015285705422508</v>
      </c>
      <c r="P75" s="342">
        <f t="shared" si="13"/>
        <v>0.28189813086283699</v>
      </c>
      <c r="Q75" s="341">
        <v>7.9351847322103177</v>
      </c>
      <c r="R75" s="342">
        <f t="shared" si="14"/>
        <v>-0.23946534230843763</v>
      </c>
      <c r="S75" s="341">
        <v>7.4486247813206532</v>
      </c>
      <c r="T75" s="342">
        <f t="shared" si="15"/>
        <v>7.2366068803741967E-2</v>
      </c>
    </row>
    <row r="76" spans="2:20" ht="15" hidden="1" customHeight="1" outlineLevel="1" x14ac:dyDescent="0.25">
      <c r="B76" s="66" t="s">
        <v>89</v>
      </c>
      <c r="C76" s="341">
        <v>8.6300000000000008</v>
      </c>
      <c r="D76" s="342">
        <f t="shared" si="20"/>
        <v>0.19000000000000128</v>
      </c>
      <c r="E76" s="341">
        <v>8.75</v>
      </c>
      <c r="F76" s="342">
        <f t="shared" si="19"/>
        <v>-0.57000000000000028</v>
      </c>
      <c r="G76" s="341">
        <v>8.68</v>
      </c>
      <c r="H76" s="342">
        <f t="shared" si="9"/>
        <v>-5.0000000000000711E-2</v>
      </c>
      <c r="I76" s="343">
        <v>8.1173492023117291</v>
      </c>
      <c r="J76" s="342">
        <f t="shared" si="10"/>
        <v>0.17261946873954859</v>
      </c>
      <c r="K76" s="343">
        <v>8.8767496393949887</v>
      </c>
      <c r="L76" s="342">
        <f t="shared" si="11"/>
        <v>-0.27195811408413739</v>
      </c>
      <c r="M76" s="343">
        <v>8.4388227107126781</v>
      </c>
      <c r="N76" s="342">
        <f t="shared" si="12"/>
        <v>-7.9055175404434408E-3</v>
      </c>
      <c r="O76" s="341">
        <v>7.40442648399166</v>
      </c>
      <c r="P76" s="342">
        <f t="shared" si="13"/>
        <v>0.15208402542605359</v>
      </c>
      <c r="Q76" s="341">
        <v>8.6590105773176766</v>
      </c>
      <c r="R76" s="342">
        <f t="shared" si="14"/>
        <v>-0.18323349499245722</v>
      </c>
      <c r="S76" s="341">
        <v>7.8887389838996933</v>
      </c>
      <c r="T76" s="342">
        <f t="shared" si="15"/>
        <v>3.0160891737101458E-2</v>
      </c>
    </row>
    <row r="77" spans="2:20" ht="15" hidden="1" customHeight="1" outlineLevel="1" x14ac:dyDescent="0.25">
      <c r="B77" s="66" t="s">
        <v>90</v>
      </c>
      <c r="C77" s="341">
        <v>8.2899999999999991</v>
      </c>
      <c r="D77" s="342">
        <f t="shared" si="20"/>
        <v>-0.37000000000000099</v>
      </c>
      <c r="E77" s="341">
        <v>8.84</v>
      </c>
      <c r="F77" s="342">
        <f t="shared" si="19"/>
        <v>-0.23000000000000043</v>
      </c>
      <c r="G77" s="341">
        <v>8.51</v>
      </c>
      <c r="H77" s="342">
        <f t="shared" si="9"/>
        <v>-0.3100000000000005</v>
      </c>
      <c r="I77" s="343">
        <v>7.9599834692890381</v>
      </c>
      <c r="J77" s="342">
        <f t="shared" si="10"/>
        <v>-0.40090805625026515</v>
      </c>
      <c r="K77" s="343">
        <v>8.6098271698727515</v>
      </c>
      <c r="L77" s="342">
        <f t="shared" si="11"/>
        <v>-0.22285231120383386</v>
      </c>
      <c r="M77" s="343">
        <v>8.2614683980242791</v>
      </c>
      <c r="N77" s="342">
        <f t="shared" si="12"/>
        <v>-0.32161111773817908</v>
      </c>
      <c r="O77" s="341">
        <v>7.3782563859264165</v>
      </c>
      <c r="P77" s="342">
        <f t="shared" si="13"/>
        <v>-0.25143780572240537</v>
      </c>
      <c r="Q77" s="341">
        <v>8.3994768802081961</v>
      </c>
      <c r="R77" s="342">
        <f t="shared" si="14"/>
        <v>-8.9417909789714756E-2</v>
      </c>
      <c r="S77" s="341">
        <v>7.8165881545419502</v>
      </c>
      <c r="T77" s="342">
        <f t="shared" si="15"/>
        <v>-0.18649172559244498</v>
      </c>
    </row>
    <row r="78" spans="2:20" ht="15" hidden="1" customHeight="1" outlineLevel="1" x14ac:dyDescent="0.25">
      <c r="B78" s="66" t="s">
        <v>91</v>
      </c>
      <c r="C78" s="341">
        <v>9.1199999999999992</v>
      </c>
      <c r="D78" s="342">
        <f t="shared" si="20"/>
        <v>0.65999999999999837</v>
      </c>
      <c r="E78" s="341">
        <v>9.5299999999999994</v>
      </c>
      <c r="F78" s="342">
        <f t="shared" si="19"/>
        <v>5.9999999999998721E-2</v>
      </c>
      <c r="G78" s="341">
        <v>9.27</v>
      </c>
      <c r="H78" s="342">
        <f t="shared" si="9"/>
        <v>0.45999999999999908</v>
      </c>
      <c r="I78" s="343">
        <v>8.4396038998435365</v>
      </c>
      <c r="J78" s="342">
        <f t="shared" si="10"/>
        <v>0.36143971545947906</v>
      </c>
      <c r="K78" s="343">
        <v>9.2722204234928451</v>
      </c>
      <c r="L78" s="342">
        <f t="shared" si="11"/>
        <v>2.4941404722600424E-2</v>
      </c>
      <c r="M78" s="343">
        <v>8.806304417883716</v>
      </c>
      <c r="N78" s="342">
        <f t="shared" si="12"/>
        <v>0.2131540728605561</v>
      </c>
      <c r="O78" s="341">
        <v>7.6211765640344291</v>
      </c>
      <c r="P78" s="342">
        <f t="shared" si="13"/>
        <v>0.30634772456332904</v>
      </c>
      <c r="Q78" s="341">
        <v>8.8755700633432877</v>
      </c>
      <c r="R78" s="342">
        <f t="shared" si="14"/>
        <v>0.12695537431537041</v>
      </c>
      <c r="S78" s="341">
        <v>8.1324292818565844</v>
      </c>
      <c r="T78" s="342">
        <f t="shared" si="15"/>
        <v>0.23258823367552051</v>
      </c>
    </row>
    <row r="79" spans="2:20" ht="15" hidden="1" customHeight="1" outlineLevel="1" x14ac:dyDescent="0.25">
      <c r="B79" s="66" t="s">
        <v>92</v>
      </c>
      <c r="C79" s="341">
        <v>7.79</v>
      </c>
      <c r="D79" s="342">
        <f t="shared" si="20"/>
        <v>0.50999999999999979</v>
      </c>
      <c r="E79" s="341">
        <v>9.39</v>
      </c>
      <c r="F79" s="342">
        <f t="shared" si="19"/>
        <v>1.17</v>
      </c>
      <c r="G79" s="341">
        <v>8.31</v>
      </c>
      <c r="H79" s="342">
        <f t="shared" si="9"/>
        <v>0.71000000000000085</v>
      </c>
      <c r="I79" s="343">
        <v>7.6867257041911303</v>
      </c>
      <c r="J79" s="342">
        <f t="shared" si="10"/>
        <v>0.4595652389268885</v>
      </c>
      <c r="K79" s="343">
        <v>8.8188573032481408</v>
      </c>
      <c r="L79" s="342">
        <f t="shared" si="11"/>
        <v>0.77574020556347634</v>
      </c>
      <c r="M79" s="343">
        <v>8.1656732910035466</v>
      </c>
      <c r="N79" s="342">
        <f t="shared" si="12"/>
        <v>0.58717591921965351</v>
      </c>
      <c r="O79" s="341">
        <v>7.1130840740438721</v>
      </c>
      <c r="P79" s="342">
        <f t="shared" si="13"/>
        <v>0.39320717837884533</v>
      </c>
      <c r="Q79" s="341">
        <v>8.5435862850016857</v>
      </c>
      <c r="R79" s="342">
        <f t="shared" si="14"/>
        <v>0.81289185575129963</v>
      </c>
      <c r="S79" s="341">
        <v>7.6717723038235128</v>
      </c>
      <c r="T79" s="342">
        <f t="shared" si="15"/>
        <v>0.54770399480467091</v>
      </c>
    </row>
    <row r="80" spans="2:20" ht="15" hidden="1" customHeight="1" outlineLevel="1" x14ac:dyDescent="0.25">
      <c r="B80" s="66" t="s">
        <v>93</v>
      </c>
      <c r="C80" s="341">
        <v>7.38</v>
      </c>
      <c r="D80" s="342">
        <f t="shared" si="20"/>
        <v>-0.54</v>
      </c>
      <c r="E80" s="341">
        <v>8.7200000000000006</v>
      </c>
      <c r="F80" s="342">
        <f t="shared" si="19"/>
        <v>-1.5599999999999987</v>
      </c>
      <c r="G80" s="341">
        <v>7.82</v>
      </c>
      <c r="H80" s="342">
        <f t="shared" si="9"/>
        <v>-0.83999999999999986</v>
      </c>
      <c r="I80" s="343">
        <v>7.1427787497147577</v>
      </c>
      <c r="J80" s="342">
        <f t="shared" si="10"/>
        <v>-0.78576881364737261</v>
      </c>
      <c r="K80" s="343">
        <v>8.2416504055862863</v>
      </c>
      <c r="L80" s="342">
        <f t="shared" si="11"/>
        <v>-1.2305954572978752</v>
      </c>
      <c r="M80" s="343">
        <v>7.5851424342361522</v>
      </c>
      <c r="N80" s="342">
        <f t="shared" si="12"/>
        <v>-0.99016252957230044</v>
      </c>
      <c r="O80" s="341">
        <v>6.6707015513925381</v>
      </c>
      <c r="P80" s="342">
        <f t="shared" si="13"/>
        <v>-0.54827585735895834</v>
      </c>
      <c r="Q80" s="341">
        <v>8.0442909570206496</v>
      </c>
      <c r="R80" s="342">
        <f t="shared" si="14"/>
        <v>-1.0359279258220795</v>
      </c>
      <c r="S80" s="341">
        <v>7.1852245362246938</v>
      </c>
      <c r="T80" s="342">
        <f t="shared" si="15"/>
        <v>-0.74777561309327467</v>
      </c>
    </row>
    <row r="81" spans="2:20" ht="15" hidden="1" customHeight="1" outlineLevel="1" x14ac:dyDescent="0.25">
      <c r="B81" s="66" t="s">
        <v>94</v>
      </c>
      <c r="C81" s="341">
        <v>8.24</v>
      </c>
      <c r="D81" s="342">
        <f t="shared" si="20"/>
        <v>0.77000000000000046</v>
      </c>
      <c r="E81" s="341">
        <v>9.17</v>
      </c>
      <c r="F81" s="342">
        <f t="shared" si="19"/>
        <v>-9.9999999999997868E-3</v>
      </c>
      <c r="G81" s="341">
        <v>8.5500000000000007</v>
      </c>
      <c r="H81" s="342">
        <f t="shared" si="9"/>
        <v>0.49000000000000021</v>
      </c>
      <c r="I81" s="343">
        <v>7.7785906102416886</v>
      </c>
      <c r="J81" s="342">
        <f t="shared" si="10"/>
        <v>0.43705158566767022</v>
      </c>
      <c r="K81" s="343">
        <v>9.0198988574639447</v>
      </c>
      <c r="L81" s="342">
        <f t="shared" si="11"/>
        <v>0.20966192825921404</v>
      </c>
      <c r="M81" s="343">
        <v>8.3011562553223701</v>
      </c>
      <c r="N81" s="342">
        <f t="shared" si="12"/>
        <v>0.32570176270529405</v>
      </c>
      <c r="O81" s="341">
        <v>7.3618816560348685</v>
      </c>
      <c r="P81" s="342">
        <f t="shared" si="13"/>
        <v>0.50035181806241358</v>
      </c>
      <c r="Q81" s="341">
        <v>8.9058894179213315</v>
      </c>
      <c r="R81" s="342">
        <f t="shared" si="14"/>
        <v>0.33745688767506898</v>
      </c>
      <c r="S81" s="341">
        <v>7.9554266761520234</v>
      </c>
      <c r="T81" s="342">
        <f t="shared" si="15"/>
        <v>0.42234069756053039</v>
      </c>
    </row>
    <row r="82" spans="2:20" ht="15" hidden="1" customHeight="1" outlineLevel="1" x14ac:dyDescent="0.25">
      <c r="B82" s="66" t="s">
        <v>95</v>
      </c>
      <c r="C82" s="341">
        <v>7.76</v>
      </c>
      <c r="D82" s="342">
        <f t="shared" si="20"/>
        <v>4.9999999999999822E-2</v>
      </c>
      <c r="E82" s="341">
        <v>9.09</v>
      </c>
      <c r="F82" s="342">
        <f t="shared" si="19"/>
        <v>0.28999999999999915</v>
      </c>
      <c r="G82" s="341">
        <v>8.23</v>
      </c>
      <c r="H82" s="342">
        <f t="shared" si="9"/>
        <v>9.9999999999999645E-2</v>
      </c>
      <c r="I82" s="343">
        <v>7.6268251712107507</v>
      </c>
      <c r="J82" s="342">
        <f t="shared" si="10"/>
        <v>-8.7423267032714413E-2</v>
      </c>
      <c r="K82" s="343">
        <v>8.792477593188778</v>
      </c>
      <c r="L82" s="342">
        <f t="shared" si="11"/>
        <v>0.25614850630705277</v>
      </c>
      <c r="M82" s="343">
        <v>8.1635080452527706</v>
      </c>
      <c r="N82" s="342">
        <f t="shared" si="12"/>
        <v>5.7574105302004241E-2</v>
      </c>
      <c r="O82" s="341">
        <v>7.1430596918735203</v>
      </c>
      <c r="P82" s="342">
        <f t="shared" si="13"/>
        <v>-0.14952998337852019</v>
      </c>
      <c r="Q82" s="341">
        <v>8.8028733664995844</v>
      </c>
      <c r="R82" s="342">
        <f t="shared" si="14"/>
        <v>9.9558643137276803E-2</v>
      </c>
      <c r="S82" s="341">
        <v>7.8397702737544854</v>
      </c>
      <c r="T82" s="342">
        <f t="shared" si="15"/>
        <v>-6.1495295363092062E-2</v>
      </c>
    </row>
    <row r="83" spans="2:20" ht="15" hidden="1" customHeight="1" outlineLevel="1" x14ac:dyDescent="0.25">
      <c r="B83" s="66" t="s">
        <v>96</v>
      </c>
      <c r="C83" s="341">
        <v>7.97</v>
      </c>
      <c r="D83" s="342">
        <f t="shared" si="20"/>
        <v>4.0000000000000036E-2</v>
      </c>
      <c r="E83" s="341">
        <v>8.85</v>
      </c>
      <c r="F83" s="342">
        <f t="shared" si="19"/>
        <v>-0.62000000000000099</v>
      </c>
      <c r="G83" s="341">
        <v>8.3000000000000007</v>
      </c>
      <c r="H83" s="342">
        <f t="shared" si="9"/>
        <v>-0.20999999999999908</v>
      </c>
      <c r="I83" s="343">
        <v>7.9124125126528488</v>
      </c>
      <c r="J83" s="342">
        <f t="shared" si="10"/>
        <v>-3.4367197915781134E-2</v>
      </c>
      <c r="K83" s="343">
        <v>8.6632779425740871</v>
      </c>
      <c r="L83" s="342">
        <f t="shared" si="11"/>
        <v>-0.47419863818447183</v>
      </c>
      <c r="M83" s="343">
        <v>8.2761890410653098</v>
      </c>
      <c r="N83" s="342">
        <f t="shared" si="12"/>
        <v>-0.2372905174400799</v>
      </c>
      <c r="O83" s="341">
        <v>7.4667640417562788</v>
      </c>
      <c r="P83" s="342">
        <f t="shared" si="13"/>
        <v>-6.4814124715308452E-2</v>
      </c>
      <c r="Q83" s="341">
        <v>9.0456319604563191</v>
      </c>
      <c r="R83" s="342">
        <f t="shared" si="14"/>
        <v>-0.39631010850919779</v>
      </c>
      <c r="S83" s="341">
        <v>8.1501615505372698</v>
      </c>
      <c r="T83" s="342">
        <f t="shared" si="15"/>
        <v>-0.19827175464384084</v>
      </c>
    </row>
    <row r="84" spans="2:20" ht="15" hidden="1" customHeight="1" outlineLevel="1" x14ac:dyDescent="0.25">
      <c r="B84" s="66" t="s">
        <v>97</v>
      </c>
      <c r="C84" s="341">
        <v>9.5</v>
      </c>
      <c r="D84" s="342">
        <f t="shared" si="20"/>
        <v>0.40000000000000036</v>
      </c>
      <c r="E84" s="341">
        <v>10.47</v>
      </c>
      <c r="F84" s="342">
        <f t="shared" si="19"/>
        <v>2.000000000000135E-2</v>
      </c>
      <c r="G84" s="341">
        <v>9.86</v>
      </c>
      <c r="H84" s="342">
        <f t="shared" si="9"/>
        <v>0.25999999999999979</v>
      </c>
      <c r="I84" s="343">
        <v>9.0289604368189416</v>
      </c>
      <c r="J84" s="342">
        <f t="shared" si="10"/>
        <v>0.11127783571021865</v>
      </c>
      <c r="K84" s="343">
        <v>10.244412087419175</v>
      </c>
      <c r="L84" s="342">
        <f t="shared" si="11"/>
        <v>0.11453798932263304</v>
      </c>
      <c r="M84" s="343">
        <v>9.5883468258026401</v>
      </c>
      <c r="N84" s="342">
        <f t="shared" si="12"/>
        <v>0.11205211537039261</v>
      </c>
      <c r="O84" s="341">
        <v>8.414077465972106</v>
      </c>
      <c r="P84" s="342">
        <f t="shared" si="13"/>
        <v>5.4311655628447753E-2</v>
      </c>
      <c r="Q84" s="341">
        <v>10.465007250723616</v>
      </c>
      <c r="R84" s="342">
        <f t="shared" si="14"/>
        <v>0.11699640187104521</v>
      </c>
      <c r="S84" s="341">
        <v>9.2735322040185775</v>
      </c>
      <c r="T84" s="342">
        <f t="shared" si="15"/>
        <v>7.8287979871753066E-2</v>
      </c>
    </row>
    <row r="85" spans="2:20" collapsed="1" x14ac:dyDescent="0.25">
      <c r="B85" s="279">
        <v>2008</v>
      </c>
      <c r="C85" s="343">
        <v>8.2702065580419415</v>
      </c>
      <c r="D85" s="349">
        <f t="shared" si="20"/>
        <v>0.15187638916851753</v>
      </c>
      <c r="E85" s="343">
        <v>9.0178960397852528</v>
      </c>
      <c r="F85" s="349">
        <f t="shared" si="19"/>
        <v>-0.22509100177808605</v>
      </c>
      <c r="G85" s="343">
        <v>8.5401565474931243</v>
      </c>
      <c r="H85" s="349">
        <f t="shared" ref="H85:H110" si="21">G85-G98</f>
        <v>1.6909883088906952E-2</v>
      </c>
      <c r="I85" s="343">
        <v>7.9518811486908438</v>
      </c>
      <c r="J85" s="349">
        <f>I85-I98</f>
        <v>3.9760307006090123E-2</v>
      </c>
      <c r="K85" s="343">
        <v>8.8084546446539278</v>
      </c>
      <c r="L85" s="349">
        <f>K85-K98</f>
        <v>-0.14334118917229688</v>
      </c>
      <c r="M85" s="343">
        <v>8.3372408773079325</v>
      </c>
      <c r="N85" s="349">
        <f>M85-M98</f>
        <v>-4.5404781985647347E-2</v>
      </c>
      <c r="O85" s="343">
        <v>7.3795307445182061</v>
      </c>
      <c r="P85" s="349">
        <f>O85-O98</f>
        <v>6.4073786653993103E-2</v>
      </c>
      <c r="Q85" s="343">
        <v>8.7625754027458651</v>
      </c>
      <c r="R85" s="349">
        <f>Q85-Q98</f>
        <v>-7.5308568028022549E-2</v>
      </c>
      <c r="S85" s="343">
        <v>7.9477471819107173</v>
      </c>
      <c r="T85" s="349">
        <f>S85-S98</f>
        <v>2.905718422156589E-3</v>
      </c>
    </row>
    <row r="86" spans="2:20" ht="15" hidden="1" customHeight="1" outlineLevel="1" x14ac:dyDescent="0.25">
      <c r="B86" s="66" t="s">
        <v>86</v>
      </c>
      <c r="C86" s="341">
        <v>8.64</v>
      </c>
      <c r="D86" s="342">
        <f t="shared" si="20"/>
        <v>0.77000000000000046</v>
      </c>
      <c r="E86" s="341">
        <v>9.8699999999999992</v>
      </c>
      <c r="F86" s="342">
        <f t="shared" si="19"/>
        <v>1.1199999999999992</v>
      </c>
      <c r="G86" s="341">
        <v>9.09</v>
      </c>
      <c r="H86" s="342">
        <f t="shared" si="21"/>
        <v>0.89000000000000057</v>
      </c>
      <c r="I86" s="343">
        <v>8.2171997190081694</v>
      </c>
      <c r="J86" s="342">
        <f t="shared" ref="J86:J123" si="22">I86-I99</f>
        <v>0.40858128452118603</v>
      </c>
      <c r="K86" s="343">
        <v>9.2583822766487547</v>
      </c>
      <c r="L86" s="342">
        <f t="shared" ref="L86:L123" si="23">K86-K99</f>
        <v>0.73097502049736107</v>
      </c>
      <c r="M86" s="343">
        <v>8.7122449601071921</v>
      </c>
      <c r="N86" s="342">
        <f t="shared" ref="N86:N123" si="24">M86-M99</f>
        <v>0.55941205818024287</v>
      </c>
      <c r="O86" s="341">
        <v>7.4946747507799403</v>
      </c>
      <c r="P86" s="342">
        <f t="shared" ref="P86:P123" si="25">O86-O99</f>
        <v>0.24178371202796711</v>
      </c>
      <c r="Q86" s="341">
        <v>9.2811047957747217</v>
      </c>
      <c r="R86" s="342">
        <f t="shared" ref="R86:R123" si="26">Q86-Q99</f>
        <v>0.65222981396712498</v>
      </c>
      <c r="S86" s="341">
        <v>8.2647694918966277</v>
      </c>
      <c r="T86" s="342">
        <f t="shared" ref="T86:T123" si="27">S86-S99</f>
        <v>0.41118309476933845</v>
      </c>
    </row>
    <row r="87" spans="2:20" ht="15" hidden="1" customHeight="1" outlineLevel="1" x14ac:dyDescent="0.25">
      <c r="B87" s="66" t="s">
        <v>87</v>
      </c>
      <c r="C87" s="341">
        <v>8.18</v>
      </c>
      <c r="D87" s="342">
        <f t="shared" si="20"/>
        <v>0.20999999999999996</v>
      </c>
      <c r="E87" s="341">
        <v>8.6199999999999992</v>
      </c>
      <c r="F87" s="342">
        <f t="shared" si="19"/>
        <v>-1.5</v>
      </c>
      <c r="G87" s="341">
        <v>8.35</v>
      </c>
      <c r="H87" s="342">
        <f t="shared" si="21"/>
        <v>-0.34999999999999964</v>
      </c>
      <c r="I87" s="343">
        <v>7.9422851110129598</v>
      </c>
      <c r="J87" s="342">
        <f t="shared" si="22"/>
        <v>6.1951630632573362E-2</v>
      </c>
      <c r="K87" s="343">
        <v>8.6849675186691755</v>
      </c>
      <c r="L87" s="342">
        <f t="shared" si="23"/>
        <v>-1.085392108506321</v>
      </c>
      <c r="M87" s="343">
        <v>8.2914283430946103</v>
      </c>
      <c r="N87" s="342">
        <f t="shared" si="24"/>
        <v>-0.43609618974164732</v>
      </c>
      <c r="O87" s="341">
        <v>7.3514836457463764</v>
      </c>
      <c r="P87" s="342">
        <f t="shared" si="25"/>
        <v>4.1150746432386143E-2</v>
      </c>
      <c r="Q87" s="341">
        <v>8.8246249806691068</v>
      </c>
      <c r="R87" s="342">
        <f t="shared" si="26"/>
        <v>-0.90480464067615607</v>
      </c>
      <c r="S87" s="341">
        <v>7.9760868139794114</v>
      </c>
      <c r="T87" s="342">
        <f t="shared" si="27"/>
        <v>-0.31439700590189279</v>
      </c>
    </row>
    <row r="88" spans="2:20" ht="15" hidden="1" customHeight="1" outlineLevel="1" x14ac:dyDescent="0.25">
      <c r="B88" s="66" t="s">
        <v>88</v>
      </c>
      <c r="C88" s="341">
        <v>7.7</v>
      </c>
      <c r="D88" s="342">
        <f t="shared" si="20"/>
        <v>-1.9999999999999574E-2</v>
      </c>
      <c r="E88" s="341">
        <v>8.69</v>
      </c>
      <c r="F88" s="342">
        <f t="shared" si="19"/>
        <v>0.30999999999999872</v>
      </c>
      <c r="G88" s="341">
        <v>8.0500000000000007</v>
      </c>
      <c r="H88" s="342">
        <f t="shared" si="21"/>
        <v>9.0000000000000746E-2</v>
      </c>
      <c r="I88" s="343">
        <v>7.3990402733462304</v>
      </c>
      <c r="J88" s="342">
        <f t="shared" si="22"/>
        <v>3.0905438418739273E-2</v>
      </c>
      <c r="K88" s="343">
        <v>8.3739057101319752</v>
      </c>
      <c r="L88" s="342">
        <f t="shared" si="23"/>
        <v>-0.16945155419034386</v>
      </c>
      <c r="M88" s="343">
        <v>7.8318310850833175</v>
      </c>
      <c r="N88" s="342">
        <f t="shared" si="24"/>
        <v>-6.9563345096417706E-2</v>
      </c>
      <c r="O88" s="341">
        <v>6.8196304396794138</v>
      </c>
      <c r="P88" s="342">
        <f t="shared" si="25"/>
        <v>-0.15238496558980863</v>
      </c>
      <c r="Q88" s="341">
        <v>8.1746500745187554</v>
      </c>
      <c r="R88" s="342">
        <f t="shared" si="26"/>
        <v>-0.20690823463346852</v>
      </c>
      <c r="S88" s="341">
        <v>7.3762587125169112</v>
      </c>
      <c r="T88" s="342">
        <f t="shared" si="27"/>
        <v>-0.18526153593793371</v>
      </c>
    </row>
    <row r="89" spans="2:20" ht="15" hidden="1" customHeight="1" outlineLevel="1" x14ac:dyDescent="0.25">
      <c r="B89" s="66" t="s">
        <v>89</v>
      </c>
      <c r="C89" s="341">
        <v>8.44</v>
      </c>
      <c r="D89" s="342">
        <f t="shared" si="20"/>
        <v>0.50999999999999979</v>
      </c>
      <c r="E89" s="341">
        <v>9.32</v>
      </c>
      <c r="F89" s="342">
        <f t="shared" si="19"/>
        <v>1.0700000000000003</v>
      </c>
      <c r="G89" s="341">
        <v>8.73</v>
      </c>
      <c r="H89" s="342">
        <f t="shared" si="21"/>
        <v>0.67999999999999972</v>
      </c>
      <c r="I89" s="343">
        <v>7.9447297335721805</v>
      </c>
      <c r="J89" s="342">
        <f t="shared" si="22"/>
        <v>0.24828353416448046</v>
      </c>
      <c r="K89" s="343">
        <v>9.1487077534791261</v>
      </c>
      <c r="L89" s="342">
        <f t="shared" si="23"/>
        <v>0.83613188323551491</v>
      </c>
      <c r="M89" s="343">
        <v>8.4467282282531215</v>
      </c>
      <c r="N89" s="342">
        <f t="shared" si="24"/>
        <v>0.46825365641975125</v>
      </c>
      <c r="O89" s="341">
        <v>7.2523424585656064</v>
      </c>
      <c r="P89" s="342">
        <f t="shared" si="25"/>
        <v>0.13859950026128764</v>
      </c>
      <c r="Q89" s="341">
        <v>8.8422440723101339</v>
      </c>
      <c r="R89" s="342">
        <f t="shared" si="26"/>
        <v>0.75727053888018148</v>
      </c>
      <c r="S89" s="341">
        <v>7.8585780921625918</v>
      </c>
      <c r="T89" s="342">
        <f t="shared" si="27"/>
        <v>0.3418211093679222</v>
      </c>
    </row>
    <row r="90" spans="2:20" ht="15" hidden="1" customHeight="1" outlineLevel="1" x14ac:dyDescent="0.25">
      <c r="B90" s="66" t="s">
        <v>90</v>
      </c>
      <c r="C90" s="341">
        <v>8.66</v>
      </c>
      <c r="D90" s="342">
        <f t="shared" si="20"/>
        <v>-0.36999999999999922</v>
      </c>
      <c r="E90" s="341">
        <v>9.07</v>
      </c>
      <c r="F90" s="342">
        <f t="shared" si="19"/>
        <v>-1.2599999999999998</v>
      </c>
      <c r="G90" s="341">
        <v>8.82</v>
      </c>
      <c r="H90" s="342">
        <f t="shared" si="21"/>
        <v>-0.69999999999999929</v>
      </c>
      <c r="I90" s="343">
        <v>8.3608915255393033</v>
      </c>
      <c r="J90" s="342">
        <f t="shared" si="22"/>
        <v>-0.22143056388762972</v>
      </c>
      <c r="K90" s="343">
        <v>8.8326794810765854</v>
      </c>
      <c r="L90" s="342">
        <f t="shared" si="23"/>
        <v>-1.1446070021382173</v>
      </c>
      <c r="M90" s="343">
        <v>8.5830795157624582</v>
      </c>
      <c r="N90" s="342">
        <f t="shared" si="24"/>
        <v>-0.65723840662797528</v>
      </c>
      <c r="O90" s="341">
        <v>7.6296941916488219</v>
      </c>
      <c r="P90" s="342">
        <f t="shared" si="25"/>
        <v>-0.20520637003343989</v>
      </c>
      <c r="Q90" s="341">
        <v>8.4888947899979108</v>
      </c>
      <c r="R90" s="342">
        <f t="shared" si="26"/>
        <v>-0.95241373833985143</v>
      </c>
      <c r="S90" s="341">
        <v>8.0030798801343952</v>
      </c>
      <c r="T90" s="342">
        <f t="shared" si="27"/>
        <v>-0.52925320116594499</v>
      </c>
    </row>
    <row r="91" spans="2:20" ht="15" hidden="1" customHeight="1" outlineLevel="1" x14ac:dyDescent="0.25">
      <c r="B91" s="66" t="s">
        <v>91</v>
      </c>
      <c r="C91" s="341">
        <v>8.4600000000000009</v>
      </c>
      <c r="D91" s="342">
        <f t="shared" si="20"/>
        <v>-0.37999999999999901</v>
      </c>
      <c r="E91" s="341">
        <v>9.4700000000000006</v>
      </c>
      <c r="F91" s="342">
        <f t="shared" si="19"/>
        <v>-3.9999999999999147E-2</v>
      </c>
      <c r="G91" s="341">
        <v>8.81</v>
      </c>
      <c r="H91" s="342">
        <f t="shared" si="21"/>
        <v>-0.27999999999999936</v>
      </c>
      <c r="I91" s="343">
        <v>8.0781641843840575</v>
      </c>
      <c r="J91" s="342">
        <f t="shared" si="22"/>
        <v>-0.50058533776689984</v>
      </c>
      <c r="K91" s="343">
        <v>9.2472790187702447</v>
      </c>
      <c r="L91" s="342">
        <f t="shared" si="23"/>
        <v>-0.32132223586784825</v>
      </c>
      <c r="M91" s="343">
        <v>8.5931503450231599</v>
      </c>
      <c r="N91" s="342">
        <f t="shared" si="24"/>
        <v>-0.44733258336757942</v>
      </c>
      <c r="O91" s="341">
        <v>7.3148288394711001</v>
      </c>
      <c r="P91" s="342">
        <f t="shared" si="25"/>
        <v>-0.40780966934733076</v>
      </c>
      <c r="Q91" s="341">
        <v>8.7486146890279173</v>
      </c>
      <c r="R91" s="342">
        <f t="shared" si="26"/>
        <v>-0.29670368474840458</v>
      </c>
      <c r="S91" s="341">
        <v>7.8998410481810639</v>
      </c>
      <c r="T91" s="342">
        <f t="shared" si="27"/>
        <v>-0.38587764538012959</v>
      </c>
    </row>
    <row r="92" spans="2:20" ht="15" hidden="1" customHeight="1" outlineLevel="1" x14ac:dyDescent="0.25">
      <c r="B92" s="66" t="s">
        <v>92</v>
      </c>
      <c r="C92" s="341">
        <v>7.28</v>
      </c>
      <c r="D92" s="342">
        <f t="shared" si="20"/>
        <v>-0.59999999999999964</v>
      </c>
      <c r="E92" s="341">
        <v>8.2200000000000006</v>
      </c>
      <c r="F92" s="342">
        <f t="shared" si="19"/>
        <v>0.15000000000000036</v>
      </c>
      <c r="G92" s="341">
        <v>7.6</v>
      </c>
      <c r="H92" s="342">
        <f t="shared" si="21"/>
        <v>-0.35000000000000053</v>
      </c>
      <c r="I92" s="343">
        <v>7.2271604652642418</v>
      </c>
      <c r="J92" s="342">
        <f t="shared" si="22"/>
        <v>-0.64597403725031466</v>
      </c>
      <c r="K92" s="343">
        <v>8.0431170976846644</v>
      </c>
      <c r="L92" s="342">
        <f t="shared" si="23"/>
        <v>-9.3784501271906962E-2</v>
      </c>
      <c r="M92" s="343">
        <v>7.578497371783893</v>
      </c>
      <c r="N92" s="342">
        <f t="shared" si="24"/>
        <v>-0.41547371345237938</v>
      </c>
      <c r="O92" s="341">
        <v>6.7198768956650268</v>
      </c>
      <c r="P92" s="342">
        <f t="shared" si="25"/>
        <v>-0.51195901187350579</v>
      </c>
      <c r="Q92" s="341">
        <v>7.7306944292503861</v>
      </c>
      <c r="R92" s="342">
        <f t="shared" si="26"/>
        <v>-0.13041997000555394</v>
      </c>
      <c r="S92" s="341">
        <v>7.1240683090188419</v>
      </c>
      <c r="T92" s="342">
        <f t="shared" si="27"/>
        <v>-0.37036971892157045</v>
      </c>
    </row>
    <row r="93" spans="2:20" ht="15" hidden="1" customHeight="1" outlineLevel="1" x14ac:dyDescent="0.25">
      <c r="B93" s="66" t="s">
        <v>93</v>
      </c>
      <c r="C93" s="341">
        <v>7.92</v>
      </c>
      <c r="D93" s="342">
        <f t="shared" si="20"/>
        <v>-7.0000000000000284E-2</v>
      </c>
      <c r="E93" s="341">
        <v>10.28</v>
      </c>
      <c r="F93" s="342">
        <f t="shared" si="19"/>
        <v>0.59999999999999964</v>
      </c>
      <c r="G93" s="341">
        <v>8.66</v>
      </c>
      <c r="H93" s="342">
        <f t="shared" si="21"/>
        <v>0.12000000000000099</v>
      </c>
      <c r="I93" s="343">
        <v>7.9285475633621303</v>
      </c>
      <c r="J93" s="342">
        <f t="shared" si="22"/>
        <v>3.3950109012434559E-2</v>
      </c>
      <c r="K93" s="343">
        <v>9.4722458628841615</v>
      </c>
      <c r="L93" s="342">
        <f t="shared" si="23"/>
        <v>0.20681788264684009</v>
      </c>
      <c r="M93" s="343">
        <v>8.5753049638084526</v>
      </c>
      <c r="N93" s="342">
        <f t="shared" si="24"/>
        <v>0.10104653387280571</v>
      </c>
      <c r="O93" s="341">
        <v>7.2189774087514964</v>
      </c>
      <c r="P93" s="342">
        <f t="shared" si="25"/>
        <v>-0.13842499384506635</v>
      </c>
      <c r="Q93" s="341">
        <v>9.080218882842729</v>
      </c>
      <c r="R93" s="342">
        <f t="shared" si="26"/>
        <v>0.19775432283885053</v>
      </c>
      <c r="S93" s="341">
        <v>7.9330001493179685</v>
      </c>
      <c r="T93" s="342">
        <f t="shared" si="27"/>
        <v>-9.4676640072881568E-3</v>
      </c>
    </row>
    <row r="94" spans="2:20" ht="15" hidden="1" customHeight="1" outlineLevel="1" x14ac:dyDescent="0.25">
      <c r="B94" s="66" t="s">
        <v>94</v>
      </c>
      <c r="C94" s="341">
        <v>7.47</v>
      </c>
      <c r="D94" s="342">
        <f t="shared" si="20"/>
        <v>-6.0000000000000497E-2</v>
      </c>
      <c r="E94" s="341">
        <v>9.18</v>
      </c>
      <c r="F94" s="342">
        <f t="shared" si="19"/>
        <v>8.0000000000000071E-2</v>
      </c>
      <c r="G94" s="341">
        <v>8.06</v>
      </c>
      <c r="H94" s="342">
        <f t="shared" si="21"/>
        <v>-1.9999999999999574E-2</v>
      </c>
      <c r="I94" s="343">
        <v>7.3415390245740184</v>
      </c>
      <c r="J94" s="342">
        <f t="shared" si="22"/>
        <v>4.2767835659001108E-3</v>
      </c>
      <c r="K94" s="343">
        <v>8.8102369292047307</v>
      </c>
      <c r="L94" s="342">
        <f t="shared" si="23"/>
        <v>0.14950562559837088</v>
      </c>
      <c r="M94" s="343">
        <v>7.9754544926170761</v>
      </c>
      <c r="N94" s="342">
        <f t="shared" si="24"/>
        <v>5.5095498992555392E-2</v>
      </c>
      <c r="O94" s="341">
        <v>6.861529837972455</v>
      </c>
      <c r="P94" s="342">
        <f t="shared" si="25"/>
        <v>-4.0837731557768819E-2</v>
      </c>
      <c r="Q94" s="341">
        <v>8.5684325302462625</v>
      </c>
      <c r="R94" s="342">
        <f t="shared" si="26"/>
        <v>0.16228219088899642</v>
      </c>
      <c r="S94" s="341">
        <v>7.533085978591493</v>
      </c>
      <c r="T94" s="342">
        <f t="shared" si="27"/>
        <v>1.3333993111463549E-2</v>
      </c>
    </row>
    <row r="95" spans="2:20" ht="15" hidden="1" customHeight="1" outlineLevel="1" x14ac:dyDescent="0.25">
      <c r="B95" s="66" t="s">
        <v>95</v>
      </c>
      <c r="C95" s="341">
        <v>7.71</v>
      </c>
      <c r="D95" s="342">
        <f t="shared" si="20"/>
        <v>-0.44000000000000039</v>
      </c>
      <c r="E95" s="341">
        <v>8.8000000000000007</v>
      </c>
      <c r="F95" s="342">
        <f t="shared" si="19"/>
        <v>-0.44999999999999929</v>
      </c>
      <c r="G95" s="341">
        <v>8.1300000000000008</v>
      </c>
      <c r="H95" s="342">
        <f t="shared" si="21"/>
        <v>-0.44999999999999929</v>
      </c>
      <c r="I95" s="343">
        <v>7.7142484382434651</v>
      </c>
      <c r="J95" s="342">
        <f t="shared" si="22"/>
        <v>-0.37878118919750836</v>
      </c>
      <c r="K95" s="343">
        <v>8.5363290868817252</v>
      </c>
      <c r="L95" s="342">
        <f t="shared" si="23"/>
        <v>-0.32826699191349817</v>
      </c>
      <c r="M95" s="343">
        <v>8.1059339399507664</v>
      </c>
      <c r="N95" s="342">
        <f t="shared" si="24"/>
        <v>-0.3581422246039363</v>
      </c>
      <c r="O95" s="341">
        <v>7.2925896752520405</v>
      </c>
      <c r="P95" s="342">
        <f t="shared" si="25"/>
        <v>-0.37177314953093266</v>
      </c>
      <c r="Q95" s="341">
        <v>8.7033147233623076</v>
      </c>
      <c r="R95" s="342">
        <f t="shared" si="26"/>
        <v>-0.27134385244576542</v>
      </c>
      <c r="S95" s="341">
        <v>7.9012655691175775</v>
      </c>
      <c r="T95" s="342">
        <f t="shared" si="27"/>
        <v>-0.33724286966505712</v>
      </c>
    </row>
    <row r="96" spans="2:20" ht="15" hidden="1" customHeight="1" outlineLevel="1" x14ac:dyDescent="0.25">
      <c r="B96" s="66" t="s">
        <v>96</v>
      </c>
      <c r="C96" s="341">
        <v>7.93</v>
      </c>
      <c r="D96" s="342">
        <f t="shared" si="20"/>
        <v>-0.33999999999999986</v>
      </c>
      <c r="E96" s="341">
        <v>9.4700000000000006</v>
      </c>
      <c r="F96" s="342">
        <f t="shared" si="19"/>
        <v>-0.11999999999999922</v>
      </c>
      <c r="G96" s="341">
        <v>8.51</v>
      </c>
      <c r="H96" s="342">
        <f t="shared" si="21"/>
        <v>-0.26999999999999957</v>
      </c>
      <c r="I96" s="343">
        <v>7.94677971056863</v>
      </c>
      <c r="J96" s="342">
        <f t="shared" si="22"/>
        <v>-0.25080708054366863</v>
      </c>
      <c r="K96" s="343">
        <v>9.137476580758559</v>
      </c>
      <c r="L96" s="342">
        <f t="shared" si="23"/>
        <v>-0.13915367770364462</v>
      </c>
      <c r="M96" s="343">
        <v>8.5134795585053897</v>
      </c>
      <c r="N96" s="342">
        <f t="shared" si="24"/>
        <v>-0.21109450107034711</v>
      </c>
      <c r="O96" s="341">
        <v>7.5315781664715873</v>
      </c>
      <c r="P96" s="342">
        <f t="shared" si="25"/>
        <v>-0.14687174381043189</v>
      </c>
      <c r="Q96" s="341">
        <v>9.4419420689655169</v>
      </c>
      <c r="R96" s="342">
        <f t="shared" si="26"/>
        <v>-5.6808720222738529E-2</v>
      </c>
      <c r="S96" s="341">
        <v>8.3484333051811106</v>
      </c>
      <c r="T96" s="342">
        <f t="shared" si="27"/>
        <v>-0.13011692927560681</v>
      </c>
    </row>
    <row r="97" spans="2:20" ht="15" hidden="1" customHeight="1" outlineLevel="1" x14ac:dyDescent="0.25">
      <c r="B97" s="66" t="s">
        <v>97</v>
      </c>
      <c r="C97" s="341">
        <v>9.1</v>
      </c>
      <c r="D97" s="342">
        <f t="shared" si="20"/>
        <v>3.9999999999999147E-2</v>
      </c>
      <c r="E97" s="341">
        <v>10.45</v>
      </c>
      <c r="F97" s="342">
        <f t="shared" si="19"/>
        <v>-4.0000000000000924E-2</v>
      </c>
      <c r="G97" s="341">
        <v>9.6</v>
      </c>
      <c r="H97" s="342">
        <f t="shared" si="21"/>
        <v>9.9999999999997868E-3</v>
      </c>
      <c r="I97" s="343">
        <v>8.9176826011087229</v>
      </c>
      <c r="J97" s="342">
        <f t="shared" si="22"/>
        <v>4.9036012468731016E-2</v>
      </c>
      <c r="K97" s="343">
        <v>10.129874098096542</v>
      </c>
      <c r="L97" s="342">
        <f t="shared" si="23"/>
        <v>0.68168417072543086</v>
      </c>
      <c r="M97" s="343">
        <v>9.4762947104322475</v>
      </c>
      <c r="N97" s="342">
        <f t="shared" si="24"/>
        <v>0.32709422665048393</v>
      </c>
      <c r="O97" s="341">
        <v>8.3597658103436583</v>
      </c>
      <c r="P97" s="342">
        <f t="shared" si="25"/>
        <v>2.9315946309228735E-2</v>
      </c>
      <c r="Q97" s="341">
        <v>10.348010848852571</v>
      </c>
      <c r="R97" s="342">
        <f t="shared" si="26"/>
        <v>0.69229936424384952</v>
      </c>
      <c r="S97" s="341">
        <v>9.1952442241468244</v>
      </c>
      <c r="T97" s="342">
        <f t="shared" si="27"/>
        <v>0.2733815994746589</v>
      </c>
    </row>
    <row r="98" spans="2:20" collapsed="1" x14ac:dyDescent="0.25">
      <c r="B98" s="279">
        <v>2007</v>
      </c>
      <c r="C98" s="343">
        <v>8.118330168873424</v>
      </c>
      <c r="D98" s="349">
        <f t="shared" si="20"/>
        <v>-6.5053594279024907E-2</v>
      </c>
      <c r="E98" s="343">
        <v>9.2429870415633388</v>
      </c>
      <c r="F98" s="349">
        <f t="shared" si="19"/>
        <v>-4.0429610057136856E-2</v>
      </c>
      <c r="G98" s="343">
        <v>8.5232466644042173</v>
      </c>
      <c r="H98" s="349">
        <f t="shared" si="21"/>
        <v>-6.3904544111387906E-2</v>
      </c>
      <c r="I98" s="343">
        <v>7.9121208416847537</v>
      </c>
      <c r="J98" s="349">
        <f>I98-I111</f>
        <v>-9.2209999590117775E-2</v>
      </c>
      <c r="K98" s="343">
        <v>8.9517958338262247</v>
      </c>
      <c r="L98" s="349">
        <f>K98-K111</f>
        <v>-8.2252769954022753E-2</v>
      </c>
      <c r="M98" s="343">
        <v>8.3826456592935799</v>
      </c>
      <c r="N98" s="349">
        <f>M98-M111</f>
        <v>-9.8614334232683731E-2</v>
      </c>
      <c r="O98" s="343">
        <v>7.315456957864213</v>
      </c>
      <c r="P98" s="349">
        <f>O98-O111</f>
        <v>-0.12355448034304306</v>
      </c>
      <c r="Q98" s="343">
        <v>8.8378839707738877</v>
      </c>
      <c r="R98" s="349">
        <f>Q98-Q111</f>
        <v>-4.8709658058278649E-2</v>
      </c>
      <c r="S98" s="343">
        <v>7.9448414634885607</v>
      </c>
      <c r="T98" s="349">
        <f>S98-S111</f>
        <v>-0.10660970714706242</v>
      </c>
    </row>
    <row r="99" spans="2:20" ht="15" hidden="1" customHeight="1" outlineLevel="1" x14ac:dyDescent="0.25">
      <c r="B99" s="66" t="s">
        <v>86</v>
      </c>
      <c r="C99" s="341">
        <v>7.87</v>
      </c>
      <c r="D99" s="350"/>
      <c r="E99" s="341">
        <v>8.75</v>
      </c>
      <c r="F99" s="350"/>
      <c r="G99" s="341">
        <v>8.1999999999999993</v>
      </c>
      <c r="H99" s="350"/>
      <c r="I99" s="343">
        <v>7.8086184344869833</v>
      </c>
      <c r="J99" s="350"/>
      <c r="K99" s="343">
        <v>8.5274072561513936</v>
      </c>
      <c r="L99" s="350"/>
      <c r="M99" s="343">
        <v>8.1528329019269492</v>
      </c>
      <c r="N99" s="350"/>
      <c r="O99" s="341">
        <v>7.2528910387519732</v>
      </c>
      <c r="P99" s="350"/>
      <c r="Q99" s="341">
        <v>8.6288749818075967</v>
      </c>
      <c r="R99" s="350"/>
      <c r="S99" s="341">
        <v>7.8535863971272892</v>
      </c>
      <c r="T99" s="350"/>
    </row>
    <row r="100" spans="2:20" ht="15" hidden="1" customHeight="1" outlineLevel="1" x14ac:dyDescent="0.25">
      <c r="B100" s="66" t="s">
        <v>87</v>
      </c>
      <c r="C100" s="341">
        <v>7.97</v>
      </c>
      <c r="D100" s="350"/>
      <c r="E100" s="341">
        <v>10.119999999999999</v>
      </c>
      <c r="F100" s="350"/>
      <c r="G100" s="341">
        <v>8.6999999999999993</v>
      </c>
      <c r="H100" s="350"/>
      <c r="I100" s="343">
        <v>7.8803334803803864</v>
      </c>
      <c r="J100" s="350"/>
      <c r="K100" s="343">
        <v>9.7703596271754964</v>
      </c>
      <c r="L100" s="350"/>
      <c r="M100" s="343">
        <v>8.7275245328362576</v>
      </c>
      <c r="N100" s="350"/>
      <c r="O100" s="341">
        <v>7.3103328993139902</v>
      </c>
      <c r="P100" s="350"/>
      <c r="Q100" s="341">
        <v>9.7294296213452629</v>
      </c>
      <c r="R100" s="350"/>
      <c r="S100" s="341">
        <v>8.2904838198813042</v>
      </c>
      <c r="T100" s="350"/>
    </row>
    <row r="101" spans="2:20" ht="15" hidden="1" customHeight="1" outlineLevel="1" x14ac:dyDescent="0.25">
      <c r="B101" s="66" t="s">
        <v>88</v>
      </c>
      <c r="C101" s="341">
        <v>7.72</v>
      </c>
      <c r="D101" s="350"/>
      <c r="E101" s="341">
        <v>8.3800000000000008</v>
      </c>
      <c r="F101" s="350"/>
      <c r="G101" s="341">
        <v>7.96</v>
      </c>
      <c r="H101" s="350"/>
      <c r="I101" s="343">
        <v>7.3681348349274911</v>
      </c>
      <c r="J101" s="350"/>
      <c r="K101" s="343">
        <v>8.543357264322319</v>
      </c>
      <c r="L101" s="350"/>
      <c r="M101" s="343">
        <v>7.9013944301797352</v>
      </c>
      <c r="N101" s="350"/>
      <c r="O101" s="341">
        <v>6.9720154052692225</v>
      </c>
      <c r="P101" s="350"/>
      <c r="Q101" s="341">
        <v>8.3815583091522239</v>
      </c>
      <c r="R101" s="350"/>
      <c r="S101" s="341">
        <v>7.5615202484548449</v>
      </c>
      <c r="T101" s="350"/>
    </row>
    <row r="102" spans="2:20" ht="15" hidden="1" customHeight="1" outlineLevel="1" x14ac:dyDescent="0.25">
      <c r="B102" s="66" t="s">
        <v>89</v>
      </c>
      <c r="C102" s="341">
        <v>7.93</v>
      </c>
      <c r="D102" s="350"/>
      <c r="E102" s="341">
        <v>8.25</v>
      </c>
      <c r="F102" s="350"/>
      <c r="G102" s="341">
        <v>8.0500000000000007</v>
      </c>
      <c r="H102" s="350"/>
      <c r="I102" s="343">
        <v>7.6964461994077</v>
      </c>
      <c r="J102" s="350"/>
      <c r="K102" s="343">
        <v>8.3125758702436112</v>
      </c>
      <c r="L102" s="350"/>
      <c r="M102" s="343">
        <v>7.9784745718333703</v>
      </c>
      <c r="N102" s="350"/>
      <c r="O102" s="341">
        <v>7.1137429583043188</v>
      </c>
      <c r="P102" s="350"/>
      <c r="Q102" s="341">
        <v>8.0849735334299524</v>
      </c>
      <c r="R102" s="350"/>
      <c r="S102" s="341">
        <v>7.5167569827946696</v>
      </c>
      <c r="T102" s="350"/>
    </row>
    <row r="103" spans="2:20" ht="15" hidden="1" customHeight="1" outlineLevel="1" x14ac:dyDescent="0.25">
      <c r="B103" s="66" t="s">
        <v>90</v>
      </c>
      <c r="C103" s="341">
        <v>9.0299999999999994</v>
      </c>
      <c r="D103" s="350"/>
      <c r="E103" s="341">
        <v>10.33</v>
      </c>
      <c r="F103" s="350"/>
      <c r="G103" s="341">
        <v>9.52</v>
      </c>
      <c r="H103" s="350"/>
      <c r="I103" s="343">
        <v>8.582322089426933</v>
      </c>
      <c r="J103" s="350"/>
      <c r="K103" s="343">
        <v>9.9772864832148027</v>
      </c>
      <c r="L103" s="350"/>
      <c r="M103" s="343">
        <v>9.2403179223904335</v>
      </c>
      <c r="N103" s="350"/>
      <c r="O103" s="341">
        <v>7.8349005616822618</v>
      </c>
      <c r="P103" s="350"/>
      <c r="Q103" s="341">
        <v>9.4413085283377622</v>
      </c>
      <c r="R103" s="350"/>
      <c r="S103" s="341">
        <v>8.5323330813003402</v>
      </c>
      <c r="T103" s="350"/>
    </row>
    <row r="104" spans="2:20" ht="15" hidden="1" customHeight="1" outlineLevel="1" x14ac:dyDescent="0.25">
      <c r="B104" s="66" t="s">
        <v>91</v>
      </c>
      <c r="C104" s="341">
        <v>8.84</v>
      </c>
      <c r="D104" s="350"/>
      <c r="E104" s="341">
        <v>9.51</v>
      </c>
      <c r="F104" s="350"/>
      <c r="G104" s="341">
        <v>9.09</v>
      </c>
      <c r="H104" s="350"/>
      <c r="I104" s="343">
        <v>8.5787495221509573</v>
      </c>
      <c r="J104" s="350"/>
      <c r="K104" s="343">
        <v>9.568601254638093</v>
      </c>
      <c r="L104" s="350"/>
      <c r="M104" s="343">
        <v>9.0404829283907393</v>
      </c>
      <c r="N104" s="350"/>
      <c r="O104" s="341">
        <v>7.7226385088184308</v>
      </c>
      <c r="P104" s="350"/>
      <c r="Q104" s="341">
        <v>9.0453183737763219</v>
      </c>
      <c r="R104" s="350"/>
      <c r="S104" s="341">
        <v>8.2857186935611935</v>
      </c>
      <c r="T104" s="350"/>
    </row>
    <row r="105" spans="2:20" ht="15" hidden="1" customHeight="1" outlineLevel="1" x14ac:dyDescent="0.25">
      <c r="B105" s="66" t="s">
        <v>92</v>
      </c>
      <c r="C105" s="341">
        <v>7.88</v>
      </c>
      <c r="D105" s="350"/>
      <c r="E105" s="341">
        <v>8.07</v>
      </c>
      <c r="F105" s="350"/>
      <c r="G105" s="341">
        <v>7.95</v>
      </c>
      <c r="H105" s="350"/>
      <c r="I105" s="343">
        <v>7.8731345025145565</v>
      </c>
      <c r="J105" s="350"/>
      <c r="K105" s="343">
        <v>8.1369015989565714</v>
      </c>
      <c r="L105" s="350"/>
      <c r="M105" s="343">
        <v>7.9939710852362724</v>
      </c>
      <c r="N105" s="350"/>
      <c r="O105" s="341">
        <v>7.2318359075385326</v>
      </c>
      <c r="P105" s="350"/>
      <c r="Q105" s="341">
        <v>7.86111439925594</v>
      </c>
      <c r="R105" s="350"/>
      <c r="S105" s="341">
        <v>7.4944380279404124</v>
      </c>
      <c r="T105" s="350"/>
    </row>
    <row r="106" spans="2:20" ht="15" hidden="1" customHeight="1" outlineLevel="1" x14ac:dyDescent="0.25">
      <c r="B106" s="66" t="s">
        <v>93</v>
      </c>
      <c r="C106" s="341">
        <v>7.99</v>
      </c>
      <c r="D106" s="350"/>
      <c r="E106" s="341">
        <v>9.68</v>
      </c>
      <c r="F106" s="350"/>
      <c r="G106" s="341">
        <v>8.5399999999999991</v>
      </c>
      <c r="H106" s="350"/>
      <c r="I106" s="343">
        <v>7.8945974543496957</v>
      </c>
      <c r="J106" s="350"/>
      <c r="K106" s="343">
        <v>9.2654279802373214</v>
      </c>
      <c r="L106" s="350"/>
      <c r="M106" s="343">
        <v>8.4742584299356469</v>
      </c>
      <c r="N106" s="350"/>
      <c r="O106" s="341">
        <v>7.3574024025965628</v>
      </c>
      <c r="P106" s="350"/>
      <c r="Q106" s="341">
        <v>8.8824645600038785</v>
      </c>
      <c r="R106" s="350"/>
      <c r="S106" s="341">
        <v>7.9424678133252566</v>
      </c>
      <c r="T106" s="350"/>
    </row>
    <row r="107" spans="2:20" ht="15" hidden="1" customHeight="1" outlineLevel="1" x14ac:dyDescent="0.25">
      <c r="B107" s="66" t="s">
        <v>94</v>
      </c>
      <c r="C107" s="341">
        <v>7.53</v>
      </c>
      <c r="D107" s="350"/>
      <c r="E107" s="341">
        <v>9.1</v>
      </c>
      <c r="F107" s="350"/>
      <c r="G107" s="341">
        <v>8.08</v>
      </c>
      <c r="H107" s="350"/>
      <c r="I107" s="343">
        <v>7.3372622410081183</v>
      </c>
      <c r="J107" s="350"/>
      <c r="K107" s="343">
        <v>8.6607313036063598</v>
      </c>
      <c r="L107" s="350"/>
      <c r="M107" s="343">
        <v>7.9203589936245207</v>
      </c>
      <c r="N107" s="350"/>
      <c r="O107" s="341">
        <v>6.9023675695302238</v>
      </c>
      <c r="P107" s="350"/>
      <c r="Q107" s="341">
        <v>8.4061503393572661</v>
      </c>
      <c r="R107" s="350"/>
      <c r="S107" s="341">
        <v>7.5197519854800294</v>
      </c>
      <c r="T107" s="350"/>
    </row>
    <row r="108" spans="2:20" ht="15" hidden="1" customHeight="1" outlineLevel="1" x14ac:dyDescent="0.25">
      <c r="B108" s="66" t="s">
        <v>95</v>
      </c>
      <c r="C108" s="341">
        <v>8.15</v>
      </c>
      <c r="D108" s="350"/>
      <c r="E108" s="341">
        <v>9.25</v>
      </c>
      <c r="F108" s="350"/>
      <c r="G108" s="341">
        <v>8.58</v>
      </c>
      <c r="H108" s="350"/>
      <c r="I108" s="343">
        <v>8.0930296274409734</v>
      </c>
      <c r="J108" s="350"/>
      <c r="K108" s="343">
        <v>8.8645960787952234</v>
      </c>
      <c r="L108" s="350"/>
      <c r="M108" s="343">
        <v>8.4640761645547027</v>
      </c>
      <c r="N108" s="350"/>
      <c r="O108" s="341">
        <v>7.6643628247829731</v>
      </c>
      <c r="P108" s="350"/>
      <c r="Q108" s="341">
        <v>8.974658575808073</v>
      </c>
      <c r="R108" s="350"/>
      <c r="S108" s="341">
        <v>8.2385084387826346</v>
      </c>
      <c r="T108" s="350"/>
    </row>
    <row r="109" spans="2:20" ht="15" hidden="1" customHeight="1" outlineLevel="1" x14ac:dyDescent="0.25">
      <c r="B109" s="66" t="s">
        <v>96</v>
      </c>
      <c r="C109" s="341">
        <v>8.27</v>
      </c>
      <c r="D109" s="350"/>
      <c r="E109" s="341">
        <v>9.59</v>
      </c>
      <c r="F109" s="350"/>
      <c r="G109" s="341">
        <v>8.7799999999999994</v>
      </c>
      <c r="H109" s="350"/>
      <c r="I109" s="343">
        <v>8.1975867911122986</v>
      </c>
      <c r="J109" s="350"/>
      <c r="K109" s="343">
        <v>9.2766302584622036</v>
      </c>
      <c r="L109" s="350"/>
      <c r="M109" s="343">
        <v>8.7245740595757368</v>
      </c>
      <c r="N109" s="350"/>
      <c r="O109" s="341">
        <v>7.6784499102820192</v>
      </c>
      <c r="P109" s="350"/>
      <c r="Q109" s="341">
        <v>9.4987507891882554</v>
      </c>
      <c r="R109" s="350"/>
      <c r="S109" s="341">
        <v>8.4785502344567174</v>
      </c>
      <c r="T109" s="350"/>
    </row>
    <row r="110" spans="2:20" ht="15" hidden="1" customHeight="1" outlineLevel="1" x14ac:dyDescent="0.25">
      <c r="B110" s="66" t="s">
        <v>97</v>
      </c>
      <c r="C110" s="341">
        <v>9.06</v>
      </c>
      <c r="D110" s="350"/>
      <c r="E110" s="341">
        <v>10.49</v>
      </c>
      <c r="F110" s="350"/>
      <c r="G110" s="341">
        <v>9.59</v>
      </c>
      <c r="H110" s="350"/>
      <c r="I110" s="343">
        <v>8.8686465886399919</v>
      </c>
      <c r="J110" s="350"/>
      <c r="K110" s="343">
        <v>9.4481899273711107</v>
      </c>
      <c r="L110" s="350"/>
      <c r="M110" s="343">
        <v>9.1492004837817635</v>
      </c>
      <c r="N110" s="350"/>
      <c r="O110" s="341">
        <v>8.3304498640344296</v>
      </c>
      <c r="P110" s="350"/>
      <c r="Q110" s="341">
        <v>9.6557114846087213</v>
      </c>
      <c r="R110" s="350"/>
      <c r="S110" s="341">
        <v>8.9218626246721655</v>
      </c>
      <c r="T110" s="350"/>
    </row>
    <row r="111" spans="2:20" collapsed="1" x14ac:dyDescent="0.25">
      <c r="B111" s="279">
        <v>2006</v>
      </c>
      <c r="C111" s="343">
        <v>8.1833837631524489</v>
      </c>
      <c r="D111" s="349"/>
      <c r="E111" s="343">
        <v>9.2834166516204757</v>
      </c>
      <c r="F111" s="349"/>
      <c r="G111" s="343">
        <v>8.5871512085156052</v>
      </c>
      <c r="H111" s="349"/>
      <c r="I111" s="343">
        <v>8.0043308412748715</v>
      </c>
      <c r="J111" s="349"/>
      <c r="K111" s="343">
        <v>9.0340486037802474</v>
      </c>
      <c r="L111" s="349"/>
      <c r="M111" s="343">
        <v>8.4812599935262636</v>
      </c>
      <c r="N111" s="349"/>
      <c r="O111" s="343">
        <v>7.4390114382072561</v>
      </c>
      <c r="P111" s="349"/>
      <c r="Q111" s="343">
        <v>8.8865936288321663</v>
      </c>
      <c r="R111" s="349"/>
      <c r="S111" s="343">
        <v>8.0514511706356231</v>
      </c>
      <c r="T111" s="349"/>
    </row>
    <row r="112" spans="2:20" ht="15" customHeight="1" x14ac:dyDescent="0.25">
      <c r="B112" s="141" t="s">
        <v>99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3" width="10.7109375" style="159" customWidth="1"/>
    <col min="4" max="4" width="11.7109375" style="159" customWidth="1"/>
    <col min="5" max="6" width="10.7109375" style="159" customWidth="1"/>
    <col min="7" max="7" width="11.7109375" style="159" customWidth="1"/>
    <col min="8" max="9" width="10.7109375" style="159" customWidth="1"/>
    <col min="10" max="10" width="11.7109375" style="159" customWidth="1"/>
    <col min="11" max="11" width="10.7109375" style="159" customWidth="1"/>
    <col min="12" max="16384" width="11.42578125" style="15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290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25.5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66" t="s">
        <v>86</v>
      </c>
      <c r="C8" s="351">
        <f>IFERROR('Tablas evol EM zona'!C8-'Tablas evol EM zona'!C21,"-")</f>
        <v>-0.24421684318549097</v>
      </c>
      <c r="D8" s="351">
        <f>IFERROR('Tablas evol EM zona'!E8-'Tablas evol EM zona'!E21,"-")</f>
        <v>0.56257168059788931</v>
      </c>
      <c r="E8" s="351">
        <f>IFERROR('Tablas evol EM zona'!G8-'Tablas evol EM zona'!G21,"-")</f>
        <v>-2.403005729794927E-2</v>
      </c>
      <c r="F8" s="352">
        <f>IFERROR('Tablas evol EM zona'!I8-'Tablas evol EM zona'!I21,"-")</f>
        <v>-0.12898131491629439</v>
      </c>
      <c r="G8" s="352">
        <f>IFERROR('Tablas evol EM zona'!K8-'Tablas evol EM zona'!K21,"-")</f>
        <v>0.16811586559832215</v>
      </c>
      <c r="H8" s="352">
        <f>IFERROR('Tablas evol EM zona'!M8-'Tablas evol EM zona'!M21,"-")</f>
        <v>-9.6161482083640948E-3</v>
      </c>
      <c r="I8" s="351">
        <f>IFERROR('Tablas evol EM zona'!O8-'Tablas evol EM zona'!O21,"-")</f>
        <v>-0.15907303519543348</v>
      </c>
      <c r="J8" s="351">
        <f>IFERROR('Tablas evol EM zona'!Q8-'Tablas evol EM zona'!Q21,"-")</f>
        <v>0.1690194403031704</v>
      </c>
      <c r="K8" s="351">
        <f>IFERROR('Tablas evol EM zona'!S8-'Tablas evol EM zona'!S21,"-")</f>
        <v>-5.185122397571007E-2</v>
      </c>
    </row>
    <row r="9" spans="2:11" x14ac:dyDescent="0.25">
      <c r="B9" s="66" t="s">
        <v>87</v>
      </c>
      <c r="C9" s="351">
        <f>IFERROR('Tablas evol EM zona'!C9-'Tablas evol EM zona'!C22,"-")</f>
        <v>-0.34756676588639124</v>
      </c>
      <c r="D9" s="351">
        <f>IFERROR('Tablas evol EM zona'!E9-'Tablas evol EM zona'!E22,"-")</f>
        <v>-4.8973778129207446E-2</v>
      </c>
      <c r="E9" s="351">
        <f>IFERROR('Tablas evol EM zona'!G9-'Tablas evol EM zona'!G22,"-")</f>
        <v>-0.2784289026059259</v>
      </c>
      <c r="F9" s="352">
        <f>IFERROR('Tablas evol EM zona'!I9-'Tablas evol EM zona'!I22,"-")</f>
        <v>-0.37773278269376132</v>
      </c>
      <c r="G9" s="352">
        <f>IFERROR('Tablas evol EM zona'!K9-'Tablas evol EM zona'!K22,"-")</f>
        <v>0.10280169201898026</v>
      </c>
      <c r="H9" s="352">
        <f>IFERROR('Tablas evol EM zona'!M9-'Tablas evol EM zona'!M22,"-")</f>
        <v>-0.19482419212041968</v>
      </c>
      <c r="I9" s="351">
        <f>IFERROR('Tablas evol EM zona'!O9-'Tablas evol EM zona'!O22,"-")</f>
        <v>-0.38173017145965993</v>
      </c>
      <c r="J9" s="351">
        <f>IFERROR('Tablas evol EM zona'!Q9-'Tablas evol EM zona'!Q22,"-")</f>
        <v>3.8166715132847528E-2</v>
      </c>
      <c r="K9" s="351">
        <f>IFERROR('Tablas evol EM zona'!S9-'Tablas evol EM zona'!S22,"-")</f>
        <v>-0.2506585149679168</v>
      </c>
    </row>
    <row r="10" spans="2:11" x14ac:dyDescent="0.25">
      <c r="B10" s="66" t="s">
        <v>88</v>
      </c>
      <c r="C10" s="351">
        <f>IFERROR('Tablas evol EM zona'!C10-'Tablas evol EM zona'!C23,"-")</f>
        <v>0.33711310862798705</v>
      </c>
      <c r="D10" s="351">
        <f>IFERROR('Tablas evol EM zona'!E10-'Tablas evol EM zona'!E23,"-")</f>
        <v>-0.31944878472222271</v>
      </c>
      <c r="E10" s="351">
        <f>IFERROR('Tablas evol EM zona'!G10-'Tablas evol EM zona'!G23,"-")</f>
        <v>0.13136838437864995</v>
      </c>
      <c r="F10" s="352">
        <f>IFERROR('Tablas evol EM zona'!I10-'Tablas evol EM zona'!I23,"-")</f>
        <v>0.33450833151894432</v>
      </c>
      <c r="G10" s="352">
        <f>IFERROR('Tablas evol EM zona'!K10-'Tablas evol EM zona'!K23,"-")</f>
        <v>-0.12676083080556744</v>
      </c>
      <c r="H10" s="352">
        <f>IFERROR('Tablas evol EM zona'!M10-'Tablas evol EM zona'!M23,"-")</f>
        <v>0.16771807728383337</v>
      </c>
      <c r="I10" s="351">
        <f>IFERROR('Tablas evol EM zona'!O10-'Tablas evol EM zona'!O23,"-")</f>
        <v>0.17191240315913614</v>
      </c>
      <c r="J10" s="351">
        <f>IFERROR('Tablas evol EM zona'!Q10-'Tablas evol EM zona'!Q23,"-")</f>
        <v>-0.18487743454279304</v>
      </c>
      <c r="K10" s="351">
        <f>IFERROR('Tablas evol EM zona'!S10-'Tablas evol EM zona'!S23,"-")</f>
        <v>5.0799316807156103E-2</v>
      </c>
    </row>
    <row r="11" spans="2:11" x14ac:dyDescent="0.25">
      <c r="B11" s="66" t="s">
        <v>89</v>
      </c>
      <c r="C11" s="351">
        <f>IFERROR('Tablas evol EM zona'!C11-'Tablas evol EM zona'!C24,"-")</f>
        <v>0.16710289802461631</v>
      </c>
      <c r="D11" s="351">
        <f>IFERROR('Tablas evol EM zona'!E11-'Tablas evol EM zona'!E24,"-")</f>
        <v>7.7405930200228568E-2</v>
      </c>
      <c r="E11" s="351">
        <f>IFERROR('Tablas evol EM zona'!G11-'Tablas evol EM zona'!G24,"-")</f>
        <v>0.12042932559460873</v>
      </c>
      <c r="F11" s="352">
        <f>IFERROR('Tablas evol EM zona'!I11-'Tablas evol EM zona'!I24,"-")</f>
        <v>0.31602540116038558</v>
      </c>
      <c r="G11" s="352">
        <f>IFERROR('Tablas evol EM zona'!K11-'Tablas evol EM zona'!K24,"-")</f>
        <v>6.5670895041023414E-3</v>
      </c>
      <c r="H11" s="352">
        <f>IFERROR('Tablas evol EM zona'!M11-'Tablas evol EM zona'!M24,"-")</f>
        <v>0.20911844660030177</v>
      </c>
      <c r="I11" s="351">
        <f>IFERROR('Tablas evol EM zona'!O11-'Tablas evol EM zona'!O24,"-")</f>
        <v>0.21720972634940239</v>
      </c>
      <c r="J11" s="351">
        <f>IFERROR('Tablas evol EM zona'!Q11-'Tablas evol EM zona'!Q24,"-")</f>
        <v>-8.1022769374294867E-2</v>
      </c>
      <c r="K11" s="351">
        <f>IFERROR('Tablas evol EM zona'!S11-'Tablas evol EM zona'!S24,"-")</f>
        <v>0.12884843394259615</v>
      </c>
    </row>
    <row r="12" spans="2:11" x14ac:dyDescent="0.25">
      <c r="B12" s="66" t="s">
        <v>90</v>
      </c>
      <c r="C12" s="351">
        <f>IFERROR('Tablas evol EM zona'!C12-'Tablas evol EM zona'!C25,"-")</f>
        <v>0.55794794558060889</v>
      </c>
      <c r="D12" s="351">
        <f>IFERROR('Tablas evol EM zona'!E12-'Tablas evol EM zona'!E25,"-")</f>
        <v>-0.63107280404086197</v>
      </c>
      <c r="E12" s="351">
        <f>IFERROR('Tablas evol EM zona'!G12-'Tablas evol EM zona'!G25,"-")</f>
        <v>0.20763981207577586</v>
      </c>
      <c r="F12" s="352">
        <f>IFERROR('Tablas evol EM zona'!I12-'Tablas evol EM zona'!I25,"-")</f>
        <v>0.39999999999999947</v>
      </c>
      <c r="G12" s="352">
        <f>IFERROR('Tablas evol EM zona'!K12-'Tablas evol EM zona'!K25,"-")</f>
        <v>-3.9999999999999147E-2</v>
      </c>
      <c r="H12" s="352">
        <f>IFERROR('Tablas evol EM zona'!M12-'Tablas evol EM zona'!M25,"-")</f>
        <v>0.22000000000000064</v>
      </c>
      <c r="I12" s="351">
        <f>IFERROR('Tablas evol EM zona'!O12-'Tablas evol EM zona'!O25,"-")</f>
        <v>0.20999999999999996</v>
      </c>
      <c r="J12" s="351">
        <f>IFERROR('Tablas evol EM zona'!Q12-'Tablas evol EM zona'!Q25,"-")</f>
        <v>-0.22000000000000064</v>
      </c>
      <c r="K12" s="351">
        <f>IFERROR('Tablas evol EM zona'!S12-'Tablas evol EM zona'!S25,"-")</f>
        <v>5.9999999999999609E-2</v>
      </c>
    </row>
    <row r="13" spans="2:11" x14ac:dyDescent="0.25">
      <c r="B13" s="66" t="s">
        <v>91</v>
      </c>
      <c r="C13" s="351">
        <f>IFERROR('Tablas evol EM zona'!C13-'Tablas evol EM zona'!C26,"-")</f>
        <v>-3.3814466240137619E-2</v>
      </c>
      <c r="D13" s="351">
        <f>IFERROR('Tablas evol EM zona'!E13-'Tablas evol EM zona'!E26,"-")</f>
        <v>0.39328086293021691</v>
      </c>
      <c r="E13" s="351">
        <f>IFERROR('Tablas evol EM zona'!G13-'Tablas evol EM zona'!G26,"-")</f>
        <v>9.4217588267065722E-2</v>
      </c>
      <c r="F13" s="352">
        <f>IFERROR('Tablas evol EM zona'!I13-'Tablas evol EM zona'!I26,"-")</f>
        <v>0.24736327567067562</v>
      </c>
      <c r="G13" s="352">
        <f>IFERROR('Tablas evol EM zona'!K13-'Tablas evol EM zona'!K26,"-")</f>
        <v>0.24168244525255567</v>
      </c>
      <c r="H13" s="352">
        <f>IFERROR('Tablas evol EM zona'!M13-'Tablas evol EM zona'!M26,"-")</f>
        <v>0.24749704682123586</v>
      </c>
      <c r="I13" s="351">
        <f>IFERROR('Tablas evol EM zona'!O13-'Tablas evol EM zona'!O26,"-")</f>
        <v>0.15487735328205332</v>
      </c>
      <c r="J13" s="351">
        <f>IFERROR('Tablas evol EM zona'!Q13-'Tablas evol EM zona'!Q26,"-")</f>
        <v>0.22082930663889755</v>
      </c>
      <c r="K13" s="351">
        <f>IFERROR('Tablas evol EM zona'!S13-'Tablas evol EM zona'!S26,"-")</f>
        <v>0.17925201087679987</v>
      </c>
    </row>
    <row r="14" spans="2:11" x14ac:dyDescent="0.25">
      <c r="B14" s="66" t="s">
        <v>92</v>
      </c>
      <c r="C14" s="351">
        <f>IFERROR('Tablas evol EM zona'!C14-'Tablas evol EM zona'!C27,"-")</f>
        <v>1.6596568761558572E-2</v>
      </c>
      <c r="D14" s="351">
        <f>IFERROR('Tablas evol EM zona'!E14-'Tablas evol EM zona'!E27,"-")</f>
        <v>0.11212741539547988</v>
      </c>
      <c r="E14" s="351">
        <f>IFERROR('Tablas evol EM zona'!G14-'Tablas evol EM zona'!G27,"-")</f>
        <v>4.590072936862466E-2</v>
      </c>
      <c r="F14" s="352">
        <f>IFERROR('Tablas evol EM zona'!I14-'Tablas evol EM zona'!I27,"-")</f>
        <v>0.14777381079527796</v>
      </c>
      <c r="G14" s="352">
        <f>IFERROR('Tablas evol EM zona'!K14-'Tablas evol EM zona'!K27,"-")</f>
        <v>0.40173044993170492</v>
      </c>
      <c r="H14" s="352">
        <f>IFERROR('Tablas evol EM zona'!M14-'Tablas evol EM zona'!M27,"-")</f>
        <v>0.24778861411288045</v>
      </c>
      <c r="I14" s="351">
        <f>IFERROR('Tablas evol EM zona'!O14-'Tablas evol EM zona'!O27,"-")</f>
        <v>-1.1105974340278379E-2</v>
      </c>
      <c r="J14" s="351">
        <f>IFERROR('Tablas evol EM zona'!Q14-'Tablas evol EM zona'!Q27,"-")</f>
        <v>0.19218523878437122</v>
      </c>
      <c r="K14" s="351">
        <f>IFERROR('Tablas evol EM zona'!S14-'Tablas evol EM zona'!S27,"-")</f>
        <v>5.790715995515594E-2</v>
      </c>
    </row>
    <row r="15" spans="2:11" x14ac:dyDescent="0.25">
      <c r="B15" s="66" t="s">
        <v>93</v>
      </c>
      <c r="C15" s="351">
        <f>IFERROR('Tablas evol EM zona'!C15-'Tablas evol EM zona'!C28,"-")</f>
        <v>0.19961591300364034</v>
      </c>
      <c r="D15" s="351">
        <f>IFERROR('Tablas evol EM zona'!E15-'Tablas evol EM zona'!E28,"-")</f>
        <v>-9.9942444082795845E-2</v>
      </c>
      <c r="E15" s="351">
        <f>IFERROR('Tablas evol EM zona'!G15-'Tablas evol EM zona'!G28,"-")</f>
        <v>0.11717156185765543</v>
      </c>
      <c r="F15" s="352">
        <f>IFERROR('Tablas evol EM zona'!I15-'Tablas evol EM zona'!I28,"-")</f>
        <v>5.5248956884561551E-2</v>
      </c>
      <c r="G15" s="352">
        <f>IFERROR('Tablas evol EM zona'!K15-'Tablas evol EM zona'!K28,"-")</f>
        <v>-0.19523467002337735</v>
      </c>
      <c r="H15" s="352">
        <f>IFERROR('Tablas evol EM zona'!M15-'Tablas evol EM zona'!M28,"-")</f>
        <v>-3.165189674394675E-2</v>
      </c>
      <c r="I15" s="351">
        <f>IFERROR('Tablas evol EM zona'!O15-'Tablas evol EM zona'!O28,"-")</f>
        <v>6.3083428036633471E-2</v>
      </c>
      <c r="J15" s="351">
        <f>IFERROR('Tablas evol EM zona'!Q15-'Tablas evol EM zona'!Q28,"-")</f>
        <v>-0.21326560334087841</v>
      </c>
      <c r="K15" s="351">
        <f>IFERROR('Tablas evol EM zona'!S15-'Tablas evol EM zona'!S28,"-")</f>
        <v>-2.3816588646178971E-2</v>
      </c>
    </row>
    <row r="16" spans="2:11" x14ac:dyDescent="0.25">
      <c r="B16" s="66" t="s">
        <v>94</v>
      </c>
      <c r="C16" s="351">
        <f>IFERROR('Tablas evol EM zona'!C16-'Tablas evol EM zona'!C29,"-")</f>
        <v>0.34170557899519505</v>
      </c>
      <c r="D16" s="351">
        <f>IFERROR('Tablas evol EM zona'!E16-'Tablas evol EM zona'!E29,"-")</f>
        <v>0.24436999044009511</v>
      </c>
      <c r="E16" s="351">
        <f>IFERROR('Tablas evol EM zona'!G16-'Tablas evol EM zona'!G29,"-")</f>
        <v>0.30807086603604805</v>
      </c>
      <c r="F16" s="352">
        <f>IFERROR('Tablas evol EM zona'!I16-'Tablas evol EM zona'!I29,"-")</f>
        <v>0.30925956360753659</v>
      </c>
      <c r="G16" s="352">
        <f>IFERROR('Tablas evol EM zona'!K16-'Tablas evol EM zona'!K29,"-")</f>
        <v>0.27720766768035787</v>
      </c>
      <c r="H16" s="352">
        <f>IFERROR('Tablas evol EM zona'!M16-'Tablas evol EM zona'!M29,"-")</f>
        <v>0.29397429903018057</v>
      </c>
      <c r="I16" s="351">
        <f>IFERROR('Tablas evol EM zona'!O16-'Tablas evol EM zona'!O29,"-")</f>
        <v>0.16299516908212563</v>
      </c>
      <c r="J16" s="351">
        <f>IFERROR('Tablas evol EM zona'!Q16-'Tablas evol EM zona'!Q29,"-")</f>
        <v>0.27075313807531476</v>
      </c>
      <c r="K16" s="351">
        <f>IFERROR('Tablas evol EM zona'!S16-'Tablas evol EM zona'!S29,"-")</f>
        <v>0.19302062476916149</v>
      </c>
    </row>
    <row r="17" spans="2:11" x14ac:dyDescent="0.25">
      <c r="B17" s="66" t="s">
        <v>95</v>
      </c>
      <c r="C17" s="351">
        <f>IFERROR('Tablas evol EM zona'!C17-'Tablas evol EM zona'!C30,"-")</f>
        <v>-0.2153835859120905</v>
      </c>
      <c r="D17" s="351">
        <f>IFERROR('Tablas evol EM zona'!E17-'Tablas evol EM zona'!E30,"-")</f>
        <v>-0.83258571570112583</v>
      </c>
      <c r="E17" s="351">
        <f>IFERROR('Tablas evol EM zona'!G17-'Tablas evol EM zona'!G30,"-")</f>
        <v>-0.41192007852146073</v>
      </c>
      <c r="F17" s="352">
        <f>IFERROR('Tablas evol EM zona'!I17-'Tablas evol EM zona'!I30,"-")</f>
        <v>-0.13832865371262937</v>
      </c>
      <c r="G17" s="352">
        <f>IFERROR('Tablas evol EM zona'!K17-'Tablas evol EM zona'!K30,"-")</f>
        <v>-0.48619169745728019</v>
      </c>
      <c r="H17" s="352">
        <f>IFERROR('Tablas evol EM zona'!M17-'Tablas evol EM zona'!M30,"-")</f>
        <v>-0.28621035070536394</v>
      </c>
      <c r="I17" s="351">
        <f>IFERROR('Tablas evol EM zona'!O17-'Tablas evol EM zona'!O30,"-")</f>
        <v>-0.17734542075867488</v>
      </c>
      <c r="J17" s="351">
        <f>IFERROR('Tablas evol EM zona'!Q17-'Tablas evol EM zona'!Q30,"-")</f>
        <v>-0.45967167296557765</v>
      </c>
      <c r="K17" s="351">
        <f>IFERROR('Tablas evol EM zona'!S17-'Tablas evol EM zona'!S30,"-")</f>
        <v>-0.29240229514258154</v>
      </c>
    </row>
    <row r="18" spans="2:11" x14ac:dyDescent="0.25">
      <c r="B18" s="66" t="s">
        <v>96</v>
      </c>
      <c r="C18" s="351">
        <f>IFERROR('Tablas evol EM zona'!C18-'Tablas evol EM zona'!C31,"-")</f>
        <v>-0.5954539108875867</v>
      </c>
      <c r="D18" s="351">
        <f>IFERROR('Tablas evol EM zona'!E18-'Tablas evol EM zona'!E31,"-")</f>
        <v>-0.80086817072152883</v>
      </c>
      <c r="E18" s="351">
        <f>IFERROR('Tablas evol EM zona'!G18-'Tablas evol EM zona'!G31,"-")</f>
        <v>-0.66053071869593971</v>
      </c>
      <c r="F18" s="352">
        <f>IFERROR('Tablas evol EM zona'!I18-'Tablas evol EM zona'!I31,"-")</f>
        <v>-0.44672910904366692</v>
      </c>
      <c r="G18" s="352">
        <f>IFERROR('Tablas evol EM zona'!K18-'Tablas evol EM zona'!K31,"-")</f>
        <v>-0.65721173669154354</v>
      </c>
      <c r="H18" s="352">
        <f>IFERROR('Tablas evol EM zona'!M18-'Tablas evol EM zona'!M31,"-")</f>
        <v>-0.51692895248099902</v>
      </c>
      <c r="I18" s="351">
        <f>IFERROR('Tablas evol EM zona'!O18-'Tablas evol EM zona'!O31,"-")</f>
        <v>-0.38867280056620501</v>
      </c>
      <c r="J18" s="351">
        <f>IFERROR('Tablas evol EM zona'!Q18-'Tablas evol EM zona'!Q31,"-")</f>
        <v>-0.61327289378589533</v>
      </c>
      <c r="K18" s="351">
        <f>IFERROR('Tablas evol EM zona'!S18-'Tablas evol EM zona'!S31,"-")</f>
        <v>-0.46365301759086819</v>
      </c>
    </row>
    <row r="19" spans="2:11" x14ac:dyDescent="0.25">
      <c r="B19" s="66" t="s">
        <v>97</v>
      </c>
      <c r="C19" s="351">
        <f>IFERROR('Tablas evol EM zona'!C19-'Tablas evol EM zona'!C32,"-")</f>
        <v>0.33325572884660204</v>
      </c>
      <c r="D19" s="351">
        <f>IFERROR('Tablas evol EM zona'!E19-'Tablas evol EM zona'!E32,"-")</f>
        <v>-0.66235594006626641</v>
      </c>
      <c r="E19" s="351">
        <f>IFERROR('Tablas evol EM zona'!G19-'Tablas evol EM zona'!G32,"-")</f>
        <v>7.8402258251770718E-2</v>
      </c>
      <c r="F19" s="352">
        <f>IFERROR('Tablas evol EM zona'!I19-'Tablas evol EM zona'!I32,"-")</f>
        <v>0.14846063411045662</v>
      </c>
      <c r="G19" s="352">
        <f>IFERROR('Tablas evol EM zona'!K19-'Tablas evol EM zona'!K32,"-")</f>
        <v>-4.5507688732643103E-2</v>
      </c>
      <c r="H19" s="352">
        <f>IFERROR('Tablas evol EM zona'!M19-'Tablas evol EM zona'!M32,"-")</f>
        <v>8.6149858330838214E-2</v>
      </c>
      <c r="I19" s="351">
        <f>IFERROR('Tablas evol EM zona'!O19-'Tablas evol EM zona'!O32,"-")</f>
        <v>4.0279149454740093E-2</v>
      </c>
      <c r="J19" s="351">
        <f>IFERROR('Tablas evol EM zona'!Q19-'Tablas evol EM zona'!Q32,"-")</f>
        <v>-0.14374298606510294</v>
      </c>
      <c r="K19" s="351">
        <f>IFERROR('Tablas evol EM zona'!S19-'Tablas evol EM zona'!S32,"-")</f>
        <v>-1.1958030735705449E-2</v>
      </c>
    </row>
    <row r="20" spans="2:11" ht="29.25" customHeight="1" x14ac:dyDescent="0.25">
      <c r="B20" s="72" t="str">
        <f>actualizaciones!$A$2</f>
        <v>2013</v>
      </c>
      <c r="C20" s="346">
        <v>4.1029610108874515E-2</v>
      </c>
      <c r="D20" s="346">
        <v>-0.18910920824477273</v>
      </c>
      <c r="E20" s="346">
        <v>-3.2594268582524677E-2</v>
      </c>
      <c r="F20" s="346">
        <v>7.1928776032814667E-2</v>
      </c>
      <c r="G20" s="346">
        <v>-3.9457095756871396E-2</v>
      </c>
      <c r="H20" s="346">
        <v>3.0706574355988892E-2</v>
      </c>
      <c r="I20" s="346">
        <v>-1.1034735400352602E-2</v>
      </c>
      <c r="J20" s="346">
        <v>-9.379865221483108E-2</v>
      </c>
      <c r="K20" s="346">
        <v>-3.9675374521966233E-2</v>
      </c>
    </row>
    <row r="21" spans="2:11" outlineLevel="1" x14ac:dyDescent="0.25">
      <c r="B21" s="66" t="s">
        <v>86</v>
      </c>
      <c r="C21" s="351">
        <f>IFERROR('Tablas evol EM zona'!C21-'Tablas evol EM zona'!C34,"-")</f>
        <v>0.4381174034173192</v>
      </c>
      <c r="D21" s="351">
        <f>IFERROR('Tablas evol EM zona'!E21-'Tablas evol EM zona'!E34,"-")</f>
        <v>0.6292882868984897</v>
      </c>
      <c r="E21" s="351">
        <f>IFERROR('Tablas evol EM zona'!G21-'Tablas evol EM zona'!G34,"-")</f>
        <v>0.47305159248484152</v>
      </c>
      <c r="F21" s="352">
        <f>IFERROR('Tablas evol EM zona'!I21-'Tablas evol EM zona'!I34,"-")</f>
        <v>0.33630100776555594</v>
      </c>
      <c r="G21" s="352">
        <f>IFERROR('Tablas evol EM zona'!K21-'Tablas evol EM zona'!K34,"-")</f>
        <v>0.43378304316463279</v>
      </c>
      <c r="H21" s="352">
        <f>IFERROR('Tablas evol EM zona'!M21-'Tablas evol EM zona'!M34,"-")</f>
        <v>0.3533778261640439</v>
      </c>
      <c r="I21" s="351">
        <f>IFERROR('Tablas evol EM zona'!O21-'Tablas evol EM zona'!O34,"-")</f>
        <v>0.20076121915274214</v>
      </c>
      <c r="J21" s="351">
        <f>IFERROR('Tablas evol EM zona'!Q21-'Tablas evol EM zona'!Q34,"-")</f>
        <v>0.30149838761307635</v>
      </c>
      <c r="K21" s="351">
        <f>IFERROR('Tablas evol EM zona'!S21-'Tablas evol EM zona'!S34,"-")</f>
        <v>0.19986971954477006</v>
      </c>
    </row>
    <row r="22" spans="2:11" outlineLevel="1" x14ac:dyDescent="0.25">
      <c r="B22" s="66" t="s">
        <v>87</v>
      </c>
      <c r="C22" s="351">
        <f>IFERROR('Tablas evol EM zona'!C22-'Tablas evol EM zona'!C35,"-")</f>
        <v>-0.32243323411360869</v>
      </c>
      <c r="D22" s="351">
        <f>IFERROR('Tablas evol EM zona'!E22-'Tablas evol EM zona'!E35,"-")</f>
        <v>-0.77102622187079284</v>
      </c>
      <c r="E22" s="351">
        <f>IFERROR('Tablas evol EM zona'!G22-'Tablas evol EM zona'!G35,"-")</f>
        <v>-0.4715710973940741</v>
      </c>
      <c r="F22" s="352">
        <f>IFERROR('Tablas evol EM zona'!I22-'Tablas evol EM zona'!I35,"-")</f>
        <v>-0.18917546856852674</v>
      </c>
      <c r="G22" s="352">
        <f>IFERROR('Tablas evol EM zona'!K22-'Tablas evol EM zona'!K35,"-")</f>
        <v>-0.56456604577045688</v>
      </c>
      <c r="H22" s="352">
        <f>IFERROR('Tablas evol EM zona'!M22-'Tablas evol EM zona'!M35,"-")</f>
        <v>-0.35348039717314528</v>
      </c>
      <c r="I22" s="351">
        <f>IFERROR('Tablas evol EM zona'!O22-'Tablas evol EM zona'!O35,"-")</f>
        <v>-0.25268593140925866</v>
      </c>
      <c r="J22" s="351">
        <f>IFERROR('Tablas evol EM zona'!Q22-'Tablas evol EM zona'!Q35,"-")</f>
        <v>-0.61133471337584488</v>
      </c>
      <c r="K22" s="351">
        <f>IFERROR('Tablas evol EM zona'!S22-'Tablas evol EM zona'!S35,"-")</f>
        <v>-0.40183810400562159</v>
      </c>
    </row>
    <row r="23" spans="2:11" outlineLevel="1" x14ac:dyDescent="0.25">
      <c r="B23" s="66" t="s">
        <v>88</v>
      </c>
      <c r="C23" s="351">
        <f>IFERROR('Tablas evol EM zona'!C23-'Tablas evol EM zona'!C36,"-")</f>
        <v>7.2886891372013096E-2</v>
      </c>
      <c r="D23" s="351">
        <f>IFERROR('Tablas evol EM zona'!E23-'Tablas evol EM zona'!E36,"-")</f>
        <v>0.71944878472222307</v>
      </c>
      <c r="E23" s="351">
        <f>IFERROR('Tablas evol EM zona'!G23-'Tablas evol EM zona'!G36,"-")</f>
        <v>0.23863161562135016</v>
      </c>
      <c r="F23" s="352">
        <f>IFERROR('Tablas evol EM zona'!I23-'Tablas evol EM zona'!I36,"-")</f>
        <v>0.155491668481055</v>
      </c>
      <c r="G23" s="352">
        <f>IFERROR('Tablas evol EM zona'!K23-'Tablas evol EM zona'!K36,"-")</f>
        <v>0.35676083080556786</v>
      </c>
      <c r="H23" s="352">
        <f>IFERROR('Tablas evol EM zona'!M23-'Tablas evol EM zona'!M36,"-")</f>
        <v>0.21228192271616653</v>
      </c>
      <c r="I23" s="351">
        <f>IFERROR('Tablas evol EM zona'!O23-'Tablas evol EM zona'!O36,"-")</f>
        <v>0.19808759684086397</v>
      </c>
      <c r="J23" s="351">
        <f>IFERROR('Tablas evol EM zona'!Q23-'Tablas evol EM zona'!Q36,"-")</f>
        <v>0.38487743454279233</v>
      </c>
      <c r="K23" s="351">
        <f>IFERROR('Tablas evol EM zona'!S23-'Tablas evol EM zona'!S36,"-")</f>
        <v>0.22920068319284415</v>
      </c>
    </row>
    <row r="24" spans="2:11" outlineLevel="1" x14ac:dyDescent="0.25">
      <c r="B24" s="66" t="s">
        <v>89</v>
      </c>
      <c r="C24" s="351">
        <f>IFERROR('Tablas evol EM zona'!C24-'Tablas evol EM zona'!C37,"-")</f>
        <v>-0.22376947973294747</v>
      </c>
      <c r="D24" s="351">
        <f>IFERROR('Tablas evol EM zona'!E24-'Tablas evol EM zona'!E37,"-")</f>
        <v>0.52372941671537099</v>
      </c>
      <c r="E24" s="351">
        <f>IFERROR('Tablas evol EM zona'!G24-'Tablas evol EM zona'!G37,"-")</f>
        <v>-1.1719723122528336E-2</v>
      </c>
      <c r="F24" s="352">
        <f>IFERROR('Tablas evol EM zona'!I24-'Tablas evol EM zona'!I37,"-")</f>
        <v>-1.1198594851263621E-2</v>
      </c>
      <c r="G24" s="352">
        <f>IFERROR('Tablas evol EM zona'!K24-'Tablas evol EM zona'!K37,"-")</f>
        <v>0.42423829512346956</v>
      </c>
      <c r="H24" s="352">
        <f>IFERROR('Tablas evol EM zona'!M24-'Tablas evol EM zona'!M37,"-")</f>
        <v>0.1363985375619734</v>
      </c>
      <c r="I24" s="351">
        <f>IFERROR('Tablas evol EM zona'!O24-'Tablas evol EM zona'!O37,"-")</f>
        <v>-0.10752560193711336</v>
      </c>
      <c r="J24" s="351">
        <f>IFERROR('Tablas evol EM zona'!Q24-'Tablas evol EM zona'!Q37,"-")</f>
        <v>0.35663771835707969</v>
      </c>
      <c r="K24" s="351">
        <f>IFERROR('Tablas evol EM zona'!S24-'Tablas evol EM zona'!S37,"-")</f>
        <v>2.8103375159165722E-2</v>
      </c>
    </row>
    <row r="25" spans="2:11" outlineLevel="1" x14ac:dyDescent="0.25">
      <c r="B25" s="66" t="s">
        <v>90</v>
      </c>
      <c r="C25" s="351">
        <f>IFERROR('Tablas evol EM zona'!C25-'Tablas evol EM zona'!C38,"-")</f>
        <v>-0.47905269718163535</v>
      </c>
      <c r="D25" s="351">
        <f>IFERROR('Tablas evol EM zona'!E25-'Tablas evol EM zona'!E38,"-")</f>
        <v>5.4907239956921927E-2</v>
      </c>
      <c r="E25" s="351">
        <f>IFERROR('Tablas evol EM zona'!G25-'Tablas evol EM zona'!G38,"-")</f>
        <v>-0.36106767592766786</v>
      </c>
      <c r="F25" s="352">
        <f>IFERROR('Tablas evol EM zona'!I25-'Tablas evol EM zona'!I38,"-")</f>
        <v>-0.26733300227895551</v>
      </c>
      <c r="G25" s="352">
        <f>IFERROR('Tablas evol EM zona'!K25-'Tablas evol EM zona'!K38,"-")</f>
        <v>-3.4025347743906309E-2</v>
      </c>
      <c r="H25" s="352">
        <f>IFERROR('Tablas evol EM zona'!M25-'Tablas evol EM zona'!M38,"-")</f>
        <v>-0.18864769102369117</v>
      </c>
      <c r="I25" s="351">
        <f>IFERROR('Tablas evol EM zona'!O25-'Tablas evol EM zona'!O38,"-")</f>
        <v>-0.20742981595626109</v>
      </c>
      <c r="J25" s="351">
        <f>IFERROR('Tablas evol EM zona'!Q25-'Tablas evol EM zona'!Q38,"-")</f>
        <v>2.6892932492254218E-2</v>
      </c>
      <c r="K25" s="351">
        <f>IFERROR('Tablas evol EM zona'!S25-'Tablas evol EM zona'!S38,"-")</f>
        <v>-0.14613125192564436</v>
      </c>
    </row>
    <row r="26" spans="2:11" outlineLevel="1" x14ac:dyDescent="0.25">
      <c r="B26" s="66" t="s">
        <v>91</v>
      </c>
      <c r="C26" s="351">
        <f>IFERROR('Tablas evol EM zona'!C26-'Tablas evol EM zona'!C39,"-")</f>
        <v>0.70056275369069443</v>
      </c>
      <c r="D26" s="351">
        <f>IFERROR('Tablas evol EM zona'!E26-'Tablas evol EM zona'!E39,"-")</f>
        <v>0.8172125690159131</v>
      </c>
      <c r="E26" s="351">
        <f>IFERROR('Tablas evol EM zona'!G26-'Tablas evol EM zona'!G39,"-")</f>
        <v>0.7225860896925429</v>
      </c>
      <c r="F26" s="352">
        <f>IFERROR('Tablas evol EM zona'!I26-'Tablas evol EM zona'!I39,"-")</f>
        <v>0.54567946141422574</v>
      </c>
      <c r="G26" s="352">
        <f>IFERROR('Tablas evol EM zona'!K26-'Tablas evol EM zona'!K39,"-")</f>
        <v>0.78671461069586623</v>
      </c>
      <c r="H26" s="352">
        <f>IFERROR('Tablas evol EM zona'!M26-'Tablas evol EM zona'!M39,"-")</f>
        <v>0.62851384284849932</v>
      </c>
      <c r="I26" s="351">
        <f>IFERROR('Tablas evol EM zona'!O26-'Tablas evol EM zona'!O39,"-")</f>
        <v>0.47672218012791312</v>
      </c>
      <c r="J26" s="351">
        <f>IFERROR('Tablas evol EM zona'!Q26-'Tablas evol EM zona'!Q39,"-")</f>
        <v>0.69319094946837456</v>
      </c>
      <c r="K26" s="351">
        <f>IFERROR('Tablas evol EM zona'!S26-'Tablas evol EM zona'!S39,"-")</f>
        <v>0.53290505488563511</v>
      </c>
    </row>
    <row r="27" spans="2:11" outlineLevel="1" x14ac:dyDescent="0.25">
      <c r="B27" s="66" t="s">
        <v>92</v>
      </c>
      <c r="C27" s="351">
        <f>IFERROR('Tablas evol EM zona'!C27-'Tablas evol EM zona'!C40,"-")</f>
        <v>-0.36343482050554332</v>
      </c>
      <c r="D27" s="351">
        <f>IFERROR('Tablas evol EM zona'!E27-'Tablas evol EM zona'!E40,"-")</f>
        <v>-0.38182739646684105</v>
      </c>
      <c r="E27" s="351">
        <f>IFERROR('Tablas evol EM zona'!G27-'Tablas evol EM zona'!G40,"-")</f>
        <v>-0.37746870137471333</v>
      </c>
      <c r="F27" s="352">
        <f>IFERROR('Tablas evol EM zona'!I27-'Tablas evol EM zona'!I40,"-")</f>
        <v>-0.53777381079527853</v>
      </c>
      <c r="G27" s="352">
        <f>IFERROR('Tablas evol EM zona'!K27-'Tablas evol EM zona'!K40,"-")</f>
        <v>-0.65173044993170404</v>
      </c>
      <c r="H27" s="352">
        <f>IFERROR('Tablas evol EM zona'!M27-'Tablas evol EM zona'!M40,"-")</f>
        <v>-0.5877886141128803</v>
      </c>
      <c r="I27" s="351">
        <f>IFERROR('Tablas evol EM zona'!O27-'Tablas evol EM zona'!O40,"-")</f>
        <v>-0.37889402565972219</v>
      </c>
      <c r="J27" s="351">
        <f>IFERROR('Tablas evol EM zona'!Q27-'Tablas evol EM zona'!Q40,"-")</f>
        <v>-0.54218523878437086</v>
      </c>
      <c r="K27" s="351">
        <f>IFERROR('Tablas evol EM zona'!S27-'Tablas evol EM zona'!S40,"-")</f>
        <v>-0.44790715995515562</v>
      </c>
    </row>
    <row r="28" spans="2:11" outlineLevel="1" x14ac:dyDescent="0.25">
      <c r="B28" s="66" t="s">
        <v>93</v>
      </c>
      <c r="C28" s="351">
        <f>IFERROR('Tablas evol EM zona'!C28-'Tablas evol EM zona'!C41,"-")</f>
        <v>-0.24838008215619833</v>
      </c>
      <c r="D28" s="351">
        <f>IFERROR('Tablas evol EM zona'!E28-'Tablas evol EM zona'!E41,"-")</f>
        <v>-3.9244732844949226E-2</v>
      </c>
      <c r="E28" s="351">
        <f>IFERROR('Tablas evol EM zona'!G28-'Tablas evol EM zona'!G41,"-")</f>
        <v>-0.19557702002966781</v>
      </c>
      <c r="F28" s="352">
        <f>IFERROR('Tablas evol EM zona'!I28-'Tablas evol EM zona'!I41,"-")</f>
        <v>-6.6932962829456599E-2</v>
      </c>
      <c r="G28" s="352">
        <f>IFERROR('Tablas evol EM zona'!K28-'Tablas evol EM zona'!K41,"-")</f>
        <v>-0.17010911180615018</v>
      </c>
      <c r="H28" s="352">
        <f>IFERROR('Tablas evol EM zona'!M28-'Tablas evol EM zona'!M41,"-")</f>
        <v>-0.12093179790135711</v>
      </c>
      <c r="I28" s="351">
        <f>IFERROR('Tablas evol EM zona'!O28-'Tablas evol EM zona'!O41,"-")</f>
        <v>6.0400426480118341E-3</v>
      </c>
      <c r="J28" s="351">
        <f>IFERROR('Tablas evol EM zona'!Q28-'Tablas evol EM zona'!Q41,"-")</f>
        <v>-0.13912634184655559</v>
      </c>
      <c r="K28" s="351">
        <f>IFERROR('Tablas evol EM zona'!S28-'Tablas evol EM zona'!S41,"-")</f>
        <v>-6.4313960239855916E-2</v>
      </c>
    </row>
    <row r="29" spans="2:11" outlineLevel="1" x14ac:dyDescent="0.25">
      <c r="B29" s="66" t="s">
        <v>94</v>
      </c>
      <c r="C29" s="351">
        <f>IFERROR('Tablas evol EM zona'!C29-'Tablas evol EM zona'!C42,"-")</f>
        <v>-2.1465629336010927E-2</v>
      </c>
      <c r="D29" s="351">
        <f>IFERROR('Tablas evol EM zona'!E29-'Tablas evol EM zona'!E42,"-")</f>
        <v>8.911913750798206E-2</v>
      </c>
      <c r="E29" s="351">
        <f>IFERROR('Tablas evol EM zona'!G29-'Tablas evol EM zona'!G42,"-")</f>
        <v>-1.2325108796662043E-2</v>
      </c>
      <c r="F29" s="352">
        <f>IFERROR('Tablas evol EM zona'!I29-'Tablas evol EM zona'!I42,"-")</f>
        <v>4.3060736462681604E-2</v>
      </c>
      <c r="G29" s="352">
        <f>IFERROR('Tablas evol EM zona'!K29-'Tablas evol EM zona'!K42,"-")</f>
        <v>0.37257206909332385</v>
      </c>
      <c r="H29" s="352">
        <f>IFERROR('Tablas evol EM zona'!M29-'Tablas evol EM zona'!M42,"-")</f>
        <v>0.14669780378758102</v>
      </c>
      <c r="I29" s="351">
        <f>IFERROR('Tablas evol EM zona'!O29-'Tablas evol EM zona'!O42,"-")</f>
        <v>5.0629315099442351E-2</v>
      </c>
      <c r="J29" s="351">
        <f>IFERROR('Tablas evol EM zona'!Q29-'Tablas evol EM zona'!Q42,"-")</f>
        <v>0.25473862194514307</v>
      </c>
      <c r="K29" s="351">
        <f>IFERROR('Tablas evol EM zona'!S29-'Tablas evol EM zona'!S42,"-")</f>
        <v>8.9254685545441248E-2</v>
      </c>
    </row>
    <row r="30" spans="2:11" outlineLevel="1" x14ac:dyDescent="0.25">
      <c r="B30" s="66" t="s">
        <v>95</v>
      </c>
      <c r="C30" s="351">
        <f>IFERROR('Tablas evol EM zona'!C30-'Tablas evol EM zona'!C43,"-")</f>
        <v>-0.53528392860186802</v>
      </c>
      <c r="D30" s="351">
        <f>IFERROR('Tablas evol EM zona'!E30-'Tablas evol EM zona'!E43,"-")</f>
        <v>-0.34762668007744146</v>
      </c>
      <c r="E30" s="351">
        <f>IFERROR('Tablas evol EM zona'!G30-'Tablas evol EM zona'!G43,"-")</f>
        <v>-0.49287221023739036</v>
      </c>
      <c r="F30" s="352">
        <f>IFERROR('Tablas evol EM zona'!I30-'Tablas evol EM zona'!I43,"-")</f>
        <v>-0.41486293675994723</v>
      </c>
      <c r="G30" s="352">
        <f>IFERROR('Tablas evol EM zona'!K30-'Tablas evol EM zona'!K43,"-")</f>
        <v>-0.50828557507841765</v>
      </c>
      <c r="H30" s="352">
        <f>IFERROR('Tablas evol EM zona'!M30-'Tablas evol EM zona'!M43,"-")</f>
        <v>-0.47065346750397108</v>
      </c>
      <c r="I30" s="351">
        <f>IFERROR('Tablas evol EM zona'!O30-'Tablas evol EM zona'!O43,"-")</f>
        <v>-0.27308299647483025</v>
      </c>
      <c r="J30" s="351">
        <f>IFERROR('Tablas evol EM zona'!Q30-'Tablas evol EM zona'!Q43,"-")</f>
        <v>-0.47037919350293933</v>
      </c>
      <c r="K30" s="351">
        <f>IFERROR('Tablas evol EM zona'!S30-'Tablas evol EM zona'!S43,"-")</f>
        <v>-0.37005551825943073</v>
      </c>
    </row>
    <row r="31" spans="2:11" outlineLevel="1" x14ac:dyDescent="0.25">
      <c r="B31" s="66" t="s">
        <v>96</v>
      </c>
      <c r="C31" s="351">
        <f>IFERROR('Tablas evol EM zona'!C31-'Tablas evol EM zona'!C44,"-")</f>
        <v>0.2324219959939704</v>
      </c>
      <c r="D31" s="351">
        <f>IFERROR('Tablas evol EM zona'!E31-'Tablas evol EM zona'!E44,"-")</f>
        <v>0.20339018206960269</v>
      </c>
      <c r="E31" s="351">
        <f>IFERROR('Tablas evol EM zona'!G31-'Tablas evol EM zona'!G44,"-")</f>
        <v>0.18155671543880736</v>
      </c>
      <c r="F31" s="352">
        <f>IFERROR('Tablas evol EM zona'!I31-'Tablas evol EM zona'!I44,"-")</f>
        <v>0.12672910904366752</v>
      </c>
      <c r="G31" s="352">
        <f>IFERROR('Tablas evol EM zona'!K31-'Tablas evol EM zona'!K44,"-")</f>
        <v>0.49721173669154339</v>
      </c>
      <c r="H31" s="352">
        <f>IFERROR('Tablas evol EM zona'!M31-'Tablas evol EM zona'!M44,"-")</f>
        <v>0.23692895248099965</v>
      </c>
      <c r="I31" s="351">
        <f>IFERROR('Tablas evol EM zona'!O31-'Tablas evol EM zona'!O44,"-")</f>
        <v>8.867280056620519E-2</v>
      </c>
      <c r="J31" s="351">
        <f>IFERROR('Tablas evol EM zona'!Q31-'Tablas evol EM zona'!Q44,"-")</f>
        <v>0.53327289378589704</v>
      </c>
      <c r="K31" s="351">
        <f>IFERROR('Tablas evol EM zona'!S31-'Tablas evol EM zona'!S44,"-")</f>
        <v>0.18365301759086705</v>
      </c>
    </row>
    <row r="32" spans="2:11" outlineLevel="1" x14ac:dyDescent="0.25">
      <c r="B32" s="66" t="s">
        <v>97</v>
      </c>
      <c r="C32" s="351">
        <f>IFERROR('Tablas evol EM zona'!C32-'Tablas evol EM zona'!C45,"-")</f>
        <v>4.9011152704023786E-2</v>
      </c>
      <c r="D32" s="351">
        <f>IFERROR('Tablas evol EM zona'!E32-'Tablas evol EM zona'!E45,"-")</f>
        <v>0.47699860378162029</v>
      </c>
      <c r="E32" s="351">
        <f>IFERROR('Tablas evol EM zona'!G32-'Tablas evol EM zona'!G45,"-")</f>
        <v>0.10897692941499493</v>
      </c>
      <c r="F32" s="352">
        <f>IFERROR('Tablas evol EM zona'!I32-'Tablas evol EM zona'!I45,"-")</f>
        <v>0.12836807515286885</v>
      </c>
      <c r="G32" s="352">
        <f>IFERROR('Tablas evol EM zona'!K32-'Tablas evol EM zona'!K45,"-")</f>
        <v>0.18765344591998812</v>
      </c>
      <c r="H32" s="352">
        <f>IFERROR('Tablas evol EM zona'!M32-'Tablas evol EM zona'!M45,"-")</f>
        <v>0.11244859165291743</v>
      </c>
      <c r="I32" s="351">
        <f>IFERROR('Tablas evol EM zona'!O32-'Tablas evol EM zona'!O45,"-")</f>
        <v>0.15437472852206469</v>
      </c>
      <c r="J32" s="351">
        <f>IFERROR('Tablas evol EM zona'!Q32-'Tablas evol EM zona'!Q45,"-")</f>
        <v>0.24760698300238815</v>
      </c>
      <c r="K32" s="351">
        <f>IFERROR('Tablas evol EM zona'!S32-'Tablas evol EM zona'!S45,"-")</f>
        <v>0.13200830729359581</v>
      </c>
    </row>
    <row r="33" spans="2:11" x14ac:dyDescent="0.25">
      <c r="B33" s="77">
        <v>2012</v>
      </c>
      <c r="C33" s="353">
        <f>IFERROR('Tablas evol EM zona'!C33-'Tablas evol EM zona'!C46,"-")</f>
        <v>-4.5363417814340501E-2</v>
      </c>
      <c r="D33" s="353">
        <f>IFERROR('Tablas evol EM zona'!E33-'Tablas evol EM zona'!E46,"-")</f>
        <v>0.20370921670734354</v>
      </c>
      <c r="E33" s="353">
        <f>IFERROR('Tablas evol EM zona'!G33-'Tablas evol EM zona'!G46,"-")</f>
        <v>7.1201757054577541E-3</v>
      </c>
      <c r="F33" s="353">
        <f>IFERROR('Tablas evol EM zona'!I33-'Tablas evol EM zona'!I46,"-")</f>
        <v>4.5068523827662688E-4</v>
      </c>
      <c r="G33" s="353">
        <f>IFERROR('Tablas evol EM zona'!K33-'Tablas evol EM zona'!K46,"-")</f>
        <v>0.12520678683600828</v>
      </c>
      <c r="H33" s="353">
        <f>IFERROR('Tablas evol EM zona'!M33-'Tablas evol EM zona'!M46,"-")</f>
        <v>2.7169572496381633E-2</v>
      </c>
      <c r="I33" s="353">
        <f>IFERROR('Tablas evol EM zona'!O33-'Tablas evol EM zona'!O46,"-")</f>
        <v>8.2894631723124945E-3</v>
      </c>
      <c r="J33" s="353">
        <f>IFERROR('Tablas evol EM zona'!Q33-'Tablas evol EM zona'!Q46,"-")</f>
        <v>0.1162041933756619</v>
      </c>
      <c r="K33" s="353">
        <f>IFERROR('Tablas evol EM zona'!S33-'Tablas evol EM zona'!S46,"-")</f>
        <v>1.4395740216805564E-2</v>
      </c>
    </row>
    <row r="34" spans="2:11" hidden="1" outlineLevel="1" x14ac:dyDescent="0.25">
      <c r="B34" s="66" t="s">
        <v>86</v>
      </c>
      <c r="C34" s="351">
        <f>IFERROR('Tablas evol EM zona'!C34-'Tablas evol EM zona'!C47,"-")</f>
        <v>0.24584339756000073</v>
      </c>
      <c r="D34" s="351">
        <f>IFERROR('Tablas evol EM zona'!E34-'Tablas evol EM zona'!E47,"-")</f>
        <v>-0.19598689297153982</v>
      </c>
      <c r="E34" s="351">
        <f>IFERROR('Tablas evol EM zona'!G34-'Tablas evol EM zona'!G47,"-")</f>
        <v>7.7571160617328161E-2</v>
      </c>
      <c r="F34" s="352">
        <f>IFERROR('Tablas evol EM zona'!I34-'Tablas evol EM zona'!I47,"-")</f>
        <v>0.41974012715124154</v>
      </c>
      <c r="G34" s="352">
        <f>IFERROR('Tablas evol EM zona'!K34-'Tablas evol EM zona'!K47,"-")</f>
        <v>7.8183280256080678E-2</v>
      </c>
      <c r="H34" s="352">
        <f>IFERROR('Tablas evol EM zona'!M34-'Tablas evol EM zona'!M47,"-")</f>
        <v>0.26758609032423131</v>
      </c>
      <c r="I34" s="351">
        <f>IFERROR('Tablas evol EM zona'!O34-'Tablas evol EM zona'!O47,"-")</f>
        <v>0.5217270992638019</v>
      </c>
      <c r="J34" s="351">
        <f>IFERROR('Tablas evol EM zona'!Q34-'Tablas evol EM zona'!Q47,"-")</f>
        <v>0.19484561892958396</v>
      </c>
      <c r="K34" s="351">
        <f>IFERROR('Tablas evol EM zona'!S34-'Tablas evol EM zona'!S47,"-")</f>
        <v>0.38432490142389142</v>
      </c>
    </row>
    <row r="35" spans="2:11" hidden="1" outlineLevel="1" x14ac:dyDescent="0.25">
      <c r="B35" s="66" t="s">
        <v>87</v>
      </c>
      <c r="C35" s="351">
        <f>IFERROR('Tablas evol EM zona'!C35-'Tablas evol EM zona'!C48,"-")</f>
        <v>3.9999999999999147E-2</v>
      </c>
      <c r="D35" s="351">
        <f>IFERROR('Tablas evol EM zona'!E35-'Tablas evol EM zona'!E48,"-")</f>
        <v>0.47000000000000064</v>
      </c>
      <c r="E35" s="351">
        <f>IFERROR('Tablas evol EM zona'!G35-'Tablas evol EM zona'!G48,"-")</f>
        <v>0.14000000000000057</v>
      </c>
      <c r="F35" s="352">
        <f>IFERROR('Tablas evol EM zona'!I35-'Tablas evol EM zona'!I48,"-")</f>
        <v>0.30159457561728331</v>
      </c>
      <c r="G35" s="352">
        <f>IFERROR('Tablas evol EM zona'!K35-'Tablas evol EM zona'!K48,"-")</f>
        <v>0.13598804366793793</v>
      </c>
      <c r="H35" s="352">
        <f>IFERROR('Tablas evol EM zona'!M35-'Tablas evol EM zona'!M48,"-")</f>
        <v>0.20439784892015922</v>
      </c>
      <c r="I35" s="351">
        <f>IFERROR('Tablas evol EM zona'!O35-'Tablas evol EM zona'!O48,"-")</f>
        <v>0.37400202583102882</v>
      </c>
      <c r="J35" s="351">
        <f>IFERROR('Tablas evol EM zona'!Q35-'Tablas evol EM zona'!Q48,"-")</f>
        <v>0.2156158667174175</v>
      </c>
      <c r="K35" s="351">
        <f>IFERROR('Tablas evol EM zona'!S35-'Tablas evol EM zona'!S48,"-")</f>
        <v>0.26762487889300424</v>
      </c>
    </row>
    <row r="36" spans="2:11" hidden="1" outlineLevel="1" x14ac:dyDescent="0.25">
      <c r="B36" s="66" t="s">
        <v>88</v>
      </c>
      <c r="C36" s="351">
        <f>IFERROR('Tablas evol EM zona'!C36-'Tablas evol EM zona'!C49,"-")</f>
        <v>0.39999999999999947</v>
      </c>
      <c r="D36" s="351">
        <f>IFERROR('Tablas evol EM zona'!E36-'Tablas evol EM zona'!E49,"-")</f>
        <v>0.17999999999999972</v>
      </c>
      <c r="E36" s="351">
        <f>IFERROR('Tablas evol EM zona'!G36-'Tablas evol EM zona'!G49,"-")</f>
        <v>0.33999999999999986</v>
      </c>
      <c r="F36" s="352">
        <f>IFERROR('Tablas evol EM zona'!I36-'Tablas evol EM zona'!I49,"-")</f>
        <v>0.38000477440916747</v>
      </c>
      <c r="G36" s="352">
        <f>IFERROR('Tablas evol EM zona'!K36-'Tablas evol EM zona'!K49,"-")</f>
        <v>6.2440890125174064E-2</v>
      </c>
      <c r="H36" s="352">
        <f>IFERROR('Tablas evol EM zona'!M36-'Tablas evol EM zona'!M49,"-")</f>
        <v>0.24799009200283084</v>
      </c>
      <c r="I36" s="351">
        <f>IFERROR('Tablas evol EM zona'!O36-'Tablas evol EM zona'!O49,"-")</f>
        <v>0.33303023775745899</v>
      </c>
      <c r="J36" s="351">
        <f>IFERROR('Tablas evol EM zona'!Q36-'Tablas evol EM zona'!Q49,"-")</f>
        <v>6.5606878380927824E-2</v>
      </c>
      <c r="K36" s="351">
        <f>IFERROR('Tablas evol EM zona'!S36-'Tablas evol EM zona'!S49,"-")</f>
        <v>0.23024542961714189</v>
      </c>
    </row>
    <row r="37" spans="2:11" hidden="1" outlineLevel="1" x14ac:dyDescent="0.25">
      <c r="B37" s="66" t="s">
        <v>89</v>
      </c>
      <c r="C37" s="351">
        <f>IFERROR('Tablas evol EM zona'!C37-'Tablas evol EM zona'!C50,"-")</f>
        <v>0.31478806231654222</v>
      </c>
      <c r="D37" s="351">
        <f>IFERROR('Tablas evol EM zona'!E37-'Tablas evol EM zona'!E50,"-")</f>
        <v>-0.13595736674558978</v>
      </c>
      <c r="E37" s="351">
        <f>IFERROR('Tablas evol EM zona'!G37-'Tablas evol EM zona'!G50,"-")</f>
        <v>0.15219706256718624</v>
      </c>
      <c r="F37" s="352">
        <f>IFERROR('Tablas evol EM zona'!I37-'Tablas evol EM zona'!I50,"-")</f>
        <v>0.10844604796665447</v>
      </c>
      <c r="G37" s="352">
        <f>IFERROR('Tablas evol EM zona'!K37-'Tablas evol EM zona'!K50,"-")</f>
        <v>-0.73364479104371227</v>
      </c>
      <c r="H37" s="352">
        <f>IFERROR('Tablas evol EM zona'!M37-'Tablas evol EM zona'!M50,"-")</f>
        <v>-0.22514131678341442</v>
      </c>
      <c r="I37" s="351">
        <f>IFERROR('Tablas evol EM zona'!O37-'Tablas evol EM zona'!O50,"-")</f>
        <v>0.27333725157935795</v>
      </c>
      <c r="J37" s="351">
        <f>IFERROR('Tablas evol EM zona'!Q37-'Tablas evol EM zona'!Q50,"-")</f>
        <v>-0.59409600221725078</v>
      </c>
      <c r="K37" s="351">
        <f>IFERROR('Tablas evol EM zona'!S37-'Tablas evol EM zona'!S50,"-")</f>
        <v>-4.5372054730218103E-2</v>
      </c>
    </row>
    <row r="38" spans="2:11" hidden="1" outlineLevel="1" x14ac:dyDescent="0.25">
      <c r="B38" s="66" t="s">
        <v>90</v>
      </c>
      <c r="C38" s="351">
        <f>IFERROR('Tablas evol EM zona'!C38-'Tablas evol EM zona'!C51,"-")</f>
        <v>0.27469124432451331</v>
      </c>
      <c r="D38" s="351">
        <f>IFERROR('Tablas evol EM zona'!E38-'Tablas evol EM zona'!E51,"-")</f>
        <v>0.21963803540229065</v>
      </c>
      <c r="E38" s="351">
        <f>IFERROR('Tablas evol EM zona'!G38-'Tablas evol EM zona'!G51,"-")</f>
        <v>0.24432717678100246</v>
      </c>
      <c r="F38" s="352">
        <f>IFERROR('Tablas evol EM zona'!I38-'Tablas evol EM zona'!I51,"-")</f>
        <v>0.3800216414984785</v>
      </c>
      <c r="G38" s="352">
        <f>IFERROR('Tablas evol EM zona'!K38-'Tablas evol EM zona'!K51,"-")</f>
        <v>-0.24310018065160932</v>
      </c>
      <c r="H38" s="352">
        <f>IFERROR('Tablas evol EM zona'!M38-'Tablas evol EM zona'!M51,"-")</f>
        <v>0.11679470857882457</v>
      </c>
      <c r="I38" s="351">
        <f>IFERROR('Tablas evol EM zona'!O38-'Tablas evol EM zona'!O51,"-")</f>
        <v>0.40976220566915078</v>
      </c>
      <c r="J38" s="351">
        <f>IFERROR('Tablas evol EM zona'!Q38-'Tablas evol EM zona'!Q51,"-")</f>
        <v>-0.16769934508874051</v>
      </c>
      <c r="K38" s="351">
        <f>IFERROR('Tablas evol EM zona'!S38-'Tablas evol EM zona'!S51,"-")</f>
        <v>0.17945779245247362</v>
      </c>
    </row>
    <row r="39" spans="2:11" hidden="1" outlineLevel="1" x14ac:dyDescent="0.25">
      <c r="B39" s="66" t="s">
        <v>91</v>
      </c>
      <c r="C39" s="351">
        <f>IFERROR('Tablas evol EM zona'!C39-'Tablas evol EM zona'!C52,"-")</f>
        <v>-0.25365492183391503</v>
      </c>
      <c r="D39" s="351">
        <f>IFERROR('Tablas evol EM zona'!E39-'Tablas evol EM zona'!E52,"-")</f>
        <v>-1.1887864457523989E-2</v>
      </c>
      <c r="E39" s="351">
        <f>IFERROR('Tablas evol EM zona'!G39-'Tablas evol EM zona'!G52,"-")</f>
        <v>-0.16619883577868766</v>
      </c>
      <c r="F39" s="352">
        <f>IFERROR('Tablas evol EM zona'!I39-'Tablas evol EM zona'!I52,"-")</f>
        <v>1.6355303342858285E-2</v>
      </c>
      <c r="G39" s="352">
        <f>IFERROR('Tablas evol EM zona'!K39-'Tablas evol EM zona'!K52,"-")</f>
        <v>0.18023409286550596</v>
      </c>
      <c r="H39" s="352">
        <f>IFERROR('Tablas evol EM zona'!M39-'Tablas evol EM zona'!M52,"-")</f>
        <v>8.2947169027538514E-2</v>
      </c>
      <c r="I39" s="351">
        <f>IFERROR('Tablas evol EM zona'!O39-'Tablas evol EM zona'!O52,"-")</f>
        <v>-2.5058859527570476E-2</v>
      </c>
      <c r="J39" s="351">
        <f>IFERROR('Tablas evol EM zona'!Q39-'Tablas evol EM zona'!Q52,"-")</f>
        <v>0.16820528215778552</v>
      </c>
      <c r="K39" s="351">
        <f>IFERROR('Tablas evol EM zona'!S39-'Tablas evol EM zona'!S52,"-")</f>
        <v>4.0299792162467263E-2</v>
      </c>
    </row>
    <row r="40" spans="2:11" hidden="1" outlineLevel="1" x14ac:dyDescent="0.25">
      <c r="B40" s="66" t="s">
        <v>92</v>
      </c>
      <c r="C40" s="351">
        <f>IFERROR('Tablas evol EM zona'!C40-'Tablas evol EM zona'!C53,"-")</f>
        <v>0.51324788307620928</v>
      </c>
      <c r="D40" s="351">
        <f>IFERROR('Tablas evol EM zona'!E40-'Tablas evol EM zona'!E53,"-")</f>
        <v>-5.7323072598213898E-2</v>
      </c>
      <c r="E40" s="351">
        <f>IFERROR('Tablas evol EM zona'!G40-'Tablas evol EM zona'!G53,"-")</f>
        <v>0.32792710458738394</v>
      </c>
      <c r="F40" s="352">
        <f>IFERROR('Tablas evol EM zona'!I40-'Tablas evol EM zona'!I53,"-")</f>
        <v>0.59625324152731896</v>
      </c>
      <c r="G40" s="352">
        <f>IFERROR('Tablas evol EM zona'!K40-'Tablas evol EM zona'!K53,"-")</f>
        <v>8.3447751593473285E-2</v>
      </c>
      <c r="H40" s="352">
        <f>IFERROR('Tablas evol EM zona'!M40-'Tablas evol EM zona'!M53,"-")</f>
        <v>0.38439781250434812</v>
      </c>
      <c r="I40" s="351">
        <f>IFERROR('Tablas evol EM zona'!O40-'Tablas evol EM zona'!O53,"-")</f>
        <v>0.54442420068181985</v>
      </c>
      <c r="J40" s="351">
        <f>IFERROR('Tablas evol EM zona'!Q40-'Tablas evol EM zona'!Q53,"-")</f>
        <v>0.21593934346588917</v>
      </c>
      <c r="K40" s="351">
        <f>IFERROR('Tablas evol EM zona'!S40-'Tablas evol EM zona'!S53,"-")</f>
        <v>0.41219580042833126</v>
      </c>
    </row>
    <row r="41" spans="2:11" hidden="1" outlineLevel="1" x14ac:dyDescent="0.25">
      <c r="B41" s="66" t="s">
        <v>93</v>
      </c>
      <c r="C41" s="351">
        <f>IFERROR('Tablas evol EM zona'!C41-'Tablas evol EM zona'!C54,"-")</f>
        <v>0.99784568208843538</v>
      </c>
      <c r="D41" s="351">
        <f>IFERROR('Tablas evol EM zona'!E41-'Tablas evol EM zona'!E54,"-")</f>
        <v>0.24018969187596895</v>
      </c>
      <c r="E41" s="351">
        <f>IFERROR('Tablas evol EM zona'!G41-'Tablas evol EM zona'!G54,"-")</f>
        <v>0.77022862129490477</v>
      </c>
      <c r="F41" s="352">
        <f>IFERROR('Tablas evol EM zona'!I41-'Tablas evol EM zona'!I54,"-")</f>
        <v>0.75969210003873577</v>
      </c>
      <c r="G41" s="352">
        <f>IFERROR('Tablas evol EM zona'!K41-'Tablas evol EM zona'!K54,"-")</f>
        <v>0.37448624776038031</v>
      </c>
      <c r="H41" s="352">
        <f>IFERROR('Tablas evol EM zona'!M41-'Tablas evol EM zona'!M54,"-")</f>
        <v>0.6124611955937409</v>
      </c>
      <c r="I41" s="351">
        <f>IFERROR('Tablas evol EM zona'!O41-'Tablas evol EM zona'!O54,"-")</f>
        <v>0.59753922447969288</v>
      </c>
      <c r="J41" s="351">
        <f>IFERROR('Tablas evol EM zona'!Q41-'Tablas evol EM zona'!Q54,"-")</f>
        <v>0.37697965461479122</v>
      </c>
      <c r="K41" s="351">
        <f>IFERROR('Tablas evol EM zona'!S41-'Tablas evol EM zona'!S54,"-")</f>
        <v>0.51319721149325304</v>
      </c>
    </row>
    <row r="42" spans="2:11" hidden="1" outlineLevel="1" x14ac:dyDescent="0.25">
      <c r="B42" s="66" t="s">
        <v>94</v>
      </c>
      <c r="C42" s="351">
        <f>IFERROR('Tablas evol EM zona'!C42-'Tablas evol EM zona'!C55,"-")</f>
        <v>0.6232445589358333</v>
      </c>
      <c r="D42" s="351">
        <f>IFERROR('Tablas evol EM zona'!E42-'Tablas evol EM zona'!E55,"-")</f>
        <v>0.8822918390910468</v>
      </c>
      <c r="E42" s="351">
        <f>IFERROR('Tablas evol EM zona'!G42-'Tablas evol EM zona'!G55,"-")</f>
        <v>0.70127929774154385</v>
      </c>
      <c r="F42" s="352">
        <f>IFERROR('Tablas evol EM zona'!I42-'Tablas evol EM zona'!I55,"-")</f>
        <v>0.77419327725557174</v>
      </c>
      <c r="G42" s="352">
        <f>IFERROR('Tablas evol EM zona'!K42-'Tablas evol EM zona'!K55,"-")</f>
        <v>0.71858811159416636</v>
      </c>
      <c r="H42" s="352">
        <f>IFERROR('Tablas evol EM zona'!M42-'Tablas evol EM zona'!M55,"-")</f>
        <v>0.75053526956021521</v>
      </c>
      <c r="I42" s="351">
        <f>IFERROR('Tablas evol EM zona'!O42-'Tablas evol EM zona'!O55,"-")</f>
        <v>0.74723930524658844</v>
      </c>
      <c r="J42" s="351">
        <f>IFERROR('Tablas evol EM zona'!Q42-'Tablas evol EM zona'!Q55,"-")</f>
        <v>0.72042094009018065</v>
      </c>
      <c r="K42" s="351">
        <f>IFERROR('Tablas evol EM zona'!S42-'Tablas evol EM zona'!S55,"-")</f>
        <v>0.73693803535655</v>
      </c>
    </row>
    <row r="43" spans="2:11" hidden="1" outlineLevel="1" x14ac:dyDescent="0.25">
      <c r="B43" s="66" t="s">
        <v>95</v>
      </c>
      <c r="C43" s="351">
        <f>IFERROR('Tablas evol EM zona'!C43-'Tablas evol EM zona'!C56,"-")</f>
        <v>0.40644509948722529</v>
      </c>
      <c r="D43" s="351">
        <f>IFERROR('Tablas evol EM zona'!E43-'Tablas evol EM zona'!E56,"-")</f>
        <v>0.12670916915049091</v>
      </c>
      <c r="E43" s="351">
        <f>IFERROR('Tablas evol EM zona'!G43-'Tablas evol EM zona'!G56,"-")</f>
        <v>0.29188820285527761</v>
      </c>
      <c r="F43" s="352">
        <f>IFERROR('Tablas evol EM zona'!I43-'Tablas evol EM zona'!I56,"-")</f>
        <v>0.1993931754986118</v>
      </c>
      <c r="G43" s="352">
        <f>IFERROR('Tablas evol EM zona'!K43-'Tablas evol EM zona'!K56,"-")</f>
        <v>0.20236031745634264</v>
      </c>
      <c r="H43" s="352">
        <f>IFERROR('Tablas evol EM zona'!M43-'Tablas evol EM zona'!M56,"-")</f>
        <v>0.18086251803620712</v>
      </c>
      <c r="I43" s="351">
        <f>IFERROR('Tablas evol EM zona'!O43-'Tablas evol EM zona'!O56,"-")</f>
        <v>0.22240151679928921</v>
      </c>
      <c r="J43" s="351">
        <f>IFERROR('Tablas evol EM zona'!Q43-'Tablas evol EM zona'!Q56,"-")</f>
        <v>0.20943086360799512</v>
      </c>
      <c r="K43" s="351">
        <f>IFERROR('Tablas evol EM zona'!S43-'Tablas evol EM zona'!S56,"-")</f>
        <v>0.19098075517492319</v>
      </c>
    </row>
    <row r="44" spans="2:11" hidden="1" outlineLevel="1" x14ac:dyDescent="0.25">
      <c r="B44" s="66" t="s">
        <v>96</v>
      </c>
      <c r="C44" s="351">
        <f>IFERROR('Tablas evol EM zona'!C44-'Tablas evol EM zona'!C57,"-")</f>
        <v>0.5</v>
      </c>
      <c r="D44" s="351">
        <f>IFERROR('Tablas evol EM zona'!E44-'Tablas evol EM zona'!E57,"-")</f>
        <v>0.32000000000000028</v>
      </c>
      <c r="E44" s="351">
        <f>IFERROR('Tablas evol EM zona'!G44-'Tablas evol EM zona'!G57,"-")</f>
        <v>0.41999999999999993</v>
      </c>
      <c r="F44" s="352">
        <f>IFERROR('Tablas evol EM zona'!I44-'Tablas evol EM zona'!I57,"-")</f>
        <v>0.42728767909023979</v>
      </c>
      <c r="G44" s="352">
        <f>IFERROR('Tablas evol EM zona'!K44-'Tablas evol EM zona'!K57,"-")</f>
        <v>0.21826025370644331</v>
      </c>
      <c r="H44" s="352">
        <f>IFERROR('Tablas evol EM zona'!M44-'Tablas evol EM zona'!M57,"-")</f>
        <v>0.31979163043100201</v>
      </c>
      <c r="I44" s="351">
        <f>IFERROR('Tablas evol EM zona'!O44-'Tablas evol EM zona'!O57,"-")</f>
        <v>0.43053902946025424</v>
      </c>
      <c r="J44" s="351">
        <f>IFERROR('Tablas evol EM zona'!Q44-'Tablas evol EM zona'!Q57,"-")</f>
        <v>0.16957268111336532</v>
      </c>
      <c r="K44" s="351">
        <f>IFERROR('Tablas evol EM zona'!S44-'Tablas evol EM zona'!S57,"-")</f>
        <v>0.31760449956297876</v>
      </c>
    </row>
    <row r="45" spans="2:11" hidden="1" outlineLevel="1" x14ac:dyDescent="0.25">
      <c r="B45" s="66" t="s">
        <v>97</v>
      </c>
      <c r="C45" s="351">
        <f>IFERROR('Tablas evol EM zona'!C45-'Tablas evol EM zona'!C58,"-")</f>
        <v>0.33999999999999986</v>
      </c>
      <c r="D45" s="351">
        <f>IFERROR('Tablas evol EM zona'!E45-'Tablas evol EM zona'!E58,"-")</f>
        <v>1.1000000000000014</v>
      </c>
      <c r="E45" s="351">
        <f>IFERROR('Tablas evol EM zona'!G45-'Tablas evol EM zona'!G58,"-")</f>
        <v>0.55000000000000071</v>
      </c>
      <c r="F45" s="352">
        <f>IFERROR('Tablas evol EM zona'!I45-'Tablas evol EM zona'!I58,"-")</f>
        <v>0.42676972508711941</v>
      </c>
      <c r="G45" s="352">
        <f>IFERROR('Tablas evol EM zona'!K45-'Tablas evol EM zona'!K58,"-")</f>
        <v>0.81376542696833631</v>
      </c>
      <c r="H45" s="352">
        <f>IFERROR('Tablas evol EM zona'!M45-'Tablas evol EM zona'!M58,"-")</f>
        <v>0.55504190749187643</v>
      </c>
      <c r="I45" s="351">
        <f>IFERROR('Tablas evol EM zona'!O45-'Tablas evol EM zona'!O58,"-")</f>
        <v>0.24225779438050576</v>
      </c>
      <c r="J45" s="351">
        <f>IFERROR('Tablas evol EM zona'!Q45-'Tablas evol EM zona'!Q58,"-")</f>
        <v>0.81928864890633157</v>
      </c>
      <c r="K45" s="351">
        <f>IFERROR('Tablas evol EM zona'!S45-'Tablas evol EM zona'!S58,"-")</f>
        <v>0.41559120905299629</v>
      </c>
    </row>
    <row r="46" spans="2:11" collapsed="1" x14ac:dyDescent="0.25">
      <c r="B46" s="80">
        <v>2011</v>
      </c>
      <c r="C46" s="354">
        <f>IFERROR('Tablas evol EM zona'!C46-'Tablas evol EM zona'!C59,"-")</f>
        <v>0.36350231430058333</v>
      </c>
      <c r="D46" s="354">
        <f>IFERROR('Tablas evol EM zona'!E46-'Tablas evol EM zona'!E59,"-")</f>
        <v>0.24099587969524805</v>
      </c>
      <c r="E46" s="354">
        <f>IFERROR('Tablas evol EM zona'!G46-'Tablas evol EM zona'!G59,"-")</f>
        <v>0.30958422402311037</v>
      </c>
      <c r="F46" s="354">
        <f>IFERROR('Tablas evol EM zona'!I46-'Tablas evol EM zona'!I59,"-")</f>
        <v>0.39690073052806252</v>
      </c>
      <c r="G46" s="354">
        <f>IFERROR('Tablas evol EM zona'!K46-'Tablas evol EM zona'!K59,"-")</f>
        <v>0.14351332357925983</v>
      </c>
      <c r="H46" s="354">
        <f>IFERROR('Tablas evol EM zona'!M46-'Tablas evol EM zona'!M59,"-")</f>
        <v>0.2834466050971205</v>
      </c>
      <c r="I46" s="354">
        <f>IFERROR('Tablas evol EM zona'!O46-'Tablas evol EM zona'!O59,"-")</f>
        <v>0.38885817808568479</v>
      </c>
      <c r="J46" s="354">
        <f>IFERROR('Tablas evol EM zona'!Q46-'Tablas evol EM zona'!Q59,"-")</f>
        <v>0.18340039172760214</v>
      </c>
      <c r="K46" s="354">
        <f>IFERROR('Tablas evol EM zona'!S46-'Tablas evol EM zona'!S59,"-")</f>
        <v>0.297447114643977</v>
      </c>
    </row>
    <row r="47" spans="2:11" hidden="1" outlineLevel="1" x14ac:dyDescent="0.25">
      <c r="B47" s="66" t="s">
        <v>86</v>
      </c>
      <c r="C47" s="351">
        <f>IFERROR('Tablas evol EM zona'!C47-'Tablas evol EM zona'!C60,"-")</f>
        <v>-0.38724932408604662</v>
      </c>
      <c r="D47" s="351">
        <f>IFERROR('Tablas evol EM zona'!E47-'Tablas evol EM zona'!E60,"-")</f>
        <v>-0.53036827436546652</v>
      </c>
      <c r="E47" s="351">
        <f>IFERROR('Tablas evol EM zona'!G47-'Tablas evol EM zona'!G60,"-")</f>
        <v>-0.4260997327235696</v>
      </c>
      <c r="F47" s="352">
        <f>IFERROR('Tablas evol EM zona'!I47-'Tablas evol EM zona'!I60,"-")</f>
        <v>-0.29610183379641786</v>
      </c>
      <c r="G47" s="352">
        <f>IFERROR('Tablas evol EM zona'!K47-'Tablas evol EM zona'!K60,"-")</f>
        <v>-0.65185476392538177</v>
      </c>
      <c r="H47" s="352">
        <f>IFERROR('Tablas evol EM zona'!M47-'Tablas evol EM zona'!M60,"-")</f>
        <v>-0.45186394717591938</v>
      </c>
      <c r="I47" s="351">
        <f>IFERROR('Tablas evol EM zona'!O47-'Tablas evol EM zona'!O60,"-")</f>
        <v>-0.36166628116272825</v>
      </c>
      <c r="J47" s="351">
        <f>IFERROR('Tablas evol EM zona'!Q47-'Tablas evol EM zona'!Q60,"-")</f>
        <v>-0.58937835264608474</v>
      </c>
      <c r="K47" s="351">
        <f>IFERROR('Tablas evol EM zona'!S47-'Tablas evol EM zona'!S60,"-")</f>
        <v>-0.45035224680064534</v>
      </c>
    </row>
    <row r="48" spans="2:11" hidden="1" outlineLevel="1" x14ac:dyDescent="0.25">
      <c r="B48" s="66" t="s">
        <v>87</v>
      </c>
      <c r="C48" s="351">
        <f>IFERROR('Tablas evol EM zona'!C48-'Tablas evol EM zona'!C61,"-")</f>
        <v>0.16740704787078542</v>
      </c>
      <c r="D48" s="351">
        <f>IFERROR('Tablas evol EM zona'!E48-'Tablas evol EM zona'!E61,"-")</f>
        <v>-4.8569792538431855E-2</v>
      </c>
      <c r="E48" s="351">
        <f>IFERROR('Tablas evol EM zona'!G48-'Tablas evol EM zona'!G61,"-")</f>
        <v>0.11604276318302276</v>
      </c>
      <c r="F48" s="352">
        <f>IFERROR('Tablas evol EM zona'!I48-'Tablas evol EM zona'!I61,"-")</f>
        <v>0.10919881636564455</v>
      </c>
      <c r="G48" s="352">
        <f>IFERROR('Tablas evol EM zona'!K48-'Tablas evol EM zona'!K61,"-")</f>
        <v>7.7556407550011031E-2</v>
      </c>
      <c r="H48" s="352">
        <f>IFERROR('Tablas evol EM zona'!M48-'Tablas evol EM zona'!M61,"-")</f>
        <v>0.10304170435670024</v>
      </c>
      <c r="I48" s="351">
        <f>IFERROR('Tablas evol EM zona'!O48-'Tablas evol EM zona'!O61,"-")</f>
        <v>4.3974273653869744E-2</v>
      </c>
      <c r="J48" s="351">
        <f>IFERROR('Tablas evol EM zona'!Q48-'Tablas evol EM zona'!Q61,"-")</f>
        <v>4.2145164567058302E-2</v>
      </c>
      <c r="K48" s="351">
        <f>IFERROR('Tablas evol EM zona'!S48-'Tablas evol EM zona'!S61,"-")</f>
        <v>5.7789224002284811E-2</v>
      </c>
    </row>
    <row r="49" spans="2:11" hidden="1" outlineLevel="1" x14ac:dyDescent="0.25">
      <c r="B49" s="66" t="s">
        <v>88</v>
      </c>
      <c r="C49" s="351">
        <f>IFERROR('Tablas evol EM zona'!C49-'Tablas evol EM zona'!C62,"-")</f>
        <v>-0.24135064990320565</v>
      </c>
      <c r="D49" s="351">
        <f>IFERROR('Tablas evol EM zona'!E49-'Tablas evol EM zona'!E62,"-")</f>
        <v>0.54416329074478043</v>
      </c>
      <c r="E49" s="351">
        <f>IFERROR('Tablas evol EM zona'!G49-'Tablas evol EM zona'!G62,"-")</f>
        <v>-6.5637942184126885E-3</v>
      </c>
      <c r="F49" s="352">
        <f>IFERROR('Tablas evol EM zona'!I49-'Tablas evol EM zona'!I62,"-")</f>
        <v>-0.19247654133802428</v>
      </c>
      <c r="G49" s="352">
        <f>IFERROR('Tablas evol EM zona'!K49-'Tablas evol EM zona'!K62,"-")</f>
        <v>0.30874224897932834</v>
      </c>
      <c r="H49" s="352">
        <f>IFERROR('Tablas evol EM zona'!M49-'Tablas evol EM zona'!M62,"-")</f>
        <v>-3.4438291245884045E-3</v>
      </c>
      <c r="I49" s="351">
        <f>IFERROR('Tablas evol EM zona'!O49-'Tablas evol EM zona'!O62,"-")</f>
        <v>-0.18086759603740887</v>
      </c>
      <c r="J49" s="351">
        <f>IFERROR('Tablas evol EM zona'!Q49-'Tablas evol EM zona'!Q62,"-")</f>
        <v>0.23299736351002132</v>
      </c>
      <c r="K49" s="351">
        <f>IFERROR('Tablas evol EM zona'!S49-'Tablas evol EM zona'!S62,"-")</f>
        <v>-4.7346209865665401E-2</v>
      </c>
    </row>
    <row r="50" spans="2:11" hidden="1" outlineLevel="1" x14ac:dyDescent="0.25">
      <c r="B50" s="66" t="s">
        <v>89</v>
      </c>
      <c r="C50" s="351">
        <f>IFERROR('Tablas evol EM zona'!C50-'Tablas evol EM zona'!C63,"-")</f>
        <v>-0.49184905187060313</v>
      </c>
      <c r="D50" s="351">
        <f>IFERROR('Tablas evol EM zona'!E50-'Tablas evol EM zona'!E63,"-")</f>
        <v>2.5611961679649298E-2</v>
      </c>
      <c r="E50" s="351">
        <f>IFERROR('Tablas evol EM zona'!G50-'Tablas evol EM zona'!G63,"-")</f>
        <v>-0.33208498583569401</v>
      </c>
      <c r="F50" s="352">
        <f>IFERROR('Tablas evol EM zona'!I50-'Tablas evol EM zona'!I63,"-")</f>
        <v>-0.20498831282720786</v>
      </c>
      <c r="G50" s="352">
        <f>IFERROR('Tablas evol EM zona'!K50-'Tablas evol EM zona'!K63,"-")</f>
        <v>0.54382281582013015</v>
      </c>
      <c r="H50" s="352">
        <f>IFERROR('Tablas evol EM zona'!M50-'Tablas evol EM zona'!M63,"-")</f>
        <v>7.5023225688234163E-2</v>
      </c>
      <c r="I50" s="351">
        <f>IFERROR('Tablas evol EM zona'!O50-'Tablas evol EM zona'!O63,"-")</f>
        <v>-0.27240132290138419</v>
      </c>
      <c r="J50" s="351">
        <f>IFERROR('Tablas evol EM zona'!Q50-'Tablas evol EM zona'!Q63,"-")</f>
        <v>0.40068274316431207</v>
      </c>
      <c r="K50" s="351">
        <f>IFERROR('Tablas evol EM zona'!S50-'Tablas evol EM zona'!S63,"-")</f>
        <v>-5.3366025818877283E-2</v>
      </c>
    </row>
    <row r="51" spans="2:11" hidden="1" outlineLevel="1" x14ac:dyDescent="0.25">
      <c r="B51" s="66" t="s">
        <v>90</v>
      </c>
      <c r="C51" s="351">
        <f>IFERROR('Tablas evol EM zona'!C51-'Tablas evol EM zona'!C64,"-")</f>
        <v>-0.11469124432451316</v>
      </c>
      <c r="D51" s="351">
        <f>IFERROR('Tablas evol EM zona'!E51-'Tablas evol EM zona'!E64,"-")</f>
        <v>0.84036196459770807</v>
      </c>
      <c r="E51" s="351">
        <f>IFERROR('Tablas evol EM zona'!G51-'Tablas evol EM zona'!G64,"-")</f>
        <v>0.2056728232189986</v>
      </c>
      <c r="F51" s="352">
        <f>IFERROR('Tablas evol EM zona'!I51-'Tablas evol EM zona'!I64,"-")</f>
        <v>-4.0870041449303507E-2</v>
      </c>
      <c r="G51" s="352">
        <f>IFERROR('Tablas evol EM zona'!K51-'Tablas evol EM zona'!K64,"-")</f>
        <v>0.5794662652116358</v>
      </c>
      <c r="H51" s="352">
        <f>IFERROR('Tablas evol EM zona'!M51-'Tablas evol EM zona'!M64,"-")</f>
        <v>0.1951265757236964</v>
      </c>
      <c r="I51" s="351">
        <f>IFERROR('Tablas evol EM zona'!O51-'Tablas evol EM zona'!O64,"-")</f>
        <v>-0.10103355096310285</v>
      </c>
      <c r="J51" s="351">
        <f>IFERROR('Tablas evol EM zona'!Q51-'Tablas evol EM zona'!Q64,"-")</f>
        <v>0.52831132259668934</v>
      </c>
      <c r="K51" s="351">
        <f>IFERROR('Tablas evol EM zona'!S51-'Tablas evol EM zona'!S64,"-")</f>
        <v>0.11516134485567786</v>
      </c>
    </row>
    <row r="52" spans="2:11" hidden="1" outlineLevel="1" x14ac:dyDescent="0.25">
      <c r="B52" s="66" t="s">
        <v>91</v>
      </c>
      <c r="C52" s="351">
        <f>IFERROR('Tablas evol EM zona'!C52-'Tablas evol EM zona'!C65,"-")</f>
        <v>-2.6345078166085223E-2</v>
      </c>
      <c r="D52" s="351">
        <f>IFERROR('Tablas evol EM zona'!E52-'Tablas evol EM zona'!E65,"-")</f>
        <v>-0.14811213554247615</v>
      </c>
      <c r="E52" s="351">
        <f>IFERROR('Tablas evol EM zona'!G52-'Tablas evol EM zona'!G65,"-")</f>
        <v>-7.3801164221312554E-2</v>
      </c>
      <c r="F52" s="352">
        <f>IFERROR('Tablas evol EM zona'!I52-'Tablas evol EM zona'!I65,"-")</f>
        <v>-8.8844020215264052E-2</v>
      </c>
      <c r="G52" s="352">
        <f>IFERROR('Tablas evol EM zona'!K52-'Tablas evol EM zona'!K65,"-")</f>
        <v>-0.26292667736506825</v>
      </c>
      <c r="H52" s="352">
        <f>IFERROR('Tablas evol EM zona'!M52-'Tablas evol EM zona'!M65,"-")</f>
        <v>-0.16601614379322349</v>
      </c>
      <c r="I52" s="351">
        <f>IFERROR('Tablas evol EM zona'!O52-'Tablas evol EM zona'!O65,"-")</f>
        <v>-3.4519044519015551E-2</v>
      </c>
      <c r="J52" s="351">
        <f>IFERROR('Tablas evol EM zona'!Q52-'Tablas evol EM zona'!Q65,"-")</f>
        <v>-0.2242371700401673</v>
      </c>
      <c r="K52" s="351">
        <f>IFERROR('Tablas evol EM zona'!S52-'Tablas evol EM zona'!S65,"-")</f>
        <v>-0.11217931684364846</v>
      </c>
    </row>
    <row r="53" spans="2:11" hidden="1" outlineLevel="1" x14ac:dyDescent="0.25">
      <c r="B53" s="66" t="s">
        <v>92</v>
      </c>
      <c r="C53" s="351">
        <f>IFERROR('Tablas evol EM zona'!C53-'Tablas evol EM zona'!C66,"-")</f>
        <v>-0.21703260790775136</v>
      </c>
      <c r="D53" s="351">
        <f>IFERROR('Tablas evol EM zona'!E53-'Tablas evol EM zona'!E66,"-")</f>
        <v>-0.29692533274538846</v>
      </c>
      <c r="E53" s="351">
        <f>IFERROR('Tablas evol EM zona'!G53-'Tablas evol EM zona'!G66,"-")</f>
        <v>-0.25224997276931393</v>
      </c>
      <c r="F53" s="352">
        <f>IFERROR('Tablas evol EM zona'!I53-'Tablas evol EM zona'!I66,"-")</f>
        <v>-0.22225727176695109</v>
      </c>
      <c r="G53" s="352">
        <f>IFERROR('Tablas evol EM zona'!K53-'Tablas evol EM zona'!K66,"-")</f>
        <v>-0.25945265178804</v>
      </c>
      <c r="H53" s="352">
        <f>IFERROR('Tablas evol EM zona'!M53-'Tablas evol EM zona'!M66,"-")</f>
        <v>-0.23747166255569052</v>
      </c>
      <c r="I53" s="351">
        <f>IFERROR('Tablas evol EM zona'!O53-'Tablas evol EM zona'!O66,"-")</f>
        <v>-0.1855453199294157</v>
      </c>
      <c r="J53" s="351">
        <f>IFERROR('Tablas evol EM zona'!Q53-'Tablas evol EM zona'!Q66,"-")</f>
        <v>-0.32547350974693146</v>
      </c>
      <c r="K53" s="351">
        <f>IFERROR('Tablas evol EM zona'!S53-'Tablas evol EM zona'!S66,"-")</f>
        <v>-0.24405449738538287</v>
      </c>
    </row>
    <row r="54" spans="2:11" hidden="1" outlineLevel="1" x14ac:dyDescent="0.25">
      <c r="B54" s="66" t="s">
        <v>93</v>
      </c>
      <c r="C54" s="351">
        <f>IFERROR('Tablas evol EM zona'!C54-'Tablas evol EM zona'!C67,"-")</f>
        <v>-0.10496761658031062</v>
      </c>
      <c r="D54" s="351">
        <f>IFERROR('Tablas evol EM zona'!E54-'Tablas evol EM zona'!E67,"-")</f>
        <v>1.1269590511297167E-2</v>
      </c>
      <c r="E54" s="351">
        <f>IFERROR('Tablas evol EM zona'!G54-'Tablas evol EM zona'!G67,"-")</f>
        <v>-9.1974132011259258E-2</v>
      </c>
      <c r="F54" s="352">
        <f>IFERROR('Tablas evol EM zona'!I54-'Tablas evol EM zona'!I67,"-")</f>
        <v>-0.16051943533214708</v>
      </c>
      <c r="G54" s="352">
        <f>IFERROR('Tablas evol EM zona'!K54-'Tablas evol EM zona'!K67,"-")</f>
        <v>0.16920592954509228</v>
      </c>
      <c r="H54" s="352">
        <f>IFERROR('Tablas evol EM zona'!M54-'Tablas evol EM zona'!M67,"-")</f>
        <v>-5.2852132352002812E-2</v>
      </c>
      <c r="I54" s="351">
        <f>IFERROR('Tablas evol EM zona'!O54-'Tablas evol EM zona'!O67,"-")</f>
        <v>-0.14660521331165466</v>
      </c>
      <c r="J54" s="351">
        <f>IFERROR('Tablas evol EM zona'!Q54-'Tablas evol EM zona'!Q67,"-")</f>
        <v>2.274621958654155E-2</v>
      </c>
      <c r="K54" s="351">
        <f>IFERROR('Tablas evol EM zona'!S54-'Tablas evol EM zona'!S67,"-")</f>
        <v>-0.11244154591918765</v>
      </c>
    </row>
    <row r="55" spans="2:11" hidden="1" outlineLevel="1" x14ac:dyDescent="0.25">
      <c r="B55" s="66" t="s">
        <v>94</v>
      </c>
      <c r="C55" s="351">
        <f>IFERROR('Tablas evol EM zona'!C55-'Tablas evol EM zona'!C68,"-")</f>
        <v>-0.85207448467870783</v>
      </c>
      <c r="D55" s="351">
        <f>IFERROR('Tablas evol EM zona'!E55-'Tablas evol EM zona'!E68,"-")</f>
        <v>-1.0247522892764147</v>
      </c>
      <c r="E55" s="351">
        <f>IFERROR('Tablas evol EM zona'!G55-'Tablas evol EM zona'!G68,"-")</f>
        <v>-0.92277302976878062</v>
      </c>
      <c r="F55" s="352">
        <f>IFERROR('Tablas evol EM zona'!I55-'Tablas evol EM zona'!I68,"-")</f>
        <v>-0.52597111516537076</v>
      </c>
      <c r="G55" s="352">
        <f>IFERROR('Tablas evol EM zona'!K55-'Tablas evol EM zona'!K68,"-")</f>
        <v>-0.93029832365466003</v>
      </c>
      <c r="H55" s="352">
        <f>IFERROR('Tablas evol EM zona'!M55-'Tablas evol EM zona'!M68,"-")</f>
        <v>-0.70577873915330169</v>
      </c>
      <c r="I55" s="351">
        <f>IFERROR('Tablas evol EM zona'!O55-'Tablas evol EM zona'!O68,"-")</f>
        <v>-0.42524343742512194</v>
      </c>
      <c r="J55" s="351">
        <f>IFERROR('Tablas evol EM zona'!Q55-'Tablas evol EM zona'!Q68,"-")</f>
        <v>-0.78518388368142755</v>
      </c>
      <c r="K55" s="351">
        <f>IFERROR('Tablas evol EM zona'!S55-'Tablas evol EM zona'!S68,"-")</f>
        <v>-0.57395942028339419</v>
      </c>
    </row>
    <row r="56" spans="2:11" hidden="1" outlineLevel="1" x14ac:dyDescent="0.25">
      <c r="B56" s="66" t="s">
        <v>95</v>
      </c>
      <c r="C56" s="351">
        <f>IFERROR('Tablas evol EM zona'!C56-'Tablas evol EM zona'!C69,"-")</f>
        <v>-0.44097372488408126</v>
      </c>
      <c r="D56" s="351">
        <f>IFERROR('Tablas evol EM zona'!E56-'Tablas evol EM zona'!E69,"-")</f>
        <v>-0.46020342117429536</v>
      </c>
      <c r="E56" s="351">
        <f>IFERROR('Tablas evol EM zona'!G56-'Tablas evol EM zona'!G69,"-")</f>
        <v>-0.45882554568193257</v>
      </c>
      <c r="F56" s="352">
        <f>IFERROR('Tablas evol EM zona'!I56-'Tablas evol EM zona'!I69,"-")</f>
        <v>-0.26203149374388524</v>
      </c>
      <c r="G56" s="352">
        <f>IFERROR('Tablas evol EM zona'!K56-'Tablas evol EM zona'!K69,"-")</f>
        <v>0.10030095317799592</v>
      </c>
      <c r="H56" s="352">
        <f>IFERROR('Tablas evol EM zona'!M56-'Tablas evol EM zona'!M69,"-")</f>
        <v>-0.12499997548251329</v>
      </c>
      <c r="I56" s="351">
        <f>IFERROR('Tablas evol EM zona'!O56-'Tablas evol EM zona'!O69,"-")</f>
        <v>-0.23468498542983607</v>
      </c>
      <c r="J56" s="351">
        <f>IFERROR('Tablas evol EM zona'!Q56-'Tablas evol EM zona'!Q69,"-")</f>
        <v>3.1903016539176932E-2</v>
      </c>
      <c r="K56" s="351">
        <f>IFERROR('Tablas evol EM zona'!S56-'Tablas evol EM zona'!S69,"-")</f>
        <v>-0.16314077236224556</v>
      </c>
    </row>
    <row r="57" spans="2:11" hidden="1" outlineLevel="1" x14ac:dyDescent="0.25">
      <c r="B57" s="66" t="s">
        <v>96</v>
      </c>
      <c r="C57" s="351">
        <f>IFERROR('Tablas evol EM zona'!C57-'Tablas evol EM zona'!C70,"-")</f>
        <v>0.20999999999999996</v>
      </c>
      <c r="D57" s="351">
        <f>IFERROR('Tablas evol EM zona'!E57-'Tablas evol EM zona'!E70,"-")</f>
        <v>0.66999999999999993</v>
      </c>
      <c r="E57" s="351">
        <f>IFERROR('Tablas evol EM zona'!G57-'Tablas evol EM zona'!G70,"-")</f>
        <v>0.33000000000000007</v>
      </c>
      <c r="F57" s="352">
        <f>IFERROR('Tablas evol EM zona'!I57-'Tablas evol EM zona'!I70,"-")</f>
        <v>7.7545372683585079E-2</v>
      </c>
      <c r="G57" s="352">
        <f>IFERROR('Tablas evol EM zona'!K57-'Tablas evol EM zona'!K70,"-")</f>
        <v>0.26306787521389197</v>
      </c>
      <c r="H57" s="352">
        <f>IFERROR('Tablas evol EM zona'!M57-'Tablas evol EM zona'!M70,"-")</f>
        <v>0.13421662234349441</v>
      </c>
      <c r="I57" s="351">
        <f>IFERROR('Tablas evol EM zona'!O57-'Tablas evol EM zona'!O70,"-")</f>
        <v>0.12852796120831211</v>
      </c>
      <c r="J57" s="351">
        <f>IFERROR('Tablas evol EM zona'!Q57-'Tablas evol EM zona'!Q70,"-")</f>
        <v>0.14248309602542797</v>
      </c>
      <c r="K57" s="351">
        <f>IFERROR('Tablas evol EM zona'!S57-'Tablas evol EM zona'!S70,"-")</f>
        <v>9.1010892234356433E-2</v>
      </c>
    </row>
    <row r="58" spans="2:11" hidden="1" outlineLevel="1" x14ac:dyDescent="0.25">
      <c r="B58" s="66" t="s">
        <v>97</v>
      </c>
      <c r="C58" s="351">
        <f>IFERROR('Tablas evol EM zona'!C58-'Tablas evol EM zona'!C71,"-")</f>
        <v>-0.58999999999999986</v>
      </c>
      <c r="D58" s="351">
        <f>IFERROR('Tablas evol EM zona'!E58-'Tablas evol EM zona'!E71,"-")</f>
        <v>0.33000000000000007</v>
      </c>
      <c r="E58" s="351">
        <f>IFERROR('Tablas evol EM zona'!G58-'Tablas evol EM zona'!G71,"-")</f>
        <v>-0.27999999999999936</v>
      </c>
      <c r="F58" s="352">
        <f>IFERROR('Tablas evol EM zona'!I58-'Tablas evol EM zona'!I71,"-")</f>
        <v>-0.90450775894349533</v>
      </c>
      <c r="G58" s="352">
        <f>IFERROR('Tablas evol EM zona'!K58-'Tablas evol EM zona'!K71,"-")</f>
        <v>4.120547888092041E-2</v>
      </c>
      <c r="H58" s="352">
        <f>IFERROR('Tablas evol EM zona'!M58-'Tablas evol EM zona'!M71,"-")</f>
        <v>-0.48462769164846975</v>
      </c>
      <c r="I58" s="351">
        <f>IFERROR('Tablas evol EM zona'!O58-'Tablas evol EM zona'!O71,"-")</f>
        <v>-0.72706221916349012</v>
      </c>
      <c r="J58" s="351">
        <f>IFERROR('Tablas evol EM zona'!Q58-'Tablas evol EM zona'!Q71,"-")</f>
        <v>-0.19922475192644207</v>
      </c>
      <c r="K58" s="351">
        <f>IFERROR('Tablas evol EM zona'!S58-'Tablas evol EM zona'!S71,"-")</f>
        <v>-0.54008672154370707</v>
      </c>
    </row>
    <row r="59" spans="2:11" ht="15" customHeight="1" collapsed="1" x14ac:dyDescent="0.25">
      <c r="B59" s="80">
        <v>2010</v>
      </c>
      <c r="C59" s="354">
        <f>IFERROR('Tablas evol EM zona'!C59-'Tablas evol EM zona'!C72,"-")</f>
        <v>-0.27212515748925981</v>
      </c>
      <c r="D59" s="354">
        <f>IFERROR('Tablas evol EM zona'!E59-'Tablas evol EM zona'!E72,"-")</f>
        <v>-1.3390211867848834E-2</v>
      </c>
      <c r="E59" s="354">
        <f>IFERROR('Tablas evol EM zona'!G59-'Tablas evol EM zona'!G72,"-")</f>
        <v>-0.19659090246600108</v>
      </c>
      <c r="F59" s="354">
        <f>IFERROR('Tablas evol EM zona'!I59-'Tablas evol EM zona'!I72,"-")</f>
        <v>-0.22593339758439868</v>
      </c>
      <c r="G59" s="354">
        <f>IFERROR('Tablas evol EM zona'!K59-'Tablas evol EM zona'!K72,"-")</f>
        <v>-1.6745828806051577E-2</v>
      </c>
      <c r="H59" s="354">
        <f>IFERROR('Tablas evol EM zona'!M59-'Tablas evol EM zona'!M72,"-")</f>
        <v>-0.15105268239501513</v>
      </c>
      <c r="I59" s="354">
        <f>IFERROR('Tablas evol EM zona'!O59-'Tablas evol EM zona'!O72,"-")</f>
        <v>-0.20748362309691615</v>
      </c>
      <c r="J59" s="354">
        <f>IFERROR('Tablas evol EM zona'!Q59-'Tablas evol EM zona'!Q72,"-")</f>
        <v>-7.2281011679779184E-2</v>
      </c>
      <c r="K59" s="354">
        <f>IFERROR('Tablas evol EM zona'!S59-'Tablas evol EM zona'!S72,"-")</f>
        <v>-0.17455028602755984</v>
      </c>
    </row>
    <row r="60" spans="2:11" ht="15" hidden="1" customHeight="1" outlineLevel="1" x14ac:dyDescent="0.25">
      <c r="B60" s="66" t="s">
        <v>86</v>
      </c>
      <c r="C60" s="351">
        <f>IFERROR('Tablas evol EM zona'!C60-'Tablas evol EM zona'!C73,"-")</f>
        <v>-0.50275067591395306</v>
      </c>
      <c r="D60" s="351">
        <f>IFERROR('Tablas evol EM zona'!E60-'Tablas evol EM zona'!E73,"-")</f>
        <v>0.33036827436546545</v>
      </c>
      <c r="E60" s="351">
        <f>IFERROR('Tablas evol EM zona'!G60-'Tablas evol EM zona'!G73,"-")</f>
        <v>-0.21390026727643097</v>
      </c>
      <c r="F60" s="352">
        <f>IFERROR('Tablas evol EM zona'!I60-'Tablas evol EM zona'!I73,"-")</f>
        <v>-0.5739139458281981</v>
      </c>
      <c r="G60" s="352">
        <f>IFERROR('Tablas evol EM zona'!K60-'Tablas evol EM zona'!K73,"-")</f>
        <v>8.1845405397489301E-2</v>
      </c>
      <c r="H60" s="352">
        <f>IFERROR('Tablas evol EM zona'!M60-'Tablas evol EM zona'!M73,"-")</f>
        <v>-0.30249697290214073</v>
      </c>
      <c r="I60" s="351">
        <f>IFERROR('Tablas evol EM zona'!O60-'Tablas evol EM zona'!O73,"-")</f>
        <v>-0.34408678266794368</v>
      </c>
      <c r="J60" s="351">
        <f>IFERROR('Tablas evol EM zona'!Q60-'Tablas evol EM zona'!Q73,"-")</f>
        <v>-3.4405658325063371E-2</v>
      </c>
      <c r="K60" s="351">
        <f>IFERROR('Tablas evol EM zona'!S60-'Tablas evol EM zona'!S73,"-")</f>
        <v>-0.24934493108455857</v>
      </c>
    </row>
    <row r="61" spans="2:11" ht="15" hidden="1" customHeight="1" outlineLevel="1" x14ac:dyDescent="0.25">
      <c r="B61" s="66" t="s">
        <v>87</v>
      </c>
      <c r="C61" s="351">
        <f>IFERROR('Tablas evol EM zona'!C61-'Tablas evol EM zona'!C74,"-")</f>
        <v>-3.7407047870784638E-2</v>
      </c>
      <c r="D61" s="351">
        <f>IFERROR('Tablas evol EM zona'!E61-'Tablas evol EM zona'!E74,"-")</f>
        <v>0.90856979253843129</v>
      </c>
      <c r="E61" s="351">
        <f>IFERROR('Tablas evol EM zona'!G61-'Tablas evol EM zona'!G74,"-")</f>
        <v>0.2839572368169776</v>
      </c>
      <c r="F61" s="352">
        <f>IFERROR('Tablas evol EM zona'!I61-'Tablas evol EM zona'!I74,"-")</f>
        <v>-3.0477109765696397E-3</v>
      </c>
      <c r="G61" s="352">
        <f>IFERROR('Tablas evol EM zona'!K61-'Tablas evol EM zona'!K74,"-")</f>
        <v>0.61896632038537724</v>
      </c>
      <c r="H61" s="352">
        <f>IFERROR('Tablas evol EM zona'!M61-'Tablas evol EM zona'!M74,"-")</f>
        <v>0.24800718551765044</v>
      </c>
      <c r="I61" s="351">
        <f>IFERROR('Tablas evol EM zona'!O61-'Tablas evol EM zona'!O74,"-")</f>
        <v>5.7586759970297052E-2</v>
      </c>
      <c r="J61" s="351">
        <f>IFERROR('Tablas evol EM zona'!Q61-'Tablas evol EM zona'!Q74,"-")</f>
        <v>0.48438029593311072</v>
      </c>
      <c r="K61" s="351">
        <f>IFERROR('Tablas evol EM zona'!S61-'Tablas evol EM zona'!S74,"-")</f>
        <v>0.18277918938214022</v>
      </c>
    </row>
    <row r="62" spans="2:11" ht="15" hidden="1" customHeight="1" outlineLevel="1" x14ac:dyDescent="0.25">
      <c r="B62" s="66" t="s">
        <v>88</v>
      </c>
      <c r="C62" s="351">
        <f>IFERROR('Tablas evol EM zona'!C62-'Tablas evol EM zona'!C75,"-")</f>
        <v>-0.55864935009679417</v>
      </c>
      <c r="D62" s="351">
        <f>IFERROR('Tablas evol EM zona'!E62-'Tablas evol EM zona'!E75,"-")</f>
        <v>-0.27416329074478085</v>
      </c>
      <c r="E62" s="351">
        <f>IFERROR('Tablas evol EM zona'!G62-'Tablas evol EM zona'!G75,"-")</f>
        <v>-0.46343620578158706</v>
      </c>
      <c r="F62" s="352">
        <f>IFERROR('Tablas evol EM zona'!I62-'Tablas evol EM zona'!I75,"-")</f>
        <v>-0.445560607133479</v>
      </c>
      <c r="G62" s="352">
        <f>IFERROR('Tablas evol EM zona'!K62-'Tablas evol EM zona'!K75,"-")</f>
        <v>-0.24011052583201664</v>
      </c>
      <c r="H62" s="352">
        <f>IFERROR('Tablas evol EM zona'!M62-'Tablas evol EM zona'!M75,"-")</f>
        <v>-0.36037580869627295</v>
      </c>
      <c r="I62" s="351">
        <f>IFERROR('Tablas evol EM zona'!O62-'Tablas evol EM zona'!O75,"-")</f>
        <v>-0.33369121226230103</v>
      </c>
      <c r="J62" s="351">
        <f>IFERROR('Tablas evol EM zona'!Q62-'Tablas evol EM zona'!Q75,"-")</f>
        <v>-0.33378897410126651</v>
      </c>
      <c r="K62" s="351">
        <f>IFERROR('Tablas evol EM zona'!S62-'Tablas evol EM zona'!S75,"-")</f>
        <v>-0.34152400107212966</v>
      </c>
    </row>
    <row r="63" spans="2:11" ht="15" hidden="1" customHeight="1" outlineLevel="1" x14ac:dyDescent="0.25">
      <c r="B63" s="66" t="s">
        <v>89</v>
      </c>
      <c r="C63" s="351">
        <f>IFERROR('Tablas evol EM zona'!C63-'Tablas evol EM zona'!C76,"-")</f>
        <v>-0.30000000000000071</v>
      </c>
      <c r="D63" s="351">
        <f>IFERROR('Tablas evol EM zona'!E63-'Tablas evol EM zona'!E76,"-")</f>
        <v>9.9999999999997868E-3</v>
      </c>
      <c r="E63" s="351">
        <f>IFERROR('Tablas evol EM zona'!G63-'Tablas evol EM zona'!G76,"-")</f>
        <v>-0.1899999999999995</v>
      </c>
      <c r="F63" s="352">
        <f>IFERROR('Tablas evol EM zona'!I63-'Tablas evol EM zona'!I76,"-")</f>
        <v>-0.27299240428061822</v>
      </c>
      <c r="G63" s="352">
        <f>IFERROR('Tablas evol EM zona'!K63-'Tablas evol EM zona'!K76,"-")</f>
        <v>-0.46652163776223965</v>
      </c>
      <c r="H63" s="352">
        <f>IFERROR('Tablas evol EM zona'!M63-'Tablas evol EM zona'!M76,"-")</f>
        <v>-0.35056312750501384</v>
      </c>
      <c r="I63" s="351">
        <f>IFERROR('Tablas evol EM zona'!O63-'Tablas evol EM zona'!O76,"-")</f>
        <v>-9.1512638643562738E-2</v>
      </c>
      <c r="J63" s="351">
        <f>IFERROR('Tablas evol EM zona'!Q63-'Tablas evol EM zona'!Q76,"-")</f>
        <v>-0.44065285536221666</v>
      </c>
      <c r="K63" s="351">
        <f>IFERROR('Tablas evol EM zona'!S63-'Tablas evol EM zona'!S76,"-")</f>
        <v>-0.21702075706506818</v>
      </c>
    </row>
    <row r="64" spans="2:11" ht="15" hidden="1" customHeight="1" outlineLevel="1" x14ac:dyDescent="0.25">
      <c r="B64" s="66" t="s">
        <v>90</v>
      </c>
      <c r="C64" s="351">
        <f>IFERROR('Tablas evol EM zona'!C64-'Tablas evol EM zona'!C77,"-")</f>
        <v>-0.19999999999999929</v>
      </c>
      <c r="D64" s="351">
        <f>IFERROR('Tablas evol EM zona'!E64-'Tablas evol EM zona'!E77,"-")</f>
        <v>-0.44999999999999929</v>
      </c>
      <c r="E64" s="351">
        <f>IFERROR('Tablas evol EM zona'!G64-'Tablas evol EM zona'!G77,"-")</f>
        <v>-0.3100000000000005</v>
      </c>
      <c r="F64" s="352">
        <f>IFERROR('Tablas evol EM zona'!I64-'Tablas evol EM zona'!I77,"-")</f>
        <v>-0.24180206705925755</v>
      </c>
      <c r="G64" s="352">
        <f>IFERROR('Tablas evol EM zona'!K64-'Tablas evol EM zona'!K77,"-")</f>
        <v>-0.15216790668887192</v>
      </c>
      <c r="H64" s="352">
        <f>IFERROR('Tablas evol EM zona'!M64-'Tablas evol EM zona'!M77,"-")</f>
        <v>-0.20474199130310922</v>
      </c>
      <c r="I64" s="351">
        <f>IFERROR('Tablas evol EM zona'!O64-'Tablas evol EM zona'!O77,"-")</f>
        <v>-0.1495552246762033</v>
      </c>
      <c r="J64" s="351">
        <f>IFERROR('Tablas evol EM zona'!Q64-'Tablas evol EM zona'!Q77,"-")</f>
        <v>-0.21698179020839881</v>
      </c>
      <c r="K64" s="351">
        <f>IFERROR('Tablas evol EM zona'!S64-'Tablas evol EM zona'!S77,"-")</f>
        <v>-0.18507603992445709</v>
      </c>
    </row>
    <row r="65" spans="2:11" ht="15" hidden="1" customHeight="1" outlineLevel="1" x14ac:dyDescent="0.25">
      <c r="B65" s="66" t="s">
        <v>91</v>
      </c>
      <c r="C65" s="351">
        <f>IFERROR('Tablas evol EM zona'!C65-'Tablas evol EM zona'!C78,"-")</f>
        <v>-1.1399999999999988</v>
      </c>
      <c r="D65" s="351">
        <f>IFERROR('Tablas evol EM zona'!E65-'Tablas evol EM zona'!E78,"-")</f>
        <v>-1.3099999999999987</v>
      </c>
      <c r="E65" s="351">
        <f>IFERROR('Tablas evol EM zona'!G65-'Tablas evol EM zona'!G78,"-")</f>
        <v>-1.1999999999999993</v>
      </c>
      <c r="F65" s="352">
        <f>IFERROR('Tablas evol EM zona'!I65-'Tablas evol EM zona'!I78,"-")</f>
        <v>-0.81723134480867987</v>
      </c>
      <c r="G65" s="352">
        <f>IFERROR('Tablas evol EM zona'!K65-'Tablas evol EM zona'!K78,"-")</f>
        <v>-1.2740168386172019</v>
      </c>
      <c r="H65" s="352">
        <f>IFERROR('Tablas evol EM zona'!M65-'Tablas evol EM zona'!M78,"-")</f>
        <v>-1.0171376188321801</v>
      </c>
      <c r="I65" s="351">
        <f>IFERROR('Tablas evol EM zona'!O65-'Tablas evol EM zona'!O78,"-")</f>
        <v>-0.59771187070422815</v>
      </c>
      <c r="J65" s="351">
        <f>IFERROR('Tablas evol EM zona'!Q65-'Tablas evol EM zona'!Q78,"-")</f>
        <v>-1.1273458897317878</v>
      </c>
      <c r="K65" s="351">
        <f>IFERROR('Tablas evol EM zona'!S65-'Tablas evol EM zona'!S78,"-")</f>
        <v>-0.81052783204716672</v>
      </c>
    </row>
    <row r="66" spans="2:11" ht="15" hidden="1" customHeight="1" outlineLevel="1" x14ac:dyDescent="0.25">
      <c r="B66" s="66" t="s">
        <v>92</v>
      </c>
      <c r="C66" s="351">
        <f>IFERROR('Tablas evol EM zona'!C66-'Tablas evol EM zona'!C79,"-")</f>
        <v>-7.6215275168458163E-2</v>
      </c>
      <c r="D66" s="351">
        <f>IFERROR('Tablas evol EM zona'!E66-'Tablas evol EM zona'!E79,"-")</f>
        <v>-0.88575159465639786</v>
      </c>
      <c r="E66" s="351">
        <f>IFERROR('Tablas evol EM zona'!G66-'Tablas evol EM zona'!G79,"-")</f>
        <v>-0.32567713181807001</v>
      </c>
      <c r="F66" s="352">
        <f>IFERROR('Tablas evol EM zona'!I66-'Tablas evol EM zona'!I79,"-")</f>
        <v>-0.16072167395149783</v>
      </c>
      <c r="G66" s="352">
        <f>IFERROR('Tablas evol EM zona'!K66-'Tablas evol EM zona'!K79,"-")</f>
        <v>-0.6028524030535749</v>
      </c>
      <c r="H66" s="352">
        <f>IFERROR('Tablas evol EM zona'!M66-'Tablas evol EM zona'!M79,"-")</f>
        <v>-0.35259944095220419</v>
      </c>
      <c r="I66" s="351">
        <f>IFERROR('Tablas evol EM zona'!O66-'Tablas evol EM zona'!O79,"-")</f>
        <v>-0.15196295479627597</v>
      </c>
      <c r="J66" s="351">
        <f>IFERROR('Tablas evol EM zona'!Q66-'Tablas evol EM zona'!Q79,"-")</f>
        <v>-0.60405211872064335</v>
      </c>
      <c r="K66" s="351">
        <f>IFERROR('Tablas evol EM zona'!S66-'Tablas evol EM zona'!S79,"-")</f>
        <v>-0.32991360686646143</v>
      </c>
    </row>
    <row r="67" spans="2:11" ht="15" hidden="1" customHeight="1" outlineLevel="1" x14ac:dyDescent="0.25">
      <c r="B67" s="66" t="s">
        <v>93</v>
      </c>
      <c r="C67" s="351">
        <f>IFERROR('Tablas evol EM zona'!C67-'Tablas evol EM zona'!C80,"-")</f>
        <v>-0.45000000000000018</v>
      </c>
      <c r="D67" s="351">
        <f>IFERROR('Tablas evol EM zona'!E67-'Tablas evol EM zona'!E80,"-")</f>
        <v>-0.70000000000000107</v>
      </c>
      <c r="E67" s="351">
        <f>IFERROR('Tablas evol EM zona'!G67-'Tablas evol EM zona'!G80,"-")</f>
        <v>-0.54</v>
      </c>
      <c r="F67" s="352">
        <f>IFERROR('Tablas evol EM zona'!I67-'Tablas evol EM zona'!I80,"-")</f>
        <v>-0.23026740847645133</v>
      </c>
      <c r="G67" s="352">
        <f>IFERROR('Tablas evol EM zona'!K67-'Tablas evol EM zona'!K80,"-")</f>
        <v>-0.61999880106223149</v>
      </c>
      <c r="H67" s="352">
        <f>IFERROR('Tablas evol EM zona'!M67-'Tablas evol EM zona'!M80,"-")</f>
        <v>-0.38216780283258611</v>
      </c>
      <c r="I67" s="351">
        <f>IFERROR('Tablas evol EM zona'!O67-'Tablas evol EM zona'!O80,"-")</f>
        <v>-0.13075903324522198</v>
      </c>
      <c r="J67" s="351">
        <f>IFERROR('Tablas evol EM zona'!Q67-'Tablas evol EM zona'!Q80,"-")</f>
        <v>-0.51162488603454825</v>
      </c>
      <c r="K67" s="351">
        <f>IFERROR('Tablas evol EM zona'!S67-'Tablas evol EM zona'!S80,"-")</f>
        <v>-0.26784965291272389</v>
      </c>
    </row>
    <row r="68" spans="2:11" ht="15" hidden="1" customHeight="1" outlineLevel="1" x14ac:dyDescent="0.25">
      <c r="B68" s="66" t="s">
        <v>94</v>
      </c>
      <c r="C68" s="351">
        <f>IFERROR('Tablas evol EM zona'!C68-'Tablas evol EM zona'!C81,"-")</f>
        <v>-0.75215658737821478</v>
      </c>
      <c r="D68" s="351">
        <f>IFERROR('Tablas evol EM zona'!E68-'Tablas evol EM zona'!E81,"-")</f>
        <v>-1.0992060983366425</v>
      </c>
      <c r="E68" s="351">
        <f>IFERROR('Tablas evol EM zona'!G68-'Tablas evol EM zona'!G81,"-")</f>
        <v>-0.85069147783285715</v>
      </c>
      <c r="F68" s="352">
        <f>IFERROR('Tablas evol EM zona'!I68-'Tablas evol EM zona'!I81,"-")</f>
        <v>-0.87913307240210781</v>
      </c>
      <c r="G68" s="352">
        <f>IFERROR('Tablas evol EM zona'!K68-'Tablas evol EM zona'!K81,"-")</f>
        <v>-1.1779683821771334</v>
      </c>
      <c r="H68" s="352">
        <f>IFERROR('Tablas evol EM zona'!M68-'Tablas evol EM zona'!M81,"-")</f>
        <v>-0.99658488854704519</v>
      </c>
      <c r="I68" s="351">
        <f>IFERROR('Tablas evol EM zona'!O68-'Tablas evol EM zona'!O81,"-")</f>
        <v>-0.84750200803790321</v>
      </c>
      <c r="J68" s="351">
        <f>IFERROR('Tablas evol EM zona'!Q68-'Tablas evol EM zona'!Q81,"-")</f>
        <v>-1.2266182343505418</v>
      </c>
      <c r="K68" s="351">
        <f>IFERROR('Tablas evol EM zona'!S68-'Tablas evol EM zona'!S81,"-")</f>
        <v>-0.98068060153978198</v>
      </c>
    </row>
    <row r="69" spans="2:11" ht="15" hidden="1" customHeight="1" outlineLevel="1" x14ac:dyDescent="0.25">
      <c r="B69" s="66" t="s">
        <v>95</v>
      </c>
      <c r="C69" s="351">
        <f>IFERROR('Tablas evol EM zona'!C69-'Tablas evol EM zona'!C82,"-")</f>
        <v>0.37000000000000099</v>
      </c>
      <c r="D69" s="351">
        <f>IFERROR('Tablas evol EM zona'!E69-'Tablas evol EM zona'!E82,"-")</f>
        <v>0.25</v>
      </c>
      <c r="E69" s="351">
        <f>IFERROR('Tablas evol EM zona'!G69-'Tablas evol EM zona'!G82,"-")</f>
        <v>0.33999999999999986</v>
      </c>
      <c r="F69" s="352">
        <f>IFERROR('Tablas evol EM zona'!I69-'Tablas evol EM zona'!I82,"-")</f>
        <v>0.28337695438373611</v>
      </c>
      <c r="G69" s="352">
        <f>IFERROR('Tablas evol EM zona'!K69-'Tablas evol EM zona'!K82,"-")</f>
        <v>-0.18465093527676224</v>
      </c>
      <c r="H69" s="352">
        <f>IFERROR('Tablas evol EM zona'!M69-'Tablas evol EM zona'!M82,"-")</f>
        <v>8.1705545878184793E-2</v>
      </c>
      <c r="I69" s="351">
        <f>IFERROR('Tablas evol EM zona'!O69-'Tablas evol EM zona'!O82,"-")</f>
        <v>0.36523768399174017</v>
      </c>
      <c r="J69" s="351">
        <f>IFERROR('Tablas evol EM zona'!Q69-'Tablas evol EM zona'!Q82,"-")</f>
        <v>-0.11958974280620538</v>
      </c>
      <c r="K69" s="351">
        <f>IFERROR('Tablas evol EM zona'!S69-'Tablas evol EM zona'!S82,"-")</f>
        <v>0.18320119444637939</v>
      </c>
    </row>
    <row r="70" spans="2:11" ht="15" hidden="1" customHeight="1" outlineLevel="1" x14ac:dyDescent="0.25">
      <c r="B70" s="66" t="s">
        <v>96</v>
      </c>
      <c r="C70" s="351">
        <f>IFERROR('Tablas evol EM zona'!C70-'Tablas evol EM zona'!C83,"-")</f>
        <v>-0.17999999999999972</v>
      </c>
      <c r="D70" s="351">
        <f>IFERROR('Tablas evol EM zona'!E70-'Tablas evol EM zona'!E83,"-")</f>
        <v>0.26999999999999957</v>
      </c>
      <c r="E70" s="351">
        <f>IFERROR('Tablas evol EM zona'!G70-'Tablas evol EM zona'!G83,"-")</f>
        <v>-1.0000000000001563E-2</v>
      </c>
      <c r="F70" s="352">
        <f>IFERROR('Tablas evol EM zona'!I70-'Tablas evol EM zona'!I83,"-")</f>
        <v>-0.14724556442667414</v>
      </c>
      <c r="G70" s="352">
        <f>IFERROR('Tablas evol EM zona'!K70-'Tablas evol EM zona'!K83,"-")</f>
        <v>0.24539392850557817</v>
      </c>
      <c r="H70" s="352">
        <f>IFERROR('Tablas evol EM zona'!M70-'Tablas evol EM zona'!M83,"-")</f>
        <v>1.980270616019375E-2</v>
      </c>
      <c r="I70" s="351">
        <f>IFERROR('Tablas evol EM zona'!O70-'Tablas evol EM zona'!O83,"-")</f>
        <v>-7.5831032424845013E-2</v>
      </c>
      <c r="J70" s="351">
        <f>IFERROR('Tablas evol EM zona'!Q70-'Tablas evol EM zona'!Q83,"-")</f>
        <v>0.18231226240488674</v>
      </c>
      <c r="K70" s="351">
        <f>IFERROR('Tablas evol EM zona'!S70-'Tablas evol EM zona'!S83,"-")</f>
        <v>1.1223057665395331E-2</v>
      </c>
    </row>
    <row r="71" spans="2:11" ht="15" hidden="1" customHeight="1" outlineLevel="1" x14ac:dyDescent="0.25">
      <c r="B71" s="66" t="s">
        <v>97</v>
      </c>
      <c r="C71" s="351">
        <f>IFERROR('Tablas evol EM zona'!C71-'Tablas evol EM zona'!C84,"-")</f>
        <v>-0.49000000000000021</v>
      </c>
      <c r="D71" s="351">
        <f>IFERROR('Tablas evol EM zona'!E71-'Tablas evol EM zona'!E84,"-")</f>
        <v>-1.1900000000000013</v>
      </c>
      <c r="E71" s="351">
        <f>IFERROR('Tablas evol EM zona'!G71-'Tablas evol EM zona'!G84,"-")</f>
        <v>-0.74000000000000021</v>
      </c>
      <c r="F71" s="352">
        <f>IFERROR('Tablas evol EM zona'!I71-'Tablas evol EM zona'!I84,"-")</f>
        <v>-1.3759821032293118E-2</v>
      </c>
      <c r="G71" s="352">
        <f>IFERROR('Tablas evol EM zona'!K71-'Tablas evol EM zona'!K84,"-")</f>
        <v>-1.1679674466206276</v>
      </c>
      <c r="H71" s="352">
        <f>IFERROR('Tablas evol EM zona'!M71-'Tablas evol EM zona'!M84,"-")</f>
        <v>-0.54351976928127854</v>
      </c>
      <c r="I71" s="351">
        <f>IFERROR('Tablas evol EM zona'!O71-'Tablas evol EM zona'!O84,"-")</f>
        <v>0.20892156471648171</v>
      </c>
      <c r="J71" s="351">
        <f>IFERROR('Tablas evol EM zona'!Q71-'Tablas evol EM zona'!Q84,"-")</f>
        <v>-1.0245406855186321</v>
      </c>
      <c r="K71" s="351">
        <f>IFERROR('Tablas evol EM zona'!S71-'Tablas evol EM zona'!S84,"-")</f>
        <v>-0.28937282598164771</v>
      </c>
    </row>
    <row r="72" spans="2:11" collapsed="1" x14ac:dyDescent="0.25">
      <c r="B72" s="80">
        <v>2009</v>
      </c>
      <c r="C72" s="354">
        <f>IFERROR('Tablas evol EM zona'!C72-'Tablas evol EM zona'!C85,"-")</f>
        <v>-0.34230758042801579</v>
      </c>
      <c r="D72" s="354">
        <f>IFERROR('Tablas evol EM zona'!E72-'Tablas evol EM zona'!E85,"-")</f>
        <v>-0.34219359036848296</v>
      </c>
      <c r="E72" s="354">
        <f>IFERROR('Tablas evol EM zona'!G72-'Tablas evol EM zona'!G85,"-")</f>
        <v>-0.34171515979331701</v>
      </c>
      <c r="F72" s="354">
        <f>IFERROR('Tablas evol EM zona'!I72-'Tablas evol EM zona'!I85,"-")</f>
        <v>-0.2975138273765765</v>
      </c>
      <c r="G72" s="354">
        <f>IFERROR('Tablas evol EM zona'!K72-'Tablas evol EM zona'!K85,"-")</f>
        <v>-0.39408548699252322</v>
      </c>
      <c r="H72" s="354">
        <f>IFERROR('Tablas evol EM zona'!M72-'Tablas evol EM zona'!M85,"-")</f>
        <v>-0.34443394192406984</v>
      </c>
      <c r="I72" s="354">
        <f>IFERROR('Tablas evol EM zona'!O72-'Tablas evol EM zona'!O85,"-")</f>
        <v>-0.17987774204766449</v>
      </c>
      <c r="J72" s="354">
        <f>IFERROR('Tablas evol EM zona'!Q72-'Tablas evol EM zona'!Q85,"-")</f>
        <v>-0.40504562659523557</v>
      </c>
      <c r="K72" s="354">
        <f>IFERROR('Tablas evol EM zona'!S72-'Tablas evol EM zona'!S85,"-")</f>
        <v>-0.27434471765047785</v>
      </c>
    </row>
    <row r="73" spans="2:11" ht="15" hidden="1" customHeight="1" outlineLevel="1" x14ac:dyDescent="0.25">
      <c r="B73" s="66" t="s">
        <v>86</v>
      </c>
      <c r="C73" s="351">
        <f>IFERROR('Tablas evol EM zona'!C73-'Tablas evol EM zona'!C86,"-")</f>
        <v>-0.14000000000000057</v>
      </c>
      <c r="D73" s="351">
        <f>IFERROR('Tablas evol EM zona'!E73-'Tablas evol EM zona'!E86,"-")</f>
        <v>-0.96999999999999886</v>
      </c>
      <c r="E73" s="351">
        <f>IFERROR('Tablas evol EM zona'!G73-'Tablas evol EM zona'!G86,"-")</f>
        <v>-0.4399999999999995</v>
      </c>
      <c r="F73" s="352">
        <f>IFERROR('Tablas evol EM zona'!I73-'Tablas evol EM zona'!I86,"-")</f>
        <v>4.3601237274977223E-3</v>
      </c>
      <c r="G73" s="352">
        <f>IFERROR('Tablas evol EM zona'!K73-'Tablas evol EM zona'!K86,"-")</f>
        <v>-0.41351169797955833</v>
      </c>
      <c r="H73" s="352">
        <f>IFERROR('Tablas evol EM zona'!M73-'Tablas evol EM zona'!M86,"-")</f>
        <v>-0.19550582618449397</v>
      </c>
      <c r="I73" s="351">
        <f>IFERROR('Tablas evol EM zona'!O73-'Tablas evol EM zona'!O86,"-")</f>
        <v>0.13958468638461952</v>
      </c>
      <c r="J73" s="351">
        <f>IFERROR('Tablas evol EM zona'!Q73-'Tablas evol EM zona'!Q86,"-")</f>
        <v>-0.36060660263396827</v>
      </c>
      <c r="K73" s="351">
        <f>IFERROR('Tablas evol EM zona'!S73-'Tablas evol EM zona'!S86,"-")</f>
        <v>-7.8654324528276476E-2</v>
      </c>
    </row>
    <row r="74" spans="2:11" ht="15" hidden="1" customHeight="1" outlineLevel="1" x14ac:dyDescent="0.25">
      <c r="B74" s="66" t="s">
        <v>87</v>
      </c>
      <c r="C74" s="351">
        <f>IFERROR('Tablas evol EM zona'!C74-'Tablas evol EM zona'!C87,"-")</f>
        <v>0.16000000000000014</v>
      </c>
      <c r="D74" s="351">
        <f>IFERROR('Tablas evol EM zona'!E74-'Tablas evol EM zona'!E87,"-")</f>
        <v>-3.9999999999999147E-2</v>
      </c>
      <c r="E74" s="351">
        <f>IFERROR('Tablas evol EM zona'!G74-'Tablas evol EM zona'!G87,"-")</f>
        <v>8.0000000000000071E-2</v>
      </c>
      <c r="F74" s="352">
        <f>IFERROR('Tablas evol EM zona'!I74-'Tablas evol EM zona'!I87,"-")</f>
        <v>-6.438831560778624E-3</v>
      </c>
      <c r="G74" s="352">
        <f>IFERROR('Tablas evol EM zona'!K74-'Tablas evol EM zona'!K87,"-")</f>
        <v>-0.24649223123271646</v>
      </c>
      <c r="H74" s="352">
        <f>IFERROR('Tablas evol EM zona'!M74-'Tablas evol EM zona'!M87,"-")</f>
        <v>-0.11650521979042061</v>
      </c>
      <c r="I74" s="351">
        <f>IFERROR('Tablas evol EM zona'!O74-'Tablas evol EM zona'!O87,"-")</f>
        <v>1.0109268589761911E-3</v>
      </c>
      <c r="J74" s="351">
        <f>IFERROR('Tablas evol EM zona'!Q74-'Tablas evol EM zona'!Q87,"-")</f>
        <v>-0.24363687997025885</v>
      </c>
      <c r="K74" s="351">
        <f>IFERROR('Tablas evol EM zona'!S74-'Tablas evol EM zona'!S87,"-")</f>
        <v>-9.6316581895286468E-2</v>
      </c>
    </row>
    <row r="75" spans="2:11" ht="15" hidden="1" customHeight="1" outlineLevel="1" x14ac:dyDescent="0.25">
      <c r="B75" s="66" t="s">
        <v>88</v>
      </c>
      <c r="C75" s="351">
        <f>IFERROR('Tablas evol EM zona'!C75-'Tablas evol EM zona'!C88,"-")</f>
        <v>0.29000000000000004</v>
      </c>
      <c r="D75" s="351">
        <f>IFERROR('Tablas evol EM zona'!E75-'Tablas evol EM zona'!E88,"-")</f>
        <v>-0.62999999999999901</v>
      </c>
      <c r="E75" s="351">
        <f>IFERROR('Tablas evol EM zona'!G75-'Tablas evol EM zona'!G88,"-")</f>
        <v>-3.0000000000001137E-2</v>
      </c>
      <c r="F75" s="352">
        <f>IFERROR('Tablas evol EM zona'!I75-'Tablas evol EM zona'!I88,"-")</f>
        <v>0.29899210071610582</v>
      </c>
      <c r="G75" s="352">
        <f>IFERROR('Tablas evol EM zona'!K75-'Tablas evol EM zona'!K88,"-")</f>
        <v>-0.39497832340446148</v>
      </c>
      <c r="H75" s="352">
        <f>IFERROR('Tablas evol EM zona'!M75-'Tablas evol EM zona'!M88,"-")</f>
        <v>-6.0015392652870148E-3</v>
      </c>
      <c r="I75" s="351">
        <f>IFERROR('Tablas evol EM zona'!O75-'Tablas evol EM zona'!O88,"-")</f>
        <v>0.28189813086283699</v>
      </c>
      <c r="J75" s="351">
        <f>IFERROR('Tablas evol EM zona'!Q75-'Tablas evol EM zona'!Q88,"-")</f>
        <v>-0.23946534230843763</v>
      </c>
      <c r="K75" s="351">
        <f>IFERROR('Tablas evol EM zona'!S75-'Tablas evol EM zona'!S88,"-")</f>
        <v>7.2366068803741967E-2</v>
      </c>
    </row>
    <row r="76" spans="2:11" ht="15" hidden="1" customHeight="1" outlineLevel="1" x14ac:dyDescent="0.25">
      <c r="B76" s="66" t="s">
        <v>89</v>
      </c>
      <c r="C76" s="351">
        <f>IFERROR('Tablas evol EM zona'!C76-'Tablas evol EM zona'!C89,"-")</f>
        <v>0.19000000000000128</v>
      </c>
      <c r="D76" s="351">
        <f>IFERROR('Tablas evol EM zona'!E76-'Tablas evol EM zona'!E89,"-")</f>
        <v>-0.57000000000000028</v>
      </c>
      <c r="E76" s="351">
        <f>IFERROR('Tablas evol EM zona'!G76-'Tablas evol EM zona'!G89,"-")</f>
        <v>-5.0000000000000711E-2</v>
      </c>
      <c r="F76" s="352">
        <f>IFERROR('Tablas evol EM zona'!I76-'Tablas evol EM zona'!I89,"-")</f>
        <v>0.17261946873954859</v>
      </c>
      <c r="G76" s="352">
        <f>IFERROR('Tablas evol EM zona'!K76-'Tablas evol EM zona'!K89,"-")</f>
        <v>-0.27195811408413739</v>
      </c>
      <c r="H76" s="352">
        <f>IFERROR('Tablas evol EM zona'!M76-'Tablas evol EM zona'!M89,"-")</f>
        <v>-7.9055175404434408E-3</v>
      </c>
      <c r="I76" s="351">
        <f>IFERROR('Tablas evol EM zona'!O76-'Tablas evol EM zona'!O89,"-")</f>
        <v>0.15208402542605359</v>
      </c>
      <c r="J76" s="351">
        <f>IFERROR('Tablas evol EM zona'!Q76-'Tablas evol EM zona'!Q89,"-")</f>
        <v>-0.18323349499245722</v>
      </c>
      <c r="K76" s="351">
        <f>IFERROR('Tablas evol EM zona'!S76-'Tablas evol EM zona'!S89,"-")</f>
        <v>3.0160891737101458E-2</v>
      </c>
    </row>
    <row r="77" spans="2:11" ht="15" hidden="1" customHeight="1" outlineLevel="1" x14ac:dyDescent="0.25">
      <c r="B77" s="66" t="s">
        <v>90</v>
      </c>
      <c r="C77" s="351">
        <f>IFERROR('Tablas evol EM zona'!C77-'Tablas evol EM zona'!C90,"-")</f>
        <v>-0.37000000000000099</v>
      </c>
      <c r="D77" s="351">
        <f>IFERROR('Tablas evol EM zona'!E77-'Tablas evol EM zona'!E90,"-")</f>
        <v>-0.23000000000000043</v>
      </c>
      <c r="E77" s="351">
        <f>IFERROR('Tablas evol EM zona'!G77-'Tablas evol EM zona'!G90,"-")</f>
        <v>-0.3100000000000005</v>
      </c>
      <c r="F77" s="352">
        <f>IFERROR('Tablas evol EM zona'!I77-'Tablas evol EM zona'!I90,"-")</f>
        <v>-0.40090805625026515</v>
      </c>
      <c r="G77" s="352">
        <f>IFERROR('Tablas evol EM zona'!K77-'Tablas evol EM zona'!K90,"-")</f>
        <v>-0.22285231120383386</v>
      </c>
      <c r="H77" s="352">
        <f>IFERROR('Tablas evol EM zona'!M77-'Tablas evol EM zona'!M90,"-")</f>
        <v>-0.32161111773817908</v>
      </c>
      <c r="I77" s="351">
        <f>IFERROR('Tablas evol EM zona'!O77-'Tablas evol EM zona'!O90,"-")</f>
        <v>-0.25143780572240537</v>
      </c>
      <c r="J77" s="351">
        <f>IFERROR('Tablas evol EM zona'!Q77-'Tablas evol EM zona'!Q90,"-")</f>
        <v>-8.9417909789714756E-2</v>
      </c>
      <c r="K77" s="351">
        <f>IFERROR('Tablas evol EM zona'!S77-'Tablas evol EM zona'!S90,"-")</f>
        <v>-0.18649172559244498</v>
      </c>
    </row>
    <row r="78" spans="2:11" ht="15" hidden="1" customHeight="1" outlineLevel="1" x14ac:dyDescent="0.25">
      <c r="B78" s="66" t="s">
        <v>91</v>
      </c>
      <c r="C78" s="351">
        <f>IFERROR('Tablas evol EM zona'!C78-'Tablas evol EM zona'!C91,"-")</f>
        <v>0.65999999999999837</v>
      </c>
      <c r="D78" s="351">
        <f>IFERROR('Tablas evol EM zona'!E78-'Tablas evol EM zona'!E91,"-")</f>
        <v>5.9999999999998721E-2</v>
      </c>
      <c r="E78" s="351">
        <f>IFERROR('Tablas evol EM zona'!G78-'Tablas evol EM zona'!G91,"-")</f>
        <v>0.45999999999999908</v>
      </c>
      <c r="F78" s="352">
        <f>IFERROR('Tablas evol EM zona'!I78-'Tablas evol EM zona'!I91,"-")</f>
        <v>0.36143971545947906</v>
      </c>
      <c r="G78" s="352">
        <f>IFERROR('Tablas evol EM zona'!K78-'Tablas evol EM zona'!K91,"-")</f>
        <v>2.4941404722600424E-2</v>
      </c>
      <c r="H78" s="352">
        <f>IFERROR('Tablas evol EM zona'!M78-'Tablas evol EM zona'!M91,"-")</f>
        <v>0.2131540728605561</v>
      </c>
      <c r="I78" s="351">
        <f>IFERROR('Tablas evol EM zona'!O78-'Tablas evol EM zona'!O91,"-")</f>
        <v>0.30634772456332904</v>
      </c>
      <c r="J78" s="351">
        <f>IFERROR('Tablas evol EM zona'!Q78-'Tablas evol EM zona'!Q91,"-")</f>
        <v>0.12695537431537041</v>
      </c>
      <c r="K78" s="351">
        <f>IFERROR('Tablas evol EM zona'!S78-'Tablas evol EM zona'!S91,"-")</f>
        <v>0.23258823367552051</v>
      </c>
    </row>
    <row r="79" spans="2:11" ht="15" hidden="1" customHeight="1" outlineLevel="1" x14ac:dyDescent="0.25">
      <c r="B79" s="66" t="s">
        <v>92</v>
      </c>
      <c r="C79" s="351">
        <f>IFERROR('Tablas evol EM zona'!C79-'Tablas evol EM zona'!C92,"-")</f>
        <v>0.50999999999999979</v>
      </c>
      <c r="D79" s="351">
        <f>IFERROR('Tablas evol EM zona'!E79-'Tablas evol EM zona'!E92,"-")</f>
        <v>1.17</v>
      </c>
      <c r="E79" s="351">
        <f>IFERROR('Tablas evol EM zona'!G79-'Tablas evol EM zona'!G92,"-")</f>
        <v>0.71000000000000085</v>
      </c>
      <c r="F79" s="352">
        <f>IFERROR('Tablas evol EM zona'!I79-'Tablas evol EM zona'!I92,"-")</f>
        <v>0.4595652389268885</v>
      </c>
      <c r="G79" s="352">
        <f>IFERROR('Tablas evol EM zona'!K79-'Tablas evol EM zona'!K92,"-")</f>
        <v>0.77574020556347634</v>
      </c>
      <c r="H79" s="352">
        <f>IFERROR('Tablas evol EM zona'!M79-'Tablas evol EM zona'!M92,"-")</f>
        <v>0.58717591921965351</v>
      </c>
      <c r="I79" s="351">
        <f>IFERROR('Tablas evol EM zona'!O79-'Tablas evol EM zona'!O92,"-")</f>
        <v>0.39320717837884533</v>
      </c>
      <c r="J79" s="351">
        <f>IFERROR('Tablas evol EM zona'!Q79-'Tablas evol EM zona'!Q92,"-")</f>
        <v>0.81289185575129963</v>
      </c>
      <c r="K79" s="351">
        <f>IFERROR('Tablas evol EM zona'!S79-'Tablas evol EM zona'!S92,"-")</f>
        <v>0.54770399480467091</v>
      </c>
    </row>
    <row r="80" spans="2:11" ht="15" hidden="1" customHeight="1" outlineLevel="1" x14ac:dyDescent="0.25">
      <c r="B80" s="66" t="s">
        <v>93</v>
      </c>
      <c r="C80" s="351">
        <f>IFERROR('Tablas evol EM zona'!C80-'Tablas evol EM zona'!C93,"-")</f>
        <v>-0.54</v>
      </c>
      <c r="D80" s="351">
        <f>IFERROR('Tablas evol EM zona'!E80-'Tablas evol EM zona'!E93,"-")</f>
        <v>-1.5599999999999987</v>
      </c>
      <c r="E80" s="351">
        <f>IFERROR('Tablas evol EM zona'!G80-'Tablas evol EM zona'!G93,"-")</f>
        <v>-0.83999999999999986</v>
      </c>
      <c r="F80" s="352">
        <f>IFERROR('Tablas evol EM zona'!I80-'Tablas evol EM zona'!I93,"-")</f>
        <v>-0.78576881364737261</v>
      </c>
      <c r="G80" s="352">
        <f>IFERROR('Tablas evol EM zona'!K80-'Tablas evol EM zona'!K93,"-")</f>
        <v>-1.2305954572978752</v>
      </c>
      <c r="H80" s="352">
        <f>IFERROR('Tablas evol EM zona'!M80-'Tablas evol EM zona'!M93,"-")</f>
        <v>-0.99016252957230044</v>
      </c>
      <c r="I80" s="351">
        <f>IFERROR('Tablas evol EM zona'!O80-'Tablas evol EM zona'!O93,"-")</f>
        <v>-0.54827585735895834</v>
      </c>
      <c r="J80" s="351">
        <f>IFERROR('Tablas evol EM zona'!Q80-'Tablas evol EM zona'!Q93,"-")</f>
        <v>-1.0359279258220795</v>
      </c>
      <c r="K80" s="351">
        <f>IFERROR('Tablas evol EM zona'!S80-'Tablas evol EM zona'!S93,"-")</f>
        <v>-0.74777561309327467</v>
      </c>
    </row>
    <row r="81" spans="2:11" ht="15" hidden="1" customHeight="1" outlineLevel="1" x14ac:dyDescent="0.25">
      <c r="B81" s="66" t="s">
        <v>94</v>
      </c>
      <c r="C81" s="351">
        <f>IFERROR('Tablas evol EM zona'!C81-'Tablas evol EM zona'!C94,"-")</f>
        <v>0.77000000000000046</v>
      </c>
      <c r="D81" s="351">
        <f>IFERROR('Tablas evol EM zona'!E81-'Tablas evol EM zona'!E94,"-")</f>
        <v>-9.9999999999997868E-3</v>
      </c>
      <c r="E81" s="351">
        <f>IFERROR('Tablas evol EM zona'!G81-'Tablas evol EM zona'!G94,"-")</f>
        <v>0.49000000000000021</v>
      </c>
      <c r="F81" s="352">
        <f>IFERROR('Tablas evol EM zona'!I81-'Tablas evol EM zona'!I94,"-")</f>
        <v>0.43705158566767022</v>
      </c>
      <c r="G81" s="352">
        <f>IFERROR('Tablas evol EM zona'!K81-'Tablas evol EM zona'!K94,"-")</f>
        <v>0.20966192825921404</v>
      </c>
      <c r="H81" s="352">
        <f>IFERROR('Tablas evol EM zona'!M81-'Tablas evol EM zona'!M94,"-")</f>
        <v>0.32570176270529405</v>
      </c>
      <c r="I81" s="351">
        <f>IFERROR('Tablas evol EM zona'!O81-'Tablas evol EM zona'!O94,"-")</f>
        <v>0.50035181806241358</v>
      </c>
      <c r="J81" s="351">
        <f>IFERROR('Tablas evol EM zona'!Q81-'Tablas evol EM zona'!Q94,"-")</f>
        <v>0.33745688767506898</v>
      </c>
      <c r="K81" s="351">
        <f>IFERROR('Tablas evol EM zona'!S81-'Tablas evol EM zona'!S94,"-")</f>
        <v>0.42234069756053039</v>
      </c>
    </row>
    <row r="82" spans="2:11" ht="15" hidden="1" customHeight="1" outlineLevel="1" x14ac:dyDescent="0.25">
      <c r="B82" s="66" t="s">
        <v>95</v>
      </c>
      <c r="C82" s="351">
        <f>IFERROR('Tablas evol EM zona'!C82-'Tablas evol EM zona'!C95,"-")</f>
        <v>4.9999999999999822E-2</v>
      </c>
      <c r="D82" s="351">
        <f>IFERROR('Tablas evol EM zona'!E82-'Tablas evol EM zona'!E95,"-")</f>
        <v>0.28999999999999915</v>
      </c>
      <c r="E82" s="351">
        <f>IFERROR('Tablas evol EM zona'!G82-'Tablas evol EM zona'!G95,"-")</f>
        <v>9.9999999999999645E-2</v>
      </c>
      <c r="F82" s="352">
        <f>IFERROR('Tablas evol EM zona'!I82-'Tablas evol EM zona'!I95,"-")</f>
        <v>-8.7423267032714413E-2</v>
      </c>
      <c r="G82" s="352">
        <f>IFERROR('Tablas evol EM zona'!K82-'Tablas evol EM zona'!K95,"-")</f>
        <v>0.25614850630705277</v>
      </c>
      <c r="H82" s="352">
        <f>IFERROR('Tablas evol EM zona'!M82-'Tablas evol EM zona'!M95,"-")</f>
        <v>5.7574105302004241E-2</v>
      </c>
      <c r="I82" s="351">
        <f>IFERROR('Tablas evol EM zona'!O82-'Tablas evol EM zona'!O95,"-")</f>
        <v>-0.14952998337852019</v>
      </c>
      <c r="J82" s="351">
        <f>IFERROR('Tablas evol EM zona'!Q82-'Tablas evol EM zona'!Q95,"-")</f>
        <v>9.9558643137276803E-2</v>
      </c>
      <c r="K82" s="351">
        <f>IFERROR('Tablas evol EM zona'!S82-'Tablas evol EM zona'!S95,"-")</f>
        <v>-6.1495295363092062E-2</v>
      </c>
    </row>
    <row r="83" spans="2:11" ht="15" hidden="1" customHeight="1" outlineLevel="1" x14ac:dyDescent="0.25">
      <c r="B83" s="66" t="s">
        <v>96</v>
      </c>
      <c r="C83" s="351">
        <f>IFERROR('Tablas evol EM zona'!C83-'Tablas evol EM zona'!C96,"-")</f>
        <v>4.0000000000000036E-2</v>
      </c>
      <c r="D83" s="351">
        <f>IFERROR('Tablas evol EM zona'!E83-'Tablas evol EM zona'!E96,"-")</f>
        <v>-0.62000000000000099</v>
      </c>
      <c r="E83" s="351">
        <f>IFERROR('Tablas evol EM zona'!G83-'Tablas evol EM zona'!G96,"-")</f>
        <v>-0.20999999999999908</v>
      </c>
      <c r="F83" s="352">
        <f>IFERROR('Tablas evol EM zona'!I83-'Tablas evol EM zona'!I96,"-")</f>
        <v>-3.4367197915781134E-2</v>
      </c>
      <c r="G83" s="352">
        <f>IFERROR('Tablas evol EM zona'!K83-'Tablas evol EM zona'!K96,"-")</f>
        <v>-0.47419863818447183</v>
      </c>
      <c r="H83" s="352">
        <f>IFERROR('Tablas evol EM zona'!M83-'Tablas evol EM zona'!M96,"-")</f>
        <v>-0.2372905174400799</v>
      </c>
      <c r="I83" s="351">
        <f>IFERROR('Tablas evol EM zona'!O83-'Tablas evol EM zona'!O96,"-")</f>
        <v>-6.4814124715308452E-2</v>
      </c>
      <c r="J83" s="351">
        <f>IFERROR('Tablas evol EM zona'!Q83-'Tablas evol EM zona'!Q96,"-")</f>
        <v>-0.39631010850919779</v>
      </c>
      <c r="K83" s="351">
        <f>IFERROR('Tablas evol EM zona'!S83-'Tablas evol EM zona'!S96,"-")</f>
        <v>-0.19827175464384084</v>
      </c>
    </row>
    <row r="84" spans="2:11" ht="15" hidden="1" customHeight="1" outlineLevel="1" x14ac:dyDescent="0.25">
      <c r="B84" s="66" t="s">
        <v>97</v>
      </c>
      <c r="C84" s="351">
        <f>IFERROR('Tablas evol EM zona'!C84-'Tablas evol EM zona'!C97,"-")</f>
        <v>0.40000000000000036</v>
      </c>
      <c r="D84" s="351">
        <f>IFERROR('Tablas evol EM zona'!E84-'Tablas evol EM zona'!E97,"-")</f>
        <v>2.000000000000135E-2</v>
      </c>
      <c r="E84" s="351">
        <f>IFERROR('Tablas evol EM zona'!G84-'Tablas evol EM zona'!G97,"-")</f>
        <v>0.25999999999999979</v>
      </c>
      <c r="F84" s="352">
        <f>IFERROR('Tablas evol EM zona'!I84-'Tablas evol EM zona'!I97,"-")</f>
        <v>0.11127783571021865</v>
      </c>
      <c r="G84" s="352">
        <f>IFERROR('Tablas evol EM zona'!K84-'Tablas evol EM zona'!K97,"-")</f>
        <v>0.11453798932263304</v>
      </c>
      <c r="H84" s="352">
        <f>IFERROR('Tablas evol EM zona'!M84-'Tablas evol EM zona'!M97,"-")</f>
        <v>0.11205211537039261</v>
      </c>
      <c r="I84" s="351">
        <f>IFERROR('Tablas evol EM zona'!O84-'Tablas evol EM zona'!O97,"-")</f>
        <v>5.4311655628447753E-2</v>
      </c>
      <c r="J84" s="351">
        <f>IFERROR('Tablas evol EM zona'!Q84-'Tablas evol EM zona'!Q97,"-")</f>
        <v>0.11699640187104521</v>
      </c>
      <c r="K84" s="351">
        <f>IFERROR('Tablas evol EM zona'!S84-'Tablas evol EM zona'!S97,"-")</f>
        <v>7.8287979871753066E-2</v>
      </c>
    </row>
    <row r="85" spans="2:11" collapsed="1" x14ac:dyDescent="0.25">
      <c r="B85" s="80">
        <v>2008</v>
      </c>
      <c r="C85" s="354">
        <f>IFERROR('Tablas evol EM zona'!C85-'Tablas evol EM zona'!C98,"-")</f>
        <v>0.15187638916851753</v>
      </c>
      <c r="D85" s="354">
        <f>IFERROR('Tablas evol EM zona'!E85-'Tablas evol EM zona'!E98,"-")</f>
        <v>-0.22509100177808605</v>
      </c>
      <c r="E85" s="354">
        <f>IFERROR('Tablas evol EM zona'!G85-'Tablas evol EM zona'!G98,"-")</f>
        <v>1.6909883088906952E-2</v>
      </c>
      <c r="F85" s="354">
        <f>IFERROR('Tablas evol EM zona'!I85-'Tablas evol EM zona'!I98,"-")</f>
        <v>3.9760307006090123E-2</v>
      </c>
      <c r="G85" s="354">
        <f>IFERROR('Tablas evol EM zona'!K85-'Tablas evol EM zona'!K98,"-")</f>
        <v>-0.14334118917229688</v>
      </c>
      <c r="H85" s="354">
        <f>IFERROR('Tablas evol EM zona'!M85-'Tablas evol EM zona'!M98,"-")</f>
        <v>-4.5404781985647347E-2</v>
      </c>
      <c r="I85" s="354">
        <f>IFERROR('Tablas evol EM zona'!O85-'Tablas evol EM zona'!O98,"-")</f>
        <v>6.4073786653993103E-2</v>
      </c>
      <c r="J85" s="354">
        <f>IFERROR('Tablas evol EM zona'!Q85-'Tablas evol EM zona'!Q98,"-")</f>
        <v>-7.5308568028022549E-2</v>
      </c>
      <c r="K85" s="354">
        <f>IFERROR('Tablas evol EM zona'!S85-'Tablas evol EM zona'!S98,"-")</f>
        <v>2.905718422156589E-3</v>
      </c>
    </row>
    <row r="86" spans="2:11" ht="15" hidden="1" customHeight="1" outlineLevel="1" x14ac:dyDescent="0.25">
      <c r="B86" s="66" t="s">
        <v>86</v>
      </c>
      <c r="C86" s="351">
        <f>IFERROR('Tablas evol EM zona'!C86-'Tablas evol EM zona'!C99,"-")</f>
        <v>0.77000000000000046</v>
      </c>
      <c r="D86" s="351">
        <f>IFERROR('Tablas evol EM zona'!E86-'Tablas evol EM zona'!E99,"-")</f>
        <v>1.1199999999999992</v>
      </c>
      <c r="E86" s="351">
        <f>IFERROR('Tablas evol EM zona'!G86-'Tablas evol EM zona'!G99,"-")</f>
        <v>0.89000000000000057</v>
      </c>
      <c r="F86" s="352">
        <f>IFERROR('Tablas evol EM zona'!I86-'Tablas evol EM zona'!I99,"-")</f>
        <v>0.40858128452118603</v>
      </c>
      <c r="G86" s="352">
        <f>IFERROR('Tablas evol EM zona'!K86-'Tablas evol EM zona'!K99,"-")</f>
        <v>0.73097502049736107</v>
      </c>
      <c r="H86" s="352">
        <f>IFERROR('Tablas evol EM zona'!M86-'Tablas evol EM zona'!M99,"-")</f>
        <v>0.55941205818024287</v>
      </c>
      <c r="I86" s="351">
        <f>IFERROR('Tablas evol EM zona'!O86-'Tablas evol EM zona'!O99,"-")</f>
        <v>0.24178371202796711</v>
      </c>
      <c r="J86" s="351">
        <f>IFERROR('Tablas evol EM zona'!Q86-'Tablas evol EM zona'!Q99,"-")</f>
        <v>0.65222981396712498</v>
      </c>
      <c r="K86" s="351">
        <f>IFERROR('Tablas evol EM zona'!S86-'Tablas evol EM zona'!S99,"-")</f>
        <v>0.41118309476933845</v>
      </c>
    </row>
    <row r="87" spans="2:11" ht="15" hidden="1" customHeight="1" outlineLevel="1" x14ac:dyDescent="0.25">
      <c r="B87" s="66" t="s">
        <v>87</v>
      </c>
      <c r="C87" s="351">
        <f>IFERROR('Tablas evol EM zona'!C87-'Tablas evol EM zona'!C100,"-")</f>
        <v>0.20999999999999996</v>
      </c>
      <c r="D87" s="351">
        <f>IFERROR('Tablas evol EM zona'!E87-'Tablas evol EM zona'!E100,"-")</f>
        <v>-1.5</v>
      </c>
      <c r="E87" s="351">
        <f>IFERROR('Tablas evol EM zona'!G87-'Tablas evol EM zona'!G100,"-")</f>
        <v>-0.34999999999999964</v>
      </c>
      <c r="F87" s="352">
        <f>IFERROR('Tablas evol EM zona'!I87-'Tablas evol EM zona'!I100,"-")</f>
        <v>6.1951630632573362E-2</v>
      </c>
      <c r="G87" s="352">
        <f>IFERROR('Tablas evol EM zona'!K87-'Tablas evol EM zona'!K100,"-")</f>
        <v>-1.085392108506321</v>
      </c>
      <c r="H87" s="352">
        <f>IFERROR('Tablas evol EM zona'!M87-'Tablas evol EM zona'!M100,"-")</f>
        <v>-0.43609618974164732</v>
      </c>
      <c r="I87" s="351">
        <f>IFERROR('Tablas evol EM zona'!O87-'Tablas evol EM zona'!O100,"-")</f>
        <v>4.1150746432386143E-2</v>
      </c>
      <c r="J87" s="351">
        <f>IFERROR('Tablas evol EM zona'!Q87-'Tablas evol EM zona'!Q100,"-")</f>
        <v>-0.90480464067615607</v>
      </c>
      <c r="K87" s="351">
        <f>IFERROR('Tablas evol EM zona'!S87-'Tablas evol EM zona'!S100,"-")</f>
        <v>-0.31439700590189279</v>
      </c>
    </row>
    <row r="88" spans="2:11" ht="15" hidden="1" customHeight="1" outlineLevel="1" x14ac:dyDescent="0.25">
      <c r="B88" s="66" t="s">
        <v>88</v>
      </c>
      <c r="C88" s="351">
        <f>IFERROR('Tablas evol EM zona'!C88-'Tablas evol EM zona'!C101,"-")</f>
        <v>-1.9999999999999574E-2</v>
      </c>
      <c r="D88" s="351">
        <f>IFERROR('Tablas evol EM zona'!E88-'Tablas evol EM zona'!E101,"-")</f>
        <v>0.30999999999999872</v>
      </c>
      <c r="E88" s="351">
        <f>IFERROR('Tablas evol EM zona'!G88-'Tablas evol EM zona'!G101,"-")</f>
        <v>9.0000000000000746E-2</v>
      </c>
      <c r="F88" s="352">
        <f>IFERROR('Tablas evol EM zona'!I88-'Tablas evol EM zona'!I101,"-")</f>
        <v>3.0905438418739273E-2</v>
      </c>
      <c r="G88" s="352">
        <f>IFERROR('Tablas evol EM zona'!K88-'Tablas evol EM zona'!K101,"-")</f>
        <v>-0.16945155419034386</v>
      </c>
      <c r="H88" s="352">
        <f>IFERROR('Tablas evol EM zona'!M88-'Tablas evol EM zona'!M101,"-")</f>
        <v>-6.9563345096417706E-2</v>
      </c>
      <c r="I88" s="351">
        <f>IFERROR('Tablas evol EM zona'!O88-'Tablas evol EM zona'!O101,"-")</f>
        <v>-0.15238496558980863</v>
      </c>
      <c r="J88" s="351">
        <f>IFERROR('Tablas evol EM zona'!Q88-'Tablas evol EM zona'!Q101,"-")</f>
        <v>-0.20690823463346852</v>
      </c>
      <c r="K88" s="351">
        <f>IFERROR('Tablas evol EM zona'!S88-'Tablas evol EM zona'!S101,"-")</f>
        <v>-0.18526153593793371</v>
      </c>
    </row>
    <row r="89" spans="2:11" ht="15" hidden="1" customHeight="1" outlineLevel="1" x14ac:dyDescent="0.25">
      <c r="B89" s="66" t="s">
        <v>89</v>
      </c>
      <c r="C89" s="351">
        <f>IFERROR('Tablas evol EM zona'!C89-'Tablas evol EM zona'!C102,"-")</f>
        <v>0.50999999999999979</v>
      </c>
      <c r="D89" s="351">
        <f>IFERROR('Tablas evol EM zona'!E89-'Tablas evol EM zona'!E102,"-")</f>
        <v>1.0700000000000003</v>
      </c>
      <c r="E89" s="351">
        <f>IFERROR('Tablas evol EM zona'!G89-'Tablas evol EM zona'!G102,"-")</f>
        <v>0.67999999999999972</v>
      </c>
      <c r="F89" s="352">
        <f>IFERROR('Tablas evol EM zona'!I89-'Tablas evol EM zona'!I102,"-")</f>
        <v>0.24828353416448046</v>
      </c>
      <c r="G89" s="352">
        <f>IFERROR('Tablas evol EM zona'!K89-'Tablas evol EM zona'!K102,"-")</f>
        <v>0.83613188323551491</v>
      </c>
      <c r="H89" s="352">
        <f>IFERROR('Tablas evol EM zona'!M89-'Tablas evol EM zona'!M102,"-")</f>
        <v>0.46825365641975125</v>
      </c>
      <c r="I89" s="351">
        <f>IFERROR('Tablas evol EM zona'!O89-'Tablas evol EM zona'!O102,"-")</f>
        <v>0.13859950026128764</v>
      </c>
      <c r="J89" s="351">
        <f>IFERROR('Tablas evol EM zona'!Q89-'Tablas evol EM zona'!Q102,"-")</f>
        <v>0.75727053888018148</v>
      </c>
      <c r="K89" s="351">
        <f>IFERROR('Tablas evol EM zona'!S89-'Tablas evol EM zona'!S102,"-")</f>
        <v>0.3418211093679222</v>
      </c>
    </row>
    <row r="90" spans="2:11" ht="15" hidden="1" customHeight="1" outlineLevel="1" x14ac:dyDescent="0.25">
      <c r="B90" s="66" t="s">
        <v>90</v>
      </c>
      <c r="C90" s="351">
        <f>IFERROR('Tablas evol EM zona'!C90-'Tablas evol EM zona'!C103,"-")</f>
        <v>-0.36999999999999922</v>
      </c>
      <c r="D90" s="351">
        <f>IFERROR('Tablas evol EM zona'!E90-'Tablas evol EM zona'!E103,"-")</f>
        <v>-1.2599999999999998</v>
      </c>
      <c r="E90" s="351">
        <f>IFERROR('Tablas evol EM zona'!G90-'Tablas evol EM zona'!G103,"-")</f>
        <v>-0.69999999999999929</v>
      </c>
      <c r="F90" s="352">
        <f>IFERROR('Tablas evol EM zona'!I90-'Tablas evol EM zona'!I103,"-")</f>
        <v>-0.22143056388762972</v>
      </c>
      <c r="G90" s="352">
        <f>IFERROR('Tablas evol EM zona'!K90-'Tablas evol EM zona'!K103,"-")</f>
        <v>-1.1446070021382173</v>
      </c>
      <c r="H90" s="352">
        <f>IFERROR('Tablas evol EM zona'!M90-'Tablas evol EM zona'!M103,"-")</f>
        <v>-0.65723840662797528</v>
      </c>
      <c r="I90" s="351">
        <f>IFERROR('Tablas evol EM zona'!O90-'Tablas evol EM zona'!O103,"-")</f>
        <v>-0.20520637003343989</v>
      </c>
      <c r="J90" s="351">
        <f>IFERROR('Tablas evol EM zona'!Q90-'Tablas evol EM zona'!Q103,"-")</f>
        <v>-0.95241373833985143</v>
      </c>
      <c r="K90" s="351">
        <f>IFERROR('Tablas evol EM zona'!S90-'Tablas evol EM zona'!S103,"-")</f>
        <v>-0.52925320116594499</v>
      </c>
    </row>
    <row r="91" spans="2:11" ht="15" hidden="1" customHeight="1" outlineLevel="1" x14ac:dyDescent="0.25">
      <c r="B91" s="66" t="s">
        <v>91</v>
      </c>
      <c r="C91" s="351">
        <f>IFERROR('Tablas evol EM zona'!C91-'Tablas evol EM zona'!C104,"-")</f>
        <v>-0.37999999999999901</v>
      </c>
      <c r="D91" s="351">
        <f>IFERROR('Tablas evol EM zona'!E91-'Tablas evol EM zona'!E104,"-")</f>
        <v>-3.9999999999999147E-2</v>
      </c>
      <c r="E91" s="351">
        <f>IFERROR('Tablas evol EM zona'!G91-'Tablas evol EM zona'!G104,"-")</f>
        <v>-0.27999999999999936</v>
      </c>
      <c r="F91" s="352">
        <f>IFERROR('Tablas evol EM zona'!I91-'Tablas evol EM zona'!I104,"-")</f>
        <v>-0.50058533776689984</v>
      </c>
      <c r="G91" s="352">
        <f>IFERROR('Tablas evol EM zona'!K91-'Tablas evol EM zona'!K104,"-")</f>
        <v>-0.32132223586784825</v>
      </c>
      <c r="H91" s="352">
        <f>IFERROR('Tablas evol EM zona'!M91-'Tablas evol EM zona'!M104,"-")</f>
        <v>-0.44733258336757942</v>
      </c>
      <c r="I91" s="351">
        <f>IFERROR('Tablas evol EM zona'!O91-'Tablas evol EM zona'!O104,"-")</f>
        <v>-0.40780966934733076</v>
      </c>
      <c r="J91" s="351">
        <f>IFERROR('Tablas evol EM zona'!Q91-'Tablas evol EM zona'!Q104,"-")</f>
        <v>-0.29670368474840458</v>
      </c>
      <c r="K91" s="351">
        <f>IFERROR('Tablas evol EM zona'!S91-'Tablas evol EM zona'!S104,"-")</f>
        <v>-0.38587764538012959</v>
      </c>
    </row>
    <row r="92" spans="2:11" ht="15" hidden="1" customHeight="1" outlineLevel="1" x14ac:dyDescent="0.25">
      <c r="B92" s="66" t="s">
        <v>92</v>
      </c>
      <c r="C92" s="351">
        <f>IFERROR('Tablas evol EM zona'!C92-'Tablas evol EM zona'!C105,"-")</f>
        <v>-0.59999999999999964</v>
      </c>
      <c r="D92" s="351">
        <f>IFERROR('Tablas evol EM zona'!E92-'Tablas evol EM zona'!E105,"-")</f>
        <v>0.15000000000000036</v>
      </c>
      <c r="E92" s="351">
        <f>IFERROR('Tablas evol EM zona'!G92-'Tablas evol EM zona'!G105,"-")</f>
        <v>-0.35000000000000053</v>
      </c>
      <c r="F92" s="352">
        <f>IFERROR('Tablas evol EM zona'!I92-'Tablas evol EM zona'!I105,"-")</f>
        <v>-0.64597403725031466</v>
      </c>
      <c r="G92" s="352">
        <f>IFERROR('Tablas evol EM zona'!K92-'Tablas evol EM zona'!K105,"-")</f>
        <v>-9.3784501271906962E-2</v>
      </c>
      <c r="H92" s="352">
        <f>IFERROR('Tablas evol EM zona'!M92-'Tablas evol EM zona'!M105,"-")</f>
        <v>-0.41547371345237938</v>
      </c>
      <c r="I92" s="351">
        <f>IFERROR('Tablas evol EM zona'!O92-'Tablas evol EM zona'!O105,"-")</f>
        <v>-0.51195901187350579</v>
      </c>
      <c r="J92" s="351">
        <f>IFERROR('Tablas evol EM zona'!Q92-'Tablas evol EM zona'!Q105,"-")</f>
        <v>-0.13041997000555394</v>
      </c>
      <c r="K92" s="351">
        <f>IFERROR('Tablas evol EM zona'!S92-'Tablas evol EM zona'!S105,"-")</f>
        <v>-0.37036971892157045</v>
      </c>
    </row>
    <row r="93" spans="2:11" ht="15" hidden="1" customHeight="1" outlineLevel="1" x14ac:dyDescent="0.25">
      <c r="B93" s="66" t="s">
        <v>93</v>
      </c>
      <c r="C93" s="351">
        <f>IFERROR('Tablas evol EM zona'!C93-'Tablas evol EM zona'!C106,"-")</f>
        <v>-7.0000000000000284E-2</v>
      </c>
      <c r="D93" s="351">
        <f>IFERROR('Tablas evol EM zona'!E93-'Tablas evol EM zona'!E106,"-")</f>
        <v>0.59999999999999964</v>
      </c>
      <c r="E93" s="351">
        <f>IFERROR('Tablas evol EM zona'!G93-'Tablas evol EM zona'!G106,"-")</f>
        <v>0.12000000000000099</v>
      </c>
      <c r="F93" s="352">
        <f>IFERROR('Tablas evol EM zona'!I93-'Tablas evol EM zona'!I106,"-")</f>
        <v>3.3950109012434559E-2</v>
      </c>
      <c r="G93" s="352">
        <f>IFERROR('Tablas evol EM zona'!K93-'Tablas evol EM zona'!K106,"-")</f>
        <v>0.20681788264684009</v>
      </c>
      <c r="H93" s="352">
        <f>IFERROR('Tablas evol EM zona'!M93-'Tablas evol EM zona'!M106,"-")</f>
        <v>0.10104653387280571</v>
      </c>
      <c r="I93" s="351">
        <f>IFERROR('Tablas evol EM zona'!O93-'Tablas evol EM zona'!O106,"-")</f>
        <v>-0.13842499384506635</v>
      </c>
      <c r="J93" s="351">
        <f>IFERROR('Tablas evol EM zona'!Q93-'Tablas evol EM zona'!Q106,"-")</f>
        <v>0.19775432283885053</v>
      </c>
      <c r="K93" s="351">
        <f>IFERROR('Tablas evol EM zona'!S93-'Tablas evol EM zona'!S106,"-")</f>
        <v>-9.4676640072881568E-3</v>
      </c>
    </row>
    <row r="94" spans="2:11" ht="15" hidden="1" customHeight="1" outlineLevel="1" x14ac:dyDescent="0.25">
      <c r="B94" s="66" t="s">
        <v>94</v>
      </c>
      <c r="C94" s="351">
        <f>IFERROR('Tablas evol EM zona'!C94-'Tablas evol EM zona'!C107,"-")</f>
        <v>-6.0000000000000497E-2</v>
      </c>
      <c r="D94" s="351">
        <f>IFERROR('Tablas evol EM zona'!E94-'Tablas evol EM zona'!E107,"-")</f>
        <v>8.0000000000000071E-2</v>
      </c>
      <c r="E94" s="351">
        <f>IFERROR('Tablas evol EM zona'!G94-'Tablas evol EM zona'!G107,"-")</f>
        <v>-1.9999999999999574E-2</v>
      </c>
      <c r="F94" s="352">
        <f>IFERROR('Tablas evol EM zona'!I94-'Tablas evol EM zona'!I107,"-")</f>
        <v>4.2767835659001108E-3</v>
      </c>
      <c r="G94" s="352">
        <f>IFERROR('Tablas evol EM zona'!K94-'Tablas evol EM zona'!K107,"-")</f>
        <v>0.14950562559837088</v>
      </c>
      <c r="H94" s="352">
        <f>IFERROR('Tablas evol EM zona'!M94-'Tablas evol EM zona'!M107,"-")</f>
        <v>5.5095498992555392E-2</v>
      </c>
      <c r="I94" s="351">
        <f>IFERROR('Tablas evol EM zona'!O94-'Tablas evol EM zona'!O107,"-")</f>
        <v>-4.0837731557768819E-2</v>
      </c>
      <c r="J94" s="351">
        <f>IFERROR('Tablas evol EM zona'!Q94-'Tablas evol EM zona'!Q107,"-")</f>
        <v>0.16228219088899642</v>
      </c>
      <c r="K94" s="351">
        <f>IFERROR('Tablas evol EM zona'!S94-'Tablas evol EM zona'!S107,"-")</f>
        <v>1.3333993111463549E-2</v>
      </c>
    </row>
    <row r="95" spans="2:11" ht="15" hidden="1" customHeight="1" outlineLevel="1" x14ac:dyDescent="0.25">
      <c r="B95" s="66" t="s">
        <v>95</v>
      </c>
      <c r="C95" s="351">
        <f>IFERROR('Tablas evol EM zona'!C95-'Tablas evol EM zona'!C108,"-")</f>
        <v>-0.44000000000000039</v>
      </c>
      <c r="D95" s="351">
        <f>IFERROR('Tablas evol EM zona'!E95-'Tablas evol EM zona'!E108,"-")</f>
        <v>-0.44999999999999929</v>
      </c>
      <c r="E95" s="351">
        <f>IFERROR('Tablas evol EM zona'!G95-'Tablas evol EM zona'!G108,"-")</f>
        <v>-0.44999999999999929</v>
      </c>
      <c r="F95" s="352">
        <f>IFERROR('Tablas evol EM zona'!I95-'Tablas evol EM zona'!I108,"-")</f>
        <v>-0.37878118919750836</v>
      </c>
      <c r="G95" s="352">
        <f>IFERROR('Tablas evol EM zona'!K95-'Tablas evol EM zona'!K108,"-")</f>
        <v>-0.32826699191349817</v>
      </c>
      <c r="H95" s="352">
        <f>IFERROR('Tablas evol EM zona'!M95-'Tablas evol EM zona'!M108,"-")</f>
        <v>-0.3581422246039363</v>
      </c>
      <c r="I95" s="351">
        <f>IFERROR('Tablas evol EM zona'!O95-'Tablas evol EM zona'!O108,"-")</f>
        <v>-0.37177314953093266</v>
      </c>
      <c r="J95" s="351">
        <f>IFERROR('Tablas evol EM zona'!Q95-'Tablas evol EM zona'!Q108,"-")</f>
        <v>-0.27134385244576542</v>
      </c>
      <c r="K95" s="351">
        <f>IFERROR('Tablas evol EM zona'!S95-'Tablas evol EM zona'!S108,"-")</f>
        <v>-0.33724286966505712</v>
      </c>
    </row>
    <row r="96" spans="2:11" ht="15" hidden="1" customHeight="1" outlineLevel="1" x14ac:dyDescent="0.25">
      <c r="B96" s="66" t="s">
        <v>96</v>
      </c>
      <c r="C96" s="351">
        <f>IFERROR('Tablas evol EM zona'!C96-'Tablas evol EM zona'!C109,"-")</f>
        <v>-0.33999999999999986</v>
      </c>
      <c r="D96" s="351">
        <f>IFERROR('Tablas evol EM zona'!E96-'Tablas evol EM zona'!E109,"-")</f>
        <v>-0.11999999999999922</v>
      </c>
      <c r="E96" s="351">
        <f>IFERROR('Tablas evol EM zona'!G96-'Tablas evol EM zona'!G109,"-")</f>
        <v>-0.26999999999999957</v>
      </c>
      <c r="F96" s="352">
        <f>IFERROR('Tablas evol EM zona'!I96-'Tablas evol EM zona'!I109,"-")</f>
        <v>-0.25080708054366863</v>
      </c>
      <c r="G96" s="352">
        <f>IFERROR('Tablas evol EM zona'!K96-'Tablas evol EM zona'!K109,"-")</f>
        <v>-0.13915367770364462</v>
      </c>
      <c r="H96" s="352">
        <f>IFERROR('Tablas evol EM zona'!M96-'Tablas evol EM zona'!M109,"-")</f>
        <v>-0.21109450107034711</v>
      </c>
      <c r="I96" s="351">
        <f>IFERROR('Tablas evol EM zona'!O96-'Tablas evol EM zona'!O109,"-")</f>
        <v>-0.14687174381043189</v>
      </c>
      <c r="J96" s="351">
        <f>IFERROR('Tablas evol EM zona'!Q96-'Tablas evol EM zona'!Q109,"-")</f>
        <v>-5.6808720222738529E-2</v>
      </c>
      <c r="K96" s="351">
        <f>IFERROR('Tablas evol EM zona'!S96-'Tablas evol EM zona'!S109,"-")</f>
        <v>-0.13011692927560681</v>
      </c>
    </row>
    <row r="97" spans="2:11" ht="15" hidden="1" customHeight="1" outlineLevel="1" x14ac:dyDescent="0.25">
      <c r="B97" s="66" t="s">
        <v>97</v>
      </c>
      <c r="C97" s="351">
        <f>IFERROR('Tablas evol EM zona'!C97-'Tablas evol EM zona'!C110,"-")</f>
        <v>3.9999999999999147E-2</v>
      </c>
      <c r="D97" s="351">
        <f>IFERROR('Tablas evol EM zona'!E97-'Tablas evol EM zona'!E110,"-")</f>
        <v>-4.0000000000000924E-2</v>
      </c>
      <c r="E97" s="351">
        <f>IFERROR('Tablas evol EM zona'!G97-'Tablas evol EM zona'!G110,"-")</f>
        <v>9.9999999999997868E-3</v>
      </c>
      <c r="F97" s="352">
        <f>IFERROR('Tablas evol EM zona'!I97-'Tablas evol EM zona'!I110,"-")</f>
        <v>4.9036012468731016E-2</v>
      </c>
      <c r="G97" s="352">
        <f>IFERROR('Tablas evol EM zona'!K97-'Tablas evol EM zona'!K110,"-")</f>
        <v>0.68168417072543086</v>
      </c>
      <c r="H97" s="352">
        <f>IFERROR('Tablas evol EM zona'!M97-'Tablas evol EM zona'!M110,"-")</f>
        <v>0.32709422665048393</v>
      </c>
      <c r="I97" s="351">
        <f>IFERROR('Tablas evol EM zona'!O97-'Tablas evol EM zona'!O110,"-")</f>
        <v>2.9315946309228735E-2</v>
      </c>
      <c r="J97" s="351">
        <f>IFERROR('Tablas evol EM zona'!Q97-'Tablas evol EM zona'!Q110,"-")</f>
        <v>0.69229936424384952</v>
      </c>
      <c r="K97" s="351">
        <f>IFERROR('Tablas evol EM zona'!S97-'Tablas evol EM zona'!S110,"-")</f>
        <v>0.2733815994746589</v>
      </c>
    </row>
    <row r="98" spans="2:11" collapsed="1" x14ac:dyDescent="0.25">
      <c r="B98" s="80">
        <v>2007</v>
      </c>
      <c r="C98" s="354">
        <f>IFERROR('Tablas evol EM zona'!C98-'Tablas evol EM zona'!C111,"-")</f>
        <v>-6.5053594279024907E-2</v>
      </c>
      <c r="D98" s="354">
        <f>IFERROR('Tablas evol EM zona'!E98-'Tablas evol EM zona'!E111,"-")</f>
        <v>-4.0429610057136856E-2</v>
      </c>
      <c r="E98" s="354">
        <f>IFERROR('Tablas evol EM zona'!G98-'Tablas evol EM zona'!G111,"-")</f>
        <v>-6.3904544111387906E-2</v>
      </c>
      <c r="F98" s="354">
        <f>IFERROR('Tablas evol EM zona'!I98-'Tablas evol EM zona'!I111,"-")</f>
        <v>-9.2209999590117775E-2</v>
      </c>
      <c r="G98" s="354">
        <f>IFERROR('Tablas evol EM zona'!K98-'Tablas evol EM zona'!K111,"-")</f>
        <v>-8.2252769954022753E-2</v>
      </c>
      <c r="H98" s="354">
        <f>IFERROR('Tablas evol EM zona'!M98-'Tablas evol EM zona'!M111,"-")</f>
        <v>-9.8614334232683731E-2</v>
      </c>
      <c r="I98" s="354">
        <f>IFERROR('Tablas evol EM zona'!O98-'Tablas evol EM zona'!O111,"-")</f>
        <v>-0.12355448034304306</v>
      </c>
      <c r="J98" s="354">
        <f>IFERROR('Tablas evol EM zona'!Q98-'Tablas evol EM zona'!Q111,"-")</f>
        <v>-4.8709658058278649E-2</v>
      </c>
      <c r="K98" s="354">
        <f>IFERROR('Tablas evol EM zona'!S98-'Tablas evol EM zona'!S111,"-")</f>
        <v>-0.10660970714706242</v>
      </c>
    </row>
    <row r="99" spans="2:11" ht="15" customHeight="1" x14ac:dyDescent="0.25">
      <c r="B99" s="141" t="s">
        <v>99</v>
      </c>
      <c r="C99" s="141"/>
      <c r="D99" s="141"/>
      <c r="E99" s="141"/>
      <c r="F99" s="141"/>
      <c r="G99" s="141"/>
      <c r="H99" s="141"/>
      <c r="I99" s="141"/>
      <c r="J99" s="141"/>
      <c r="K99" s="141"/>
    </row>
  </sheetData>
  <mergeCells count="6">
    <mergeCell ref="B5:K5"/>
    <mergeCell ref="B6:B7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86" t="s">
        <v>101</v>
      </c>
      <c r="C5" s="86"/>
      <c r="D5" s="86"/>
      <c r="E5" s="86"/>
    </row>
    <row r="6" spans="2:5" ht="25.5" x14ac:dyDescent="0.25">
      <c r="B6" s="87"/>
      <c r="C6" s="64" t="s">
        <v>102</v>
      </c>
      <c r="D6" s="64" t="s">
        <v>82</v>
      </c>
      <c r="E6" s="64" t="s">
        <v>83</v>
      </c>
    </row>
    <row r="7" spans="2:5" ht="15" customHeight="1" x14ac:dyDescent="0.25">
      <c r="B7" s="88" t="s">
        <v>86</v>
      </c>
      <c r="C7" s="89">
        <f>IFERROR('tab. Turistas alojados tip'!C8/'tab. Turistas alojados tip'!C21-1,"-")</f>
        <v>9.5320550273543247E-2</v>
      </c>
      <c r="D7" s="89">
        <f>IFERROR('tab. Turistas alojados tip'!E8/'tab. Turistas alojados tip'!E21-1,"-")</f>
        <v>-1.2136974425661085E-2</v>
      </c>
      <c r="E7" s="89">
        <f>IFERROR('tab. Turistas alojados tip'!G8/'tab. Turistas alojados tip'!G21-1,"-")</f>
        <v>6.1180853531253687E-2</v>
      </c>
    </row>
    <row r="8" spans="2:5" ht="15" customHeight="1" x14ac:dyDescent="0.25">
      <c r="B8" s="88" t="s">
        <v>87</v>
      </c>
      <c r="C8" s="89">
        <f>IFERROR('tab. Turistas alojados tip'!C9/'tab. Turistas alojados tip'!C22-1,"-")</f>
        <v>0.11585890747674221</v>
      </c>
      <c r="D8" s="89">
        <f>IFERROR('tab. Turistas alojados tip'!E9/'tab. Turistas alojados tip'!E22-1,"-")</f>
        <v>-1.1347851174320911E-2</v>
      </c>
      <c r="E8" s="89">
        <f>IFERROR('tab. Turistas alojados tip'!G9/'tab. Turistas alojados tip'!G22-1,"-")</f>
        <v>7.4295450101946825E-2</v>
      </c>
    </row>
    <row r="9" spans="2:5" ht="15" customHeight="1" x14ac:dyDescent="0.25">
      <c r="B9" s="88" t="s">
        <v>88</v>
      </c>
      <c r="C9" s="89">
        <f>IFERROR('tab. Turistas alojados tip'!C10/'tab. Turistas alojados tip'!C23-1,"-")</f>
        <v>3.3815981563266151E-2</v>
      </c>
      <c r="D9" s="89">
        <f>IFERROR('tab. Turistas alojados tip'!E10/'tab. Turistas alojados tip'!E23-1,"-")</f>
        <v>-3.6979166666666674E-2</v>
      </c>
      <c r="E9" s="89">
        <f>IFERROR('tab. Turistas alojados tip'!G10/'tab. Turistas alojados tip'!G23-1,"-")</f>
        <v>1.2768318569225778E-2</v>
      </c>
    </row>
    <row r="10" spans="2:5" ht="15" customHeight="1" x14ac:dyDescent="0.25">
      <c r="B10" s="88" t="s">
        <v>89</v>
      </c>
      <c r="C10" s="89">
        <f>IFERROR('tab. Turistas alojados tip'!C11/'tab. Turistas alojados tip'!C24-1,"-")</f>
        <v>1.1695723718469386E-2</v>
      </c>
      <c r="D10" s="89">
        <f>IFERROR('tab. Turistas alojados tip'!E11/'tab. Turistas alojados tip'!E24-1,"-")</f>
        <v>-7.0488930572352393E-2</v>
      </c>
      <c r="E10" s="89">
        <f>IFERROR('tab. Turistas alojados tip'!G11/'tab. Turistas alojados tip'!G24-1,"-")</f>
        <v>-1.2692716153367312E-2</v>
      </c>
    </row>
    <row r="11" spans="2:5" ht="15" customHeight="1" x14ac:dyDescent="0.25">
      <c r="B11" s="88" t="s">
        <v>90</v>
      </c>
      <c r="C11" s="89">
        <f>IFERROR('tab. Turistas alojados tip'!C12/'tab. Turistas alojados tip'!C25-1,"-")</f>
        <v>-7.9115019735475078E-3</v>
      </c>
      <c r="D11" s="89">
        <f>IFERROR('tab. Turistas alojados tip'!E12/'tab. Turistas alojados tip'!E25-1,"-")</f>
        <v>3.5112673480584444E-2</v>
      </c>
      <c r="E11" s="89">
        <f>IFERROR('tab. Turistas alojados tip'!G12/'tab. Turistas alojados tip'!G25-1,"-")</f>
        <v>4.9410893463073258E-3</v>
      </c>
    </row>
    <row r="12" spans="2:5" ht="15" customHeight="1" x14ac:dyDescent="0.25">
      <c r="B12" s="88" t="s">
        <v>91</v>
      </c>
      <c r="C12" s="89">
        <f>IFERROR('tab. Turistas alojados tip'!C13/'tab. Turistas alojados tip'!C26-1,"-")</f>
        <v>-4.1103833759517872E-2</v>
      </c>
      <c r="D12" s="89">
        <f>IFERROR('tab. Turistas alojados tip'!E13/'tab. Turistas alojados tip'!E26-1,"-")</f>
        <v>-8.0565930496914628E-2</v>
      </c>
      <c r="E12" s="89">
        <f>IFERROR('tab. Turistas alojados tip'!G13/'tab. Turistas alojados tip'!G26-1,"-")</f>
        <v>-5.3689928201940962E-2</v>
      </c>
    </row>
    <row r="13" spans="2:5" ht="15" customHeight="1" x14ac:dyDescent="0.25">
      <c r="B13" s="88" t="s">
        <v>92</v>
      </c>
      <c r="C13" s="89">
        <f>IFERROR('tab. Turistas alojados tip'!C14/'tab. Turistas alojados tip'!C27-1,"-")</f>
        <v>-3.3243467861269194E-3</v>
      </c>
      <c r="D13" s="89">
        <f>IFERROR('tab. Turistas alojados tip'!E14/'tab. Turistas alojados tip'!E27-1,"-")</f>
        <v>1.9982623805386623E-2</v>
      </c>
      <c r="E13" s="89">
        <f>IFERROR('tab. Turistas alojados tip'!G14/'tab. Turistas alojados tip'!G27-1,"-")</f>
        <v>3.5688284250046109E-3</v>
      </c>
    </row>
    <row r="14" spans="2:5" ht="15" customHeight="1" x14ac:dyDescent="0.25">
      <c r="B14" s="88" t="s">
        <v>93</v>
      </c>
      <c r="C14" s="89">
        <f>IFERROR('tab. Turistas alojados tip'!C15/'tab. Turistas alojados tip'!C28-1,"-")</f>
        <v>2.9584656311679502E-2</v>
      </c>
      <c r="D14" s="89">
        <f>IFERROR('tab. Turistas alojados tip'!E15/'tab. Turistas alojados tip'!E28-1,"-")</f>
        <v>7.60933568866764E-2</v>
      </c>
      <c r="E14" s="89">
        <f>IFERROR('tab. Turistas alojados tip'!G15/'tab. Turistas alojados tip'!G28-1,"-")</f>
        <v>4.2891274715513239E-2</v>
      </c>
    </row>
    <row r="15" spans="2:5" ht="15" customHeight="1" x14ac:dyDescent="0.25">
      <c r="B15" s="88" t="s">
        <v>94</v>
      </c>
      <c r="C15" s="89">
        <f>IFERROR('tab. Turistas alojados tip'!C16/'tab. Turistas alojados tip'!C29-1,"-")</f>
        <v>-8.4284363322529976E-2</v>
      </c>
      <c r="D15" s="89">
        <f>IFERROR('tab. Turistas alojados tip'!E16/'tab. Turistas alojados tip'!E29-1,"-")</f>
        <v>-0.11756597523288648</v>
      </c>
      <c r="E15" s="89">
        <f>IFERROR('tab. Turistas alojados tip'!G16/'tab. Turistas alojados tip'!G29-1,"-")</f>
        <v>-9.4011540260955484E-2</v>
      </c>
    </row>
    <row r="16" spans="2:5" ht="15" customHeight="1" x14ac:dyDescent="0.25">
      <c r="B16" s="88" t="s">
        <v>95</v>
      </c>
      <c r="C16" s="89">
        <f>IFERROR('tab. Turistas alojados tip'!C17/'tab. Turistas alojados tip'!C30-1,"-")</f>
        <v>7.8246497126328807E-2</v>
      </c>
      <c r="D16" s="89">
        <f>IFERROR('tab. Turistas alojados tip'!E17/'tab. Turistas alojados tip'!E30-1,"-")</f>
        <v>7.9087987143431127E-2</v>
      </c>
      <c r="E16" s="89">
        <f>IFERROR('tab. Turistas alojados tip'!G17/'tab. Turistas alojados tip'!G30-1,"-")</f>
        <v>7.8514565094967459E-2</v>
      </c>
    </row>
    <row r="17" spans="2:7" ht="15" customHeight="1" x14ac:dyDescent="0.25">
      <c r="B17" s="88" t="s">
        <v>96</v>
      </c>
      <c r="C17" s="89">
        <f>IFERROR('tab. Turistas alojados tip'!C18/'tab. Turistas alojados tip'!C31-1,"-")</f>
        <v>-5.2759824065087613E-2</v>
      </c>
      <c r="D17" s="89">
        <f>IFERROR('tab. Turistas alojados tip'!E18/'tab. Turistas alojados tip'!E31-1,"-")</f>
        <v>-5.7663056003687485E-2</v>
      </c>
      <c r="E17" s="89">
        <f>IFERROR('tab. Turistas alojados tip'!G18/'tab. Turistas alojados tip'!G31-1,"-")</f>
        <v>-5.4276831807421377E-2</v>
      </c>
    </row>
    <row r="18" spans="2:7" ht="15" customHeight="1" x14ac:dyDescent="0.25">
      <c r="B18" s="88" t="s">
        <v>97</v>
      </c>
      <c r="C18" s="89">
        <f>IFERROR('tab. Turistas alojados tip'!C19/'tab. Turistas alojados tip'!C32-1,"-")</f>
        <v>-0.10572337811825927</v>
      </c>
      <c r="D18" s="89">
        <f>IFERROR('tab. Turistas alojados tip'!E19/'tab. Turistas alojados tip'!E32-1,"-")</f>
        <v>4.9695908370210873E-3</v>
      </c>
      <c r="E18" s="89">
        <f>IFERROR('tab. Turistas alojados tip'!G19/'tab. Turistas alojados tip'!G32-1,"-")</f>
        <v>-7.3606152156001081E-2</v>
      </c>
    </row>
    <row r="19" spans="2:7" ht="30" customHeight="1" x14ac:dyDescent="0.25">
      <c r="B19" s="72" t="str">
        <f>actualizaciones!$A$2</f>
        <v>2013</v>
      </c>
      <c r="C19" s="76">
        <v>4.293402672794322E-3</v>
      </c>
      <c r="D19" s="76">
        <v>-1.464935764174502E-2</v>
      </c>
      <c r="E19" s="76">
        <v>-1.4681782875650695E-3</v>
      </c>
      <c r="G19" s="90"/>
    </row>
    <row r="20" spans="2:7" ht="15" customHeight="1" outlineLevel="1" x14ac:dyDescent="0.25">
      <c r="B20" s="88" t="s">
        <v>86</v>
      </c>
      <c r="C20" s="89">
        <f>IFERROR('tab. Turistas alojados tip'!C21/'tab. Turistas alojados tip'!C34-1,"-")</f>
        <v>-3.5729285106993247E-2</v>
      </c>
      <c r="D20" s="89">
        <f>IFERROR('tab. Turistas alojados tip'!E21/'tab. Turistas alojados tip'!E34-1,"-")</f>
        <v>-0.19308935606200062</v>
      </c>
      <c r="E20" s="89">
        <f>IFERROR('tab. Turistas alojados tip'!G21/'tab. Turistas alojados tip'!G34-1,"-")</f>
        <v>-9.1987232222185633E-2</v>
      </c>
    </row>
    <row r="21" spans="2:7" ht="15" customHeight="1" outlineLevel="1" x14ac:dyDescent="0.25">
      <c r="B21" s="88" t="s">
        <v>87</v>
      </c>
      <c r="C21" s="89">
        <f>IFERROR('tab. Turistas alojados tip'!C22/'tab. Turistas alojados tip'!C35-1,"-")</f>
        <v>-4.398781558159981E-3</v>
      </c>
      <c r="D21" s="89">
        <f>IFERROR('tab. Turistas alojados tip'!E22/'tab. Turistas alojados tip'!E35-1,"-")</f>
        <v>-1.5588841671224762E-2</v>
      </c>
      <c r="E21" s="89">
        <f>IFERROR('tab. Turistas alojados tip'!G22/'tab. Turistas alojados tip'!G35-1,"-")</f>
        <v>-8.0828929414942241E-3</v>
      </c>
    </row>
    <row r="22" spans="2:7" ht="15" customHeight="1" outlineLevel="1" x14ac:dyDescent="0.25">
      <c r="B22" s="88" t="s">
        <v>88</v>
      </c>
      <c r="C22" s="89">
        <f>IFERROR('tab. Turistas alojados tip'!C23/'tab. Turistas alojados tip'!C36-1,"-")</f>
        <v>-5.2543213313267167E-2</v>
      </c>
      <c r="D22" s="89">
        <f>IFERROR('tab. Turistas alojados tip'!E23/'tab. Turistas alojados tip'!E36-1,"-")</f>
        <v>-0.1616483216592377</v>
      </c>
      <c r="E22" s="89">
        <f>IFERROR('tab. Turistas alojados tip'!G23/'tab. Turistas alojados tip'!G36-1,"-")</f>
        <v>-8.7836485834343669E-2</v>
      </c>
    </row>
    <row r="23" spans="2:7" ht="15" customHeight="1" outlineLevel="1" x14ac:dyDescent="0.25">
      <c r="B23" s="88" t="s">
        <v>89</v>
      </c>
      <c r="C23" s="89">
        <f>IFERROR('tab. Turistas alojados tip'!C24/'tab. Turistas alojados tip'!C37-1,"-")</f>
        <v>-6.9574991763406313E-2</v>
      </c>
      <c r="D23" s="89">
        <f>IFERROR('tab. Turistas alojados tip'!E24/'tab. Turistas alojados tip'!E37-1,"-")</f>
        <v>-0.15183169353150516</v>
      </c>
      <c r="E23" s="89">
        <f>IFERROR('tab. Turistas alojados tip'!G24/'tab. Turistas alojados tip'!G37-1,"-")</f>
        <v>-9.5603041704202196E-2</v>
      </c>
    </row>
    <row r="24" spans="2:7" ht="15" customHeight="1" outlineLevel="1" x14ac:dyDescent="0.25">
      <c r="B24" s="88" t="s">
        <v>90</v>
      </c>
      <c r="C24" s="89">
        <f>IFERROR('tab. Turistas alojados tip'!C25/'tab. Turistas alojados tip'!C38-1,"-")</f>
        <v>1.8585787339093551E-2</v>
      </c>
      <c r="D24" s="89">
        <f>IFERROR('tab. Turistas alojados tip'!E25/'tab. Turistas alojados tip'!E38-1,"-")</f>
        <v>-0.11396575626091499</v>
      </c>
      <c r="E24" s="89">
        <f>IFERROR('tab. Turistas alojados tip'!G25/'tab. Turistas alojados tip'!G38-1,"-")</f>
        <v>-2.4987719204796366E-2</v>
      </c>
    </row>
    <row r="25" spans="2:7" ht="15" customHeight="1" outlineLevel="1" x14ac:dyDescent="0.25">
      <c r="B25" s="88" t="s">
        <v>91</v>
      </c>
      <c r="C25" s="89">
        <f>IFERROR('tab. Turistas alojados tip'!C26/'tab. Turistas alojados tip'!C39-1,"-")</f>
        <v>-0.10054977470352355</v>
      </c>
      <c r="D25" s="89">
        <f>IFERROR('tab. Turistas alojados tip'!E26/'tab. Turistas alojados tip'!E39-1,"-")</f>
        <v>-0.19906353645054298</v>
      </c>
      <c r="E25" s="89">
        <f>IFERROR('tab. Turistas alojados tip'!G26/'tab. Turistas alojados tip'!G39-1,"-")</f>
        <v>-0.13450256352786261</v>
      </c>
    </row>
    <row r="26" spans="2:7" ht="15" customHeight="1" outlineLevel="1" x14ac:dyDescent="0.25">
      <c r="B26" s="88" t="s">
        <v>92</v>
      </c>
      <c r="C26" s="89">
        <f>IFERROR('tab. Turistas alojados tip'!C27/'tab. Turistas alojados tip'!C40-1,"-")</f>
        <v>5.4721156210247202E-2</v>
      </c>
      <c r="D26" s="89">
        <f>IFERROR('tab. Turistas alojados tip'!E27/'tab. Turistas alojados tip'!E40-1,"-")</f>
        <v>-0.11003243196804058</v>
      </c>
      <c r="E26" s="89">
        <f>IFERROR('tab. Turistas alojados tip'!G27/'tab. Turistas alojados tip'!G40-1,"-")</f>
        <v>-2.8549812284950349E-5</v>
      </c>
    </row>
    <row r="27" spans="2:7" ht="15" customHeight="1" outlineLevel="1" x14ac:dyDescent="0.25">
      <c r="B27" s="88" t="s">
        <v>93</v>
      </c>
      <c r="C27" s="89">
        <f>IFERROR('tab. Turistas alojados tip'!C28/'tab. Turistas alojados tip'!C41-1,"-")</f>
        <v>3.1227530668908487E-2</v>
      </c>
      <c r="D27" s="89">
        <f>IFERROR('tab. Turistas alojados tip'!E28/'tab. Turistas alojados tip'!E41-1,"-")</f>
        <v>-4.3814301069765027E-2</v>
      </c>
      <c r="E27" s="89">
        <f>IFERROR('tab. Turistas alojados tip'!G28/'tab. Turistas alojados tip'!G41-1,"-")</f>
        <v>8.5808071056188151E-3</v>
      </c>
    </row>
    <row r="28" spans="2:7" ht="15" customHeight="1" outlineLevel="1" x14ac:dyDescent="0.25">
      <c r="B28" s="88" t="s">
        <v>94</v>
      </c>
      <c r="C28" s="89">
        <f>IFERROR('tab. Turistas alojados tip'!C29/'tab. Turistas alojados tip'!C42-1,"-")</f>
        <v>-6.2571544148656955E-2</v>
      </c>
      <c r="D28" s="89">
        <f>IFERROR('tab. Turistas alojados tip'!E29/'tab. Turistas alojados tip'!E42-1,"-")</f>
        <v>-0.20289572552633439</v>
      </c>
      <c r="E28" s="89">
        <f>IFERROR('tab. Turistas alojados tip'!G29/'tab. Turistas alojados tip'!G42-1,"-")</f>
        <v>-0.10844364626480896</v>
      </c>
    </row>
    <row r="29" spans="2:7" ht="15" customHeight="1" outlineLevel="1" x14ac:dyDescent="0.25">
      <c r="B29" s="88" t="s">
        <v>95</v>
      </c>
      <c r="C29" s="89">
        <f>IFERROR('tab. Turistas alojados tip'!C30/'tab. Turistas alojados tip'!C43-1,"-")</f>
        <v>3.1748424354904881E-3</v>
      </c>
      <c r="D29" s="89">
        <f>IFERROR('tab. Turistas alojados tip'!E30/'tab. Turistas alojados tip'!E43-1,"-")</f>
        <v>-7.9954164048349541E-2</v>
      </c>
      <c r="E29" s="89">
        <f>IFERROR('tab. Turistas alojados tip'!G30/'tab. Turistas alojados tip'!G43-1,"-")</f>
        <v>-2.4891889699412806E-2</v>
      </c>
    </row>
    <row r="30" spans="2:7" ht="15" customHeight="1" outlineLevel="1" x14ac:dyDescent="0.25">
      <c r="B30" s="88" t="s">
        <v>96</v>
      </c>
      <c r="C30" s="89">
        <f>IFERROR('tab. Turistas alojados tip'!C31/'tab. Turistas alojados tip'!C44-1,"-")</f>
        <v>5.356141917000512E-3</v>
      </c>
      <c r="D30" s="89">
        <f>IFERROR('tab. Turistas alojados tip'!E31/'tab. Turistas alojados tip'!E44-1,"-")</f>
        <v>-0.11819696784944922</v>
      </c>
      <c r="E30" s="89">
        <f>IFERROR('tab. Turistas alojados tip'!G31/'tab. Turistas alojados tip'!G44-1,"-")</f>
        <v>-3.6415104710602941E-2</v>
      </c>
    </row>
    <row r="31" spans="2:7" ht="15" customHeight="1" outlineLevel="1" x14ac:dyDescent="0.25">
      <c r="B31" s="88" t="s">
        <v>97</v>
      </c>
      <c r="C31" s="89">
        <f>IFERROR('tab. Turistas alojados tip'!C32/'tab. Turistas alojados tip'!C45-1,"-")</f>
        <v>0.13167458458305048</v>
      </c>
      <c r="D31" s="89">
        <f>IFERROR('tab. Turistas alojados tip'!E32/'tab. Turistas alojados tip'!E45-1,"-")</f>
        <v>-3.0224445770413499E-2</v>
      </c>
      <c r="E31" s="89">
        <f>IFERROR('tab. Turistas alojados tip'!G32/'tab. Turistas alojados tip'!G45-1,"-")</f>
        <v>7.9390489742677595E-2</v>
      </c>
    </row>
    <row r="32" spans="2:7" x14ac:dyDescent="0.25">
      <c r="B32" s="77">
        <v>2012</v>
      </c>
      <c r="C32" s="91">
        <f>IFERROR('tab. Turistas alojados tip'!C33/'tab. Turistas alojados tip'!C46-1,"-")</f>
        <v>-1.069710663961132E-2</v>
      </c>
      <c r="D32" s="91">
        <f>IFERROR('tab. Turistas alojados tip'!E33/'tab. Turistas alojados tip'!E46-1,"-")</f>
        <v>-0.12395408367985661</v>
      </c>
      <c r="E32" s="91">
        <f>IFERROR('tab. Turistas alojados tip'!G33/'tab. Turistas alojados tip'!G46-1,"-")</f>
        <v>-4.8126744531568399E-2</v>
      </c>
      <c r="G32" s="90"/>
    </row>
    <row r="33" spans="2:7" ht="15" hidden="1" customHeight="1" outlineLevel="1" x14ac:dyDescent="0.25">
      <c r="B33" s="88" t="s">
        <v>86</v>
      </c>
      <c r="C33" s="89">
        <f>IFERROR('tab. Turistas alojados tip'!C34/'tab. Turistas alojados tip'!C47-1,"-")</f>
        <v>8.5242621310655409E-2</v>
      </c>
      <c r="D33" s="89">
        <f>IFERROR('tab. Turistas alojados tip'!E34/'tab. Turistas alojados tip'!E47-1,"-")</f>
        <v>4.6082150628742991E-2</v>
      </c>
      <c r="E33" s="89">
        <f>IFERROR('tab. Turistas alojados tip'!G34/'tab. Turistas alojados tip'!G47-1,"-")</f>
        <v>7.0910039186941498E-2</v>
      </c>
    </row>
    <row r="34" spans="2:7" ht="15" hidden="1" customHeight="1" outlineLevel="1" x14ac:dyDescent="0.25">
      <c r="B34" s="88" t="s">
        <v>87</v>
      </c>
      <c r="C34" s="89">
        <f>IFERROR('tab. Turistas alojados tip'!C35/'tab. Turistas alojados tip'!C48-1,"-")</f>
        <v>0.11048044948973734</v>
      </c>
      <c r="D34" s="89">
        <f>IFERROR('tab. Turistas alojados tip'!E35/'tab. Turistas alojados tip'!E48-1,"-")</f>
        <v>-6.3000197122018542E-2</v>
      </c>
      <c r="E34" s="89">
        <f>IFERROR('tab. Turistas alojados tip'!G35/'tab. Turistas alojados tip'!G48-1,"-")</f>
        <v>4.6679715818471745E-2</v>
      </c>
    </row>
    <row r="35" spans="2:7" ht="15" hidden="1" customHeight="1" outlineLevel="1" x14ac:dyDescent="0.25">
      <c r="B35" s="88" t="s">
        <v>88</v>
      </c>
      <c r="C35" s="89">
        <f>IFERROR('tab. Turistas alojados tip'!C36/'tab. Turistas alojados tip'!C49-1,"-")</f>
        <v>9.0304651339251807E-2</v>
      </c>
      <c r="D35" s="89">
        <f>IFERROR('tab. Turistas alojados tip'!E36/'tab. Turistas alojados tip'!E49-1,"-")</f>
        <v>0.10183421870301701</v>
      </c>
      <c r="E35" s="89">
        <f>IFERROR('tab. Turistas alojados tip'!G36/'tab. Turistas alojados tip'!G49-1,"-")</f>
        <v>9.4007739011183533E-2</v>
      </c>
    </row>
    <row r="36" spans="2:7" ht="15" hidden="1" customHeight="1" outlineLevel="1" x14ac:dyDescent="0.25">
      <c r="B36" s="88" t="s">
        <v>89</v>
      </c>
      <c r="C36" s="89">
        <f>IFERROR('tab. Turistas alojados tip'!C37/'tab. Turistas alojados tip'!C50-1,"-")</f>
        <v>0.17672949520519055</v>
      </c>
      <c r="D36" s="89">
        <f>IFERROR('tab. Turistas alojados tip'!E37/'tab. Turistas alojados tip'!E50-1,"-")</f>
        <v>6.9254185692541936E-2</v>
      </c>
      <c r="E36" s="89">
        <f>IFERROR('tab. Turistas alojados tip'!G37/'tab. Turistas alojados tip'!G50-1,"-")</f>
        <v>0.14045703493862138</v>
      </c>
    </row>
    <row r="37" spans="2:7" ht="15" hidden="1" customHeight="1" outlineLevel="1" x14ac:dyDescent="0.25">
      <c r="B37" s="88" t="s">
        <v>90</v>
      </c>
      <c r="C37" s="89">
        <f>IFERROR('tab. Turistas alojados tip'!C38/'tab. Turistas alojados tip'!C51-1,"-")</f>
        <v>4.456580801429344E-2</v>
      </c>
      <c r="D37" s="89">
        <f>IFERROR('tab. Turistas alojados tip'!E38/'tab. Turistas alojados tip'!E51-1,"-")</f>
        <v>-1.9765984857843755E-2</v>
      </c>
      <c r="E37" s="89">
        <f>IFERROR('tab. Turistas alojados tip'!G38/'tab. Turistas alojados tip'!G51-1,"-")</f>
        <v>2.250611217351306E-2</v>
      </c>
    </row>
    <row r="38" spans="2:7" ht="15" hidden="1" customHeight="1" outlineLevel="1" x14ac:dyDescent="0.25">
      <c r="B38" s="88" t="s">
        <v>91</v>
      </c>
      <c r="C38" s="89">
        <f>IFERROR('tab. Turistas alojados tip'!C39/'tab. Turistas alojados tip'!C52-1,"-")</f>
        <v>0.11829612277095181</v>
      </c>
      <c r="D38" s="89">
        <f>IFERROR('tab. Turistas alojados tip'!E39/'tab. Turistas alojados tip'!E52-1,"-")</f>
        <v>4.6303541659578729E-2</v>
      </c>
      <c r="E38" s="89">
        <f>IFERROR('tab. Turistas alojados tip'!G39/'tab. Turistas alojados tip'!G52-1,"-")</f>
        <v>9.2390938416242685E-2</v>
      </c>
    </row>
    <row r="39" spans="2:7" ht="15" hidden="1" customHeight="1" outlineLevel="1" x14ac:dyDescent="0.25">
      <c r="B39" s="88" t="s">
        <v>92</v>
      </c>
      <c r="C39" s="89">
        <f>IFERROR('tab. Turistas alojados tip'!C40/'tab. Turistas alojados tip'!C53-1,"-")</f>
        <v>8.5106136179097458E-2</v>
      </c>
      <c r="D39" s="89">
        <f>IFERROR('tab. Turistas alojados tip'!E40/'tab. Turistas alojados tip'!E53-1,"-")</f>
        <v>9.0706772553704962E-2</v>
      </c>
      <c r="E39" s="89">
        <f>IFERROR('tab. Turistas alojados tip'!G40/'tab. Turistas alojados tip'!G53-1,"-")</f>
        <v>8.6960906770522151E-2</v>
      </c>
    </row>
    <row r="40" spans="2:7" ht="15" hidden="1" customHeight="1" outlineLevel="1" x14ac:dyDescent="0.25">
      <c r="B40" s="88" t="s">
        <v>93</v>
      </c>
      <c r="C40" s="89">
        <f>IFERROR('tab. Turistas alojados tip'!C41/'tab. Turistas alojados tip'!C54-1,"-")</f>
        <v>-2.4168825561312612E-2</v>
      </c>
      <c r="D40" s="89">
        <f>IFERROR('tab. Turistas alojados tip'!E41/'tab. Turistas alojados tip'!E54-1,"-")</f>
        <v>-2.0186062840091279E-2</v>
      </c>
      <c r="E40" s="89">
        <f>IFERROR('tab. Turistas alojados tip'!G41/'tab. Turistas alojados tip'!G54-1,"-")</f>
        <v>-2.2970291052603731E-2</v>
      </c>
    </row>
    <row r="41" spans="2:7" ht="15" hidden="1" customHeight="1" outlineLevel="1" x14ac:dyDescent="0.25">
      <c r="B41" s="88" t="s">
        <v>94</v>
      </c>
      <c r="C41" s="89">
        <f>IFERROR('tab. Turistas alojados tip'!C42/'tab. Turistas alojados tip'!C55-1,"-")</f>
        <v>0.12937780067459204</v>
      </c>
      <c r="D41" s="89">
        <f>IFERROR('tab. Turistas alojados tip'!E42/'tab. Turistas alojados tip'!E55-1,"-")</f>
        <v>5.0135854393866142E-2</v>
      </c>
      <c r="E41" s="89">
        <f>IFERROR('tab. Turistas alojados tip'!G42/'tab. Turistas alojados tip'!G55-1,"-")</f>
        <v>0.10218950137602079</v>
      </c>
    </row>
    <row r="42" spans="2:7" ht="15" hidden="1" customHeight="1" outlineLevel="1" x14ac:dyDescent="0.25">
      <c r="B42" s="88" t="s">
        <v>95</v>
      </c>
      <c r="C42" s="89">
        <f>IFERROR('tab. Turistas alojados tip'!C43/'tab. Turistas alojados tip'!C56-1,"-")</f>
        <v>0.1718591300507839</v>
      </c>
      <c r="D42" s="89">
        <f>IFERROR('tab. Turistas alojados tip'!E43/'tab. Turistas alojados tip'!E56-1,"-")</f>
        <v>8.7579649842207896E-2</v>
      </c>
      <c r="E42" s="89">
        <f>IFERROR('tab. Turistas alojados tip'!G43/'tab. Turistas alojados tip'!G56-1,"-")</f>
        <v>0.14198063123089311</v>
      </c>
    </row>
    <row r="43" spans="2:7" ht="15" hidden="1" customHeight="1" outlineLevel="1" x14ac:dyDescent="0.25">
      <c r="B43" s="88" t="s">
        <v>96</v>
      </c>
      <c r="C43" s="89">
        <f>IFERROR('tab. Turistas alojados tip'!C44/'tab. Turistas alojados tip'!C57-1,"-")</f>
        <v>0.17462446351931327</v>
      </c>
      <c r="D43" s="89">
        <f>IFERROR('tab. Turistas alojados tip'!E44/'tab. Turistas alojados tip'!E57-1,"-")</f>
        <v>0.13370043545377053</v>
      </c>
      <c r="E43" s="89">
        <f>IFERROR('tab. Turistas alojados tip'!G44/'tab. Turistas alojados tip'!G57-1,"-")</f>
        <v>0.16046213093709882</v>
      </c>
    </row>
    <row r="44" spans="2:7" ht="15" hidden="1" customHeight="1" outlineLevel="1" x14ac:dyDescent="0.25">
      <c r="B44" s="88" t="s">
        <v>97</v>
      </c>
      <c r="C44" s="89">
        <f>IFERROR('tab. Turistas alojados tip'!C45/'tab. Turistas alojados tip'!C58-1,"-")</f>
        <v>7.2041307281581979E-2</v>
      </c>
      <c r="D44" s="89">
        <f>IFERROR('tab. Turistas alojados tip'!E45/'tab. Turistas alojados tip'!E58-1,"-")</f>
        <v>-5.9323863391045339E-2</v>
      </c>
      <c r="E44" s="89">
        <f>IFERROR('tab. Turistas alojados tip'!G45/'tab. Turistas alojados tip'!G58-1,"-")</f>
        <v>2.5779818606171734E-2</v>
      </c>
    </row>
    <row r="45" spans="2:7" collapsed="1" x14ac:dyDescent="0.25">
      <c r="B45" s="80">
        <v>2011</v>
      </c>
      <c r="C45" s="92">
        <f>IFERROR('tab. Turistas alojados tip'!C46/'tab. Turistas alojados tip'!C59-1,"-")</f>
        <v>0.10148708815672314</v>
      </c>
      <c r="D45" s="92">
        <f>IFERROR('tab. Turistas alojados tip'!E46/'tab. Turistas alojados tip'!E59-1,"-")</f>
        <v>3.7634911112885971E-2</v>
      </c>
      <c r="E45" s="92">
        <f>IFERROR('tab. Turistas alojados tip'!G46/'tab. Turistas alojados tip'!G59-1,"-")</f>
        <v>7.9532885407226583E-2</v>
      </c>
      <c r="G45" s="90"/>
    </row>
    <row r="46" spans="2:7" ht="15" hidden="1" customHeight="1" outlineLevel="1" x14ac:dyDescent="0.25">
      <c r="B46" s="88" t="s">
        <v>86</v>
      </c>
      <c r="C46" s="89">
        <f>IFERROR('tab. Turistas alojados tip'!C47/'tab. Turistas alojados tip'!C60-1,"-")</f>
        <v>5.7423298460091754E-2</v>
      </c>
      <c r="D46" s="89">
        <f>IFERROR('tab. Turistas alojados tip'!E47/'tab. Turistas alojados tip'!E60-1,"-")</f>
        <v>0.10480182116035142</v>
      </c>
      <c r="E46" s="89">
        <f>IFERROR('tab. Turistas alojados tip'!G47/'tab. Turistas alojados tip'!G60-1,"-")</f>
        <v>7.4284675898934616E-2</v>
      </c>
    </row>
    <row r="47" spans="2:7" ht="15" hidden="1" customHeight="1" outlineLevel="1" x14ac:dyDescent="0.25">
      <c r="B47" s="88" t="s">
        <v>87</v>
      </c>
      <c r="C47" s="89">
        <f>IFERROR('tab. Turistas alojados tip'!C48/'tab. Turistas alojados tip'!C61-1,"-")</f>
        <v>1.9988070314967077E-2</v>
      </c>
      <c r="D47" s="89">
        <f>IFERROR('tab. Turistas alojados tip'!E48/'tab. Turistas alojados tip'!E61-1,"-")</f>
        <v>0.11725322644584413</v>
      </c>
      <c r="E47" s="89">
        <f>IFERROR('tab. Turistas alojados tip'!G48/'tab. Turistas alojados tip'!G61-1,"-")</f>
        <v>5.3725163665808484E-2</v>
      </c>
    </row>
    <row r="48" spans="2:7" ht="15" hidden="1" customHeight="1" outlineLevel="1" x14ac:dyDescent="0.25">
      <c r="B48" s="88" t="s">
        <v>88</v>
      </c>
      <c r="C48" s="89">
        <f>IFERROR('tab. Turistas alojados tip'!C49/'tab. Turistas alojados tip'!C62-1,"-")</f>
        <v>0.12144999680898594</v>
      </c>
      <c r="D48" s="89">
        <f>IFERROR('tab. Turistas alojados tip'!E49/'tab. Turistas alojados tip'!E62-1,"-")</f>
        <v>-2.841617326269863E-2</v>
      </c>
      <c r="E48" s="89">
        <f>IFERROR('tab. Turistas alojados tip'!G49/'tab. Turistas alojados tip'!G62-1,"-")</f>
        <v>6.8513600902599059E-2</v>
      </c>
    </row>
    <row r="49" spans="2:7" ht="15" hidden="1" customHeight="1" outlineLevel="1" x14ac:dyDescent="0.25">
      <c r="B49" s="88" t="s">
        <v>89</v>
      </c>
      <c r="C49" s="89">
        <f>IFERROR('tab. Turistas alojados tip'!C50/'tab. Turistas alojados tip'!C63-1,"-")</f>
        <v>0.10365961088318953</v>
      </c>
      <c r="D49" s="89">
        <f>IFERROR('tab. Turistas alojados tip'!E50/'tab. Turistas alojados tip'!E63-1,"-")</f>
        <v>-1.0125628697405409E-2</v>
      </c>
      <c r="E49" s="89">
        <f>IFERROR('tab. Turistas alojados tip'!G50/'tab. Turistas alojados tip'!G63-1,"-")</f>
        <v>6.244231309442605E-2</v>
      </c>
    </row>
    <row r="50" spans="2:7" ht="15" hidden="1" customHeight="1" outlineLevel="1" x14ac:dyDescent="0.25">
      <c r="B50" s="88" t="s">
        <v>90</v>
      </c>
      <c r="C50" s="89">
        <f>IFERROR('tab. Turistas alojados tip'!C51/'tab. Turistas alojados tip'!C64-1,"-")</f>
        <v>5.4235642506917703E-2</v>
      </c>
      <c r="D50" s="89">
        <f>IFERROR('tab. Turistas alojados tip'!E51/'tab. Turistas alojados tip'!E64-1,"-")</f>
        <v>-0.15761540176912214</v>
      </c>
      <c r="E50" s="89">
        <f>IFERROR('tab. Turistas alojados tip'!G51/'tab. Turistas alojados tip'!G64-1,"-")</f>
        <v>-2.9460824621167614E-2</v>
      </c>
    </row>
    <row r="51" spans="2:7" ht="15" hidden="1" customHeight="1" outlineLevel="1" x14ac:dyDescent="0.25">
      <c r="B51" s="88" t="s">
        <v>91</v>
      </c>
      <c r="C51" s="89">
        <f>IFERROR('tab. Turistas alojados tip'!C52/'tab. Turistas alojados tip'!C65-1,"-")</f>
        <v>6.8033046373170647E-2</v>
      </c>
      <c r="D51" s="89">
        <f>IFERROR('tab. Turistas alojados tip'!E52/'tab. Turistas alojados tip'!E65-1,"-")</f>
        <v>8.044624970133607E-2</v>
      </c>
      <c r="E51" s="89">
        <f>IFERROR('tab. Turistas alojados tip'!G52/'tab. Turistas alojados tip'!G65-1,"-")</f>
        <v>7.2466717432975392E-2</v>
      </c>
    </row>
    <row r="52" spans="2:7" ht="15" hidden="1" customHeight="1" outlineLevel="1" x14ac:dyDescent="0.25">
      <c r="B52" s="88" t="s">
        <v>92</v>
      </c>
      <c r="C52" s="89">
        <f>IFERROR('tab. Turistas alojados tip'!C53/'tab. Turistas alojados tip'!C66-1,"-")</f>
        <v>7.9757521104180773E-2</v>
      </c>
      <c r="D52" s="89">
        <f>IFERROR('tab. Turistas alojados tip'!E53/'tab. Turistas alojados tip'!E66-1,"-")</f>
        <v>2.748826573594898E-2</v>
      </c>
      <c r="E52" s="89">
        <f>IFERROR('tab. Turistas alojados tip'!G53/'tab. Turistas alojados tip'!G66-1,"-")</f>
        <v>6.1868239597320906E-2</v>
      </c>
    </row>
    <row r="53" spans="2:7" ht="15" hidden="1" customHeight="1" outlineLevel="1" x14ac:dyDescent="0.25">
      <c r="B53" s="88" t="s">
        <v>93</v>
      </c>
      <c r="C53" s="89">
        <f>IFERROR('tab. Turistas alojados tip'!C54/'tab. Turistas alojados tip'!C67-1,"-")</f>
        <v>9.8476314697337974E-2</v>
      </c>
      <c r="D53" s="89">
        <f>IFERROR('tab. Turistas alojados tip'!E54/'tab. Turistas alojados tip'!E67-1,"-")</f>
        <v>8.318584070796442E-3</v>
      </c>
      <c r="E53" s="89">
        <f>IFERROR('tab. Turistas alojados tip'!G54/'tab. Turistas alojados tip'!G67-1,"-")</f>
        <v>6.9693667514227009E-2</v>
      </c>
    </row>
    <row r="54" spans="2:7" ht="15" hidden="1" customHeight="1" outlineLevel="1" x14ac:dyDescent="0.25">
      <c r="B54" s="88" t="s">
        <v>94</v>
      </c>
      <c r="C54" s="89">
        <f>IFERROR('tab. Turistas alojados tip'!C55/'tab. Turistas alojados tip'!C68-1,"-")</f>
        <v>0.12873036074782762</v>
      </c>
      <c r="D54" s="89">
        <f>IFERROR('tab. Turistas alojados tip'!E55/'tab. Turistas alojados tip'!E68-1,"-")</f>
        <v>3.5676425804213263E-2</v>
      </c>
      <c r="E54" s="89">
        <f>IFERROR('tab. Turistas alojados tip'!G55/'tab. Turistas alojados tip'!G68-1,"-")</f>
        <v>9.4975074636257428E-2</v>
      </c>
    </row>
    <row r="55" spans="2:7" ht="15" hidden="1" customHeight="1" outlineLevel="1" x14ac:dyDescent="0.25">
      <c r="B55" s="88" t="s">
        <v>95</v>
      </c>
      <c r="C55" s="89">
        <f>IFERROR('tab. Turistas alojados tip'!C56/'tab. Turistas alojados tip'!C69-1,"-")</f>
        <v>6.4007235907013849E-2</v>
      </c>
      <c r="D55" s="89">
        <f>IFERROR('tab. Turistas alojados tip'!E56/'tab. Turistas alojados tip'!E69-1,"-")</f>
        <v>-3.8245895074089375E-3</v>
      </c>
      <c r="E55" s="89">
        <f>IFERROR('tab. Turistas alojados tip'!G56/'tab. Turistas alojados tip'!G69-1,"-")</f>
        <v>3.8927675074590384E-2</v>
      </c>
    </row>
    <row r="56" spans="2:7" ht="15" hidden="1" customHeight="1" outlineLevel="1" x14ac:dyDescent="0.25">
      <c r="B56" s="88" t="s">
        <v>96</v>
      </c>
      <c r="C56" s="89">
        <f>IFERROR('tab. Turistas alojados tip'!C57/'tab. Turistas alojados tip'!C70-1,"-")</f>
        <v>-2.1066828994640741E-2</v>
      </c>
      <c r="D56" s="89">
        <f>IFERROR('tab. Turistas alojados tip'!E57/'tab. Turistas alojados tip'!E70-1,"-")</f>
        <v>-0.13213093119513708</v>
      </c>
      <c r="E56" s="89">
        <f>IFERROR('tab. Turistas alojados tip'!G57/'tab. Turistas alojados tip'!G70-1,"-")</f>
        <v>-6.2582217172925114E-2</v>
      </c>
    </row>
    <row r="57" spans="2:7" ht="15" hidden="1" customHeight="1" outlineLevel="1" x14ac:dyDescent="0.25">
      <c r="B57" s="88" t="s">
        <v>97</v>
      </c>
      <c r="C57" s="89">
        <f>IFERROR('tab. Turistas alojados tip'!C58/'tab. Turistas alojados tip'!C71-1,"-")</f>
        <v>2.3701977367194482E-2</v>
      </c>
      <c r="D57" s="89">
        <f>IFERROR('tab. Turistas alojados tip'!E58/'tab. Turistas alojados tip'!E71-1,"-")</f>
        <v>-0.12767880682460175</v>
      </c>
      <c r="E57" s="89">
        <f>IFERROR('tab. Turistas alojados tip'!G58/'tab. Turistas alojados tip'!G71-1,"-")</f>
        <v>-3.5256410256410242E-2</v>
      </c>
    </row>
    <row r="58" spans="2:7" ht="15" customHeight="1" collapsed="1" x14ac:dyDescent="0.25">
      <c r="B58" s="80">
        <v>2010</v>
      </c>
      <c r="C58" s="92">
        <f>IFERROR('tab. Turistas alojados tip'!C59/'tab. Turistas alojados tip'!C72-1,"-")</f>
        <v>6.7044202044772128E-2</v>
      </c>
      <c r="D58" s="92">
        <f>IFERROR('tab. Turistas alojados tip'!E59/'tab. Turistas alojados tip'!E72-1,"-")</f>
        <v>-1.3657597918842246E-2</v>
      </c>
      <c r="E58" s="92">
        <f>IFERROR('tab. Turistas alojados tip'!G59/'tab. Turistas alojados tip'!G72-1,"-")</f>
        <v>3.7847681456564475E-2</v>
      </c>
      <c r="G58" s="90"/>
    </row>
    <row r="59" spans="2:7" ht="15" hidden="1" customHeight="1" outlineLevel="1" x14ac:dyDescent="0.25">
      <c r="B59" s="88" t="s">
        <v>86</v>
      </c>
      <c r="C59" s="89">
        <f>IFERROR('tab. Turistas alojados tip'!C60/'tab. Turistas alojados tip'!C73-1,"-")</f>
        <v>-2.4616760493940348E-2</v>
      </c>
      <c r="D59" s="89">
        <f>IFERROR('tab. Turistas alojados tip'!E60/'tab. Turistas alojados tip'!E73-1,"-")</f>
        <v>-0.13937562940584092</v>
      </c>
      <c r="E59" s="89">
        <f>IFERROR('tab. Turistas alojados tip'!G60/'tab. Turistas alojados tip'!G73-1,"-")</f>
        <v>-6.8806757290315268E-2</v>
      </c>
    </row>
    <row r="60" spans="2:7" ht="15" hidden="1" customHeight="1" outlineLevel="1" x14ac:dyDescent="0.25">
      <c r="B60" s="88" t="s">
        <v>87</v>
      </c>
      <c r="C60" s="89">
        <f>IFERROR('tab. Turistas alojados tip'!C61/'tab. Turistas alojados tip'!C74-1,"-")</f>
        <v>-8.5345371687758798E-2</v>
      </c>
      <c r="D60" s="89">
        <f>IFERROR('tab. Turistas alojados tip'!E61/'tab. Turistas alojados tip'!E74-1,"-")</f>
        <v>-0.18353622354485466</v>
      </c>
      <c r="E60" s="89">
        <f>IFERROR('tab. Turistas alojados tip'!G61/'tab. Turistas alojados tip'!G74-1,"-")</f>
        <v>-0.12197166849998664</v>
      </c>
    </row>
    <row r="61" spans="2:7" ht="15" hidden="1" customHeight="1" outlineLevel="1" x14ac:dyDescent="0.25">
      <c r="B61" s="88" t="s">
        <v>88</v>
      </c>
      <c r="C61" s="89">
        <f>IFERROR('tab. Turistas alojados tip'!C62/'tab. Turistas alojados tip'!C75-1,"-")</f>
        <v>-7.3735443062917461E-2</v>
      </c>
      <c r="D61" s="89">
        <f>IFERROR('tab. Turistas alojados tip'!E62/'tab. Turistas alojados tip'!E75-1,"-")</f>
        <v>-0.12895071676987024</v>
      </c>
      <c r="E61" s="89">
        <f>IFERROR('tab. Turistas alojados tip'!G62/'tab. Turistas alojados tip'!G75-1,"-")</f>
        <v>-9.402092955130481E-2</v>
      </c>
    </row>
    <row r="62" spans="2:7" ht="15" hidden="1" customHeight="1" outlineLevel="1" x14ac:dyDescent="0.25">
      <c r="B62" s="88" t="s">
        <v>89</v>
      </c>
      <c r="C62" s="89">
        <f>IFERROR('tab. Turistas alojados tip'!C63/'tab. Turistas alojados tip'!C76-1,"-")</f>
        <v>-9.8988570391872255E-2</v>
      </c>
      <c r="D62" s="89">
        <f>IFERROR('tab. Turistas alojados tip'!E63/'tab. Turistas alojados tip'!E76-1,"-")</f>
        <v>-8.355669265756982E-2</v>
      </c>
      <c r="E62" s="89">
        <f>IFERROR('tab. Turistas alojados tip'!G63/'tab. Turistas alojados tip'!G76-1,"-")</f>
        <v>-9.3458963911525084E-2</v>
      </c>
    </row>
    <row r="63" spans="2:7" ht="15" hidden="1" customHeight="1" outlineLevel="1" x14ac:dyDescent="0.25">
      <c r="B63" s="88" t="s">
        <v>90</v>
      </c>
      <c r="C63" s="89">
        <f>IFERROR('tab. Turistas alojados tip'!C64/'tab. Turistas alojados tip'!C77-1,"-")</f>
        <v>-0.10547251582869399</v>
      </c>
      <c r="D63" s="89">
        <f>IFERROR('tab. Turistas alojados tip'!E64/'tab. Turistas alojados tip'!E77-1,"-")</f>
        <v>-7.677843505949844E-2</v>
      </c>
      <c r="E63" s="89">
        <f>IFERROR('tab. Turistas alojados tip'!G64/'tab. Turistas alojados tip'!G77-1,"-")</f>
        <v>-9.4352067575186993E-2</v>
      </c>
    </row>
    <row r="64" spans="2:7" ht="15" hidden="1" customHeight="1" outlineLevel="1" x14ac:dyDescent="0.25">
      <c r="B64" s="88" t="s">
        <v>91</v>
      </c>
      <c r="C64" s="89">
        <f>IFERROR('tab. Turistas alojados tip'!C65/'tab. Turistas alojados tip'!C78-1,"-")</f>
        <v>-4.6662642626270512E-2</v>
      </c>
      <c r="D64" s="89">
        <f>IFERROR('tab. Turistas alojados tip'!E65/'tab. Turistas alojados tip'!E78-1,"-")</f>
        <v>-7.0836962276072835E-2</v>
      </c>
      <c r="E64" s="89">
        <f>IFERROR('tab. Turistas alojados tip'!G65/'tab. Turistas alojados tip'!G78-1,"-")</f>
        <v>-5.5440154272568876E-2</v>
      </c>
    </row>
    <row r="65" spans="2:5" ht="15" hidden="1" customHeight="1" outlineLevel="1" x14ac:dyDescent="0.25">
      <c r="B65" s="88" t="s">
        <v>92</v>
      </c>
      <c r="C65" s="89">
        <f>IFERROR('tab. Turistas alojados tip'!C66/'tab. Turistas alojados tip'!C79-1,"-")</f>
        <v>-0.19139972250635506</v>
      </c>
      <c r="D65" s="89">
        <f>IFERROR('tab. Turistas alojados tip'!E66/'tab. Turistas alojados tip'!E79-1,"-")</f>
        <v>-0.12760908823652939</v>
      </c>
      <c r="E65" s="89">
        <f>IFERROR('tab. Turistas alojados tip'!G66/'tab. Turistas alojados tip'!G79-1,"-")</f>
        <v>-0.17064422019226166</v>
      </c>
    </row>
    <row r="66" spans="2:5" ht="15" hidden="1" customHeight="1" outlineLevel="1" x14ac:dyDescent="0.25">
      <c r="B66" s="88" t="s">
        <v>93</v>
      </c>
      <c r="C66" s="89">
        <f>IFERROR('tab. Turistas alojados tip'!C67/'tab. Turistas alojados tip'!C80-1,"-")</f>
        <v>-0.18716386838097809</v>
      </c>
      <c r="D66" s="89">
        <f>IFERROR('tab. Turistas alojados tip'!E67/'tab. Turistas alojados tip'!E80-1,"-")</f>
        <v>-0.20504110470141301</v>
      </c>
      <c r="E66" s="89">
        <f>IFERROR('tab. Turistas alojados tip'!G67/'tab. Turistas alojados tip'!G80-1,"-")</f>
        <v>-0.19295788410800951</v>
      </c>
    </row>
    <row r="67" spans="2:5" ht="15" hidden="1" customHeight="1" outlineLevel="1" x14ac:dyDescent="0.25">
      <c r="B67" s="88" t="s">
        <v>94</v>
      </c>
      <c r="C67" s="89">
        <f>IFERROR('tab. Turistas alojados tip'!C68/'tab. Turistas alojados tip'!C81-1,"-")</f>
        <v>-0.11129312194075547</v>
      </c>
      <c r="D67" s="89">
        <f>IFERROR('tab. Turistas alojados tip'!E68/'tab. Turistas alojados tip'!E81-1,"-")</f>
        <v>8.1416135551064528E-3</v>
      </c>
      <c r="E67" s="89">
        <f>IFERROR('tab. Turistas alojados tip'!G68/'tab. Turistas alojados tip'!G81-1,"-")</f>
        <v>-7.1385905909545411E-2</v>
      </c>
    </row>
    <row r="68" spans="2:5" ht="15" hidden="1" customHeight="1" outlineLevel="1" x14ac:dyDescent="0.25">
      <c r="B68" s="88" t="s">
        <v>95</v>
      </c>
      <c r="C68" s="89">
        <f>IFERROR('tab. Turistas alojados tip'!C69/'tab. Turistas alojados tip'!C82-1,"-")</f>
        <v>-0.2765521695531723</v>
      </c>
      <c r="D68" s="89">
        <f>IFERROR('tab. Turistas alojados tip'!E69/'tab. Turistas alojados tip'!E82-1,"-")</f>
        <v>-0.24072187675794021</v>
      </c>
      <c r="E68" s="89">
        <f>IFERROR('tab. Turistas alojados tip'!G69/'tab. Turistas alojados tip'!G82-1,"-")</f>
        <v>-0.2637055934411574</v>
      </c>
    </row>
    <row r="69" spans="2:5" ht="15" hidden="1" customHeight="1" outlineLevel="1" x14ac:dyDescent="0.25">
      <c r="B69" s="88" t="s">
        <v>96</v>
      </c>
      <c r="C69" s="89">
        <f>IFERROR('tab. Turistas alojados tip'!C70/'tab. Turistas alojados tip'!C83-1,"-")</f>
        <v>-0.19842902383253125</v>
      </c>
      <c r="D69" s="89">
        <f>IFERROR('tab. Turistas alojados tip'!E70/'tab. Turistas alojados tip'!E83-1,"-")</f>
        <v>-0.215304473349756</v>
      </c>
      <c r="E69" s="89">
        <f>IFERROR('tab. Turistas alojados tip'!G70/'tab. Turistas alojados tip'!G83-1,"-")</f>
        <v>-0.20482128210919204</v>
      </c>
    </row>
    <row r="70" spans="2:5" ht="15" hidden="1" customHeight="1" outlineLevel="1" x14ac:dyDescent="0.25">
      <c r="B70" s="88" t="s">
        <v>97</v>
      </c>
      <c r="C70" s="89">
        <f>IFERROR('tab. Turistas alojados tip'!C71/'tab. Turistas alojados tip'!C84-1,"-")</f>
        <v>-0.10150465211665916</v>
      </c>
      <c r="D70" s="89">
        <f>IFERROR('tab. Turistas alojados tip'!E71/'tab. Turistas alojados tip'!E84-1,"-")</f>
        <v>-2.5383132972377709E-2</v>
      </c>
      <c r="E70" s="89">
        <f>IFERROR('tab. Turistas alojados tip'!G71/'tab. Turistas alojados tip'!G84-1,"-")</f>
        <v>-7.3315616695325936E-2</v>
      </c>
    </row>
    <row r="71" spans="2:5" ht="15" customHeight="1" collapsed="1" x14ac:dyDescent="0.25">
      <c r="B71" s="80">
        <v>2009</v>
      </c>
      <c r="C71" s="92">
        <f>IFERROR('tab. Turistas alojados tip'!C72/'tab. Turistas alojados tip'!C85-1,"-")</f>
        <v>-0.12887218729694938</v>
      </c>
      <c r="D71" s="92">
        <f>IFERROR('tab. Turistas alojados tip'!E72/'tab. Turistas alojados tip'!E85-1,"-")</f>
        <v>-0.12608526876286319</v>
      </c>
      <c r="E71" s="92">
        <f>IFERROR('tab. Turistas alojados tip'!G72/'tab. Turistas alojados tip'!G85-1,"-")</f>
        <v>-0.12786598265284532</v>
      </c>
    </row>
    <row r="72" spans="2:5" ht="15" hidden="1" customHeight="1" outlineLevel="1" x14ac:dyDescent="0.25">
      <c r="B72" s="88" t="s">
        <v>86</v>
      </c>
      <c r="C72" s="89">
        <f>IFERROR('tab. Turistas alojados tip'!C73/'tab. Turistas alojados tip'!C86-1,"-")</f>
        <v>-7.730311878464724E-2</v>
      </c>
      <c r="D72" s="89">
        <f>IFERROR('tab. Turistas alojados tip'!E73/'tab. Turistas alojados tip'!E86-1,"-")</f>
        <v>-8.2622117305247711E-3</v>
      </c>
      <c r="E72" s="89">
        <f>IFERROR('tab. Turistas alojados tip'!G73/'tab. Turistas alojados tip'!G86-1,"-")</f>
        <v>-5.1887107771702023E-2</v>
      </c>
    </row>
    <row r="73" spans="2:5" ht="15" hidden="1" customHeight="1" outlineLevel="1" x14ac:dyDescent="0.25">
      <c r="B73" s="88" t="s">
        <v>87</v>
      </c>
      <c r="C73" s="89">
        <f>IFERROR('tab. Turistas alojados tip'!C74/'tab. Turistas alojados tip'!C87-1,"-")</f>
        <v>-9.2110758233540202E-2</v>
      </c>
      <c r="D73" s="89">
        <f>IFERROR('tab. Turistas alojados tip'!E74/'tab. Turistas alojados tip'!E87-1,"-")</f>
        <v>-0.11462595322624303</v>
      </c>
      <c r="E73" s="89">
        <f>IFERROR('tab. Turistas alojados tip'!G74/'tab. Turistas alojados tip'!G87-1,"-")</f>
        <v>-0.10064182993919502</v>
      </c>
    </row>
    <row r="74" spans="2:5" ht="15" hidden="1" customHeight="1" outlineLevel="1" x14ac:dyDescent="0.25">
      <c r="B74" s="88" t="s">
        <v>88</v>
      </c>
      <c r="C74" s="89">
        <f>IFERROR('tab. Turistas alojados tip'!C75/'tab. Turistas alojados tip'!C88-1,"-")</f>
        <v>-8.5183282409034833E-2</v>
      </c>
      <c r="D74" s="89">
        <f>IFERROR('tab. Turistas alojados tip'!E75/'tab. Turistas alojados tip'!E88-1,"-")</f>
        <v>-1.591038098100106E-2</v>
      </c>
      <c r="E74" s="89">
        <f>IFERROR('tab. Turistas alojados tip'!G75/'tab. Turistas alojados tip'!G88-1,"-")</f>
        <v>-6.0896591687299217E-2</v>
      </c>
    </row>
    <row r="75" spans="2:5" ht="15" hidden="1" customHeight="1" outlineLevel="1" x14ac:dyDescent="0.25">
      <c r="B75" s="88" t="s">
        <v>89</v>
      </c>
      <c r="C75" s="89">
        <f>IFERROR('tab. Turistas alojados tip'!C76/'tab. Turistas alojados tip'!C89-1,"-")</f>
        <v>-6.8633766672651086E-2</v>
      </c>
      <c r="D75" s="89">
        <f>IFERROR('tab. Turistas alojados tip'!E76/'tab. Turistas alojados tip'!E89-1,"-")</f>
        <v>3.2842582106455298E-2</v>
      </c>
      <c r="E75" s="89">
        <f>IFERROR('tab. Turistas alojados tip'!G76/'tab. Turistas alojados tip'!G89-1,"-")</f>
        <v>-3.4648423507266157E-2</v>
      </c>
    </row>
    <row r="76" spans="2:5" ht="15" hidden="1" customHeight="1" outlineLevel="1" x14ac:dyDescent="0.25">
      <c r="B76" s="88" t="s">
        <v>90</v>
      </c>
      <c r="C76" s="89">
        <f>IFERROR('tab. Turistas alojados tip'!C77/'tab. Turistas alojados tip'!C90-1,"-")</f>
        <v>1.2531438521202309E-2</v>
      </c>
      <c r="D76" s="89">
        <f>IFERROR('tab. Turistas alojados tip'!E77/'tab. Turistas alojados tip'!E90-1,"-")</f>
        <v>1.294349905461023E-2</v>
      </c>
      <c r="E76" s="89">
        <f>IFERROR('tab. Turistas alojados tip'!G77/'tab. Turistas alojados tip'!G90-1,"-")</f>
        <v>1.26910936102822E-2</v>
      </c>
    </row>
    <row r="77" spans="2:5" ht="15" hidden="1" customHeight="1" outlineLevel="1" x14ac:dyDescent="0.25">
      <c r="B77" s="88" t="s">
        <v>91</v>
      </c>
      <c r="C77" s="89">
        <f>IFERROR('tab. Turistas alojados tip'!C78/'tab. Turistas alojados tip'!C91-1,"-")</f>
        <v>-2.3890525515537386E-2</v>
      </c>
      <c r="D77" s="89">
        <f>IFERROR('tab. Turistas alojados tip'!E78/'tab. Turistas alojados tip'!E91-1,"-")</f>
        <v>6.2952676577901157E-2</v>
      </c>
      <c r="E77" s="89">
        <f>IFERROR('tab. Turistas alojados tip'!G78/'tab. Turistas alojados tip'!G91-1,"-")</f>
        <v>5.9506359196352943E-3</v>
      </c>
    </row>
    <row r="78" spans="2:5" ht="15" hidden="1" customHeight="1" outlineLevel="1" x14ac:dyDescent="0.25">
      <c r="B78" s="88" t="s">
        <v>92</v>
      </c>
      <c r="C78" s="89">
        <f>IFERROR('tab. Turistas alojados tip'!C79/'tab. Turistas alojados tip'!C92-1,"-")</f>
        <v>2.8005955169649432E-2</v>
      </c>
      <c r="D78" s="89">
        <f>IFERROR('tab. Turistas alojados tip'!E79/'tab. Turistas alojados tip'!E92-1,"-")</f>
        <v>-1.7191208337632879E-2</v>
      </c>
      <c r="E78" s="89">
        <f>IFERROR('tab. Turistas alojados tip'!G79/'tab. Turistas alojados tip'!G92-1,"-")</f>
        <v>1.2850677480519934E-2</v>
      </c>
    </row>
    <row r="79" spans="2:5" ht="15" hidden="1" customHeight="1" outlineLevel="1" x14ac:dyDescent="0.25">
      <c r="B79" s="88" t="s">
        <v>93</v>
      </c>
      <c r="C79" s="89">
        <f>IFERROR('tab. Turistas alojados tip'!C80/'tab. Turistas alojados tip'!C93-1,"-")</f>
        <v>0.29880827199439186</v>
      </c>
      <c r="D79" s="89">
        <f>IFERROR('tab. Turistas alojados tip'!E80/'tab. Turistas alojados tip'!E93-1,"-")</f>
        <v>0.37266857962697264</v>
      </c>
      <c r="E79" s="89">
        <f>IFERROR('tab. Turistas alojados tip'!G80/'tab. Turistas alojados tip'!G93-1,"-")</f>
        <v>0.32186036098098647</v>
      </c>
    </row>
    <row r="80" spans="2:5" ht="15" hidden="1" customHeight="1" outlineLevel="1" x14ac:dyDescent="0.25">
      <c r="B80" s="88" t="s">
        <v>94</v>
      </c>
      <c r="C80" s="89">
        <f>IFERROR('tab. Turistas alojados tip'!C81/'tab. Turistas alojados tip'!C94-1,"-")</f>
        <v>-3.3702360201629977E-2</v>
      </c>
      <c r="D80" s="89">
        <f>IFERROR('tab. Turistas alojados tip'!E81/'tab. Turistas alojados tip'!E94-1,"-")</f>
        <v>-6.1834621554615721E-2</v>
      </c>
      <c r="E80" s="89">
        <f>IFERROR('tab. Turistas alojados tip'!G81/'tab. Turistas alojados tip'!G94-1,"-")</f>
        <v>-4.3288134119298549E-2</v>
      </c>
    </row>
    <row r="81" spans="2:5" ht="15" hidden="1" customHeight="1" outlineLevel="1" x14ac:dyDescent="0.25">
      <c r="B81" s="88" t="s">
        <v>95</v>
      </c>
      <c r="C81" s="89">
        <f>IFERROR('tab. Turistas alojados tip'!C82/'tab. Turistas alojados tip'!C95-1,"-")</f>
        <v>0.10823970390182791</v>
      </c>
      <c r="D81" s="89">
        <f>IFERROR('tab. Turistas alojados tip'!E82/'tab. Turistas alojados tip'!E95-1,"-")</f>
        <v>-3.5162094763092289E-2</v>
      </c>
      <c r="E81" s="89">
        <f>IFERROR('tab. Turistas alojados tip'!G82/'tab. Turistas alojados tip'!G95-1,"-")</f>
        <v>5.2170621332828571E-2</v>
      </c>
    </row>
    <row r="82" spans="2:5" ht="15" hidden="1" customHeight="1" outlineLevel="1" x14ac:dyDescent="0.25">
      <c r="B82" s="88" t="s">
        <v>96</v>
      </c>
      <c r="C82" s="89">
        <f>IFERROR('tab. Turistas alojados tip'!C83/'tab. Turistas alojados tip'!C96-1,"-")</f>
        <v>0.11172447536083907</v>
      </c>
      <c r="D82" s="89">
        <f>IFERROR('tab. Turistas alojados tip'!E83/'tab. Turistas alojados tip'!E96-1,"-")</f>
        <v>0.1104470850611563</v>
      </c>
      <c r="E82" s="89">
        <f>IFERROR('tab. Turistas alojados tip'!G83/'tab. Turistas alojados tip'!G96-1,"-")</f>
        <v>0.11124026655923291</v>
      </c>
    </row>
    <row r="83" spans="2:5" ht="15" hidden="1" customHeight="1" outlineLevel="1" x14ac:dyDescent="0.25">
      <c r="B83" s="88" t="s">
        <v>97</v>
      </c>
      <c r="C83" s="89">
        <f>IFERROR('tab. Turistas alojados tip'!C84/'tab. Turistas alojados tip'!C97-1,"-")</f>
        <v>1.5510078810930583E-2</v>
      </c>
      <c r="D83" s="89">
        <f>IFERROR('tab. Turistas alojados tip'!E84/'tab. Turistas alojados tip'!E97-1,"-")</f>
        <v>-9.5977314452947438E-3</v>
      </c>
      <c r="E83" s="89">
        <f>IFERROR('tab. Turistas alojados tip'!G84/'tab. Turistas alojados tip'!G97-1,"-")</f>
        <v>6.0652060939252461E-3</v>
      </c>
    </row>
    <row r="84" spans="2:5" ht="15" customHeight="1" collapsed="1" x14ac:dyDescent="0.25">
      <c r="B84" s="80">
        <v>2008</v>
      </c>
      <c r="C84" s="92">
        <f>IFERROR('tab. Turistas alojados tip'!C85/'tab. Turistas alojados tip'!C98-1,"-")</f>
        <v>1.0509631389211904E-2</v>
      </c>
      <c r="D84" s="92">
        <f>IFERROR('tab. Turistas alojados tip'!E85/'tab. Turistas alojados tip'!E98-1,"-")</f>
        <v>1.4946209701878654E-2</v>
      </c>
      <c r="E84" s="92">
        <f>IFERROR('tab. Turistas alojados tip'!G85/'tab. Turistas alojados tip'!G98-1,"-")</f>
        <v>1.2106957459176781E-2</v>
      </c>
    </row>
    <row r="85" spans="2:5" ht="15" hidden="1" customHeight="1" outlineLevel="1" x14ac:dyDescent="0.25">
      <c r="B85" s="88" t="s">
        <v>86</v>
      </c>
      <c r="C85" s="89">
        <f>IFERROR('tab. Turistas alojados tip'!C86/'tab. Turistas alojados tip'!C99-1,"-")</f>
        <v>-4.8365012886597891E-2</v>
      </c>
      <c r="D85" s="89">
        <f>IFERROR('tab. Turistas alojados tip'!E86/'tab. Turistas alojados tip'!E99-1,"-")</f>
        <v>-9.0067910312123023E-2</v>
      </c>
      <c r="E85" s="89">
        <f>IFERROR('tab. Turistas alojados tip'!G86/'tab. Turistas alojados tip'!G99-1,"-")</f>
        <v>-6.4154295616488111E-2</v>
      </c>
    </row>
    <row r="86" spans="2:5" ht="15" hidden="1" customHeight="1" outlineLevel="1" x14ac:dyDescent="0.25">
      <c r="B86" s="88" t="s">
        <v>87</v>
      </c>
      <c r="C86" s="89">
        <f>IFERROR('tab. Turistas alojados tip'!C87/'tab. Turistas alojados tip'!C100-1,"-")</f>
        <v>2.2746913273668179E-2</v>
      </c>
      <c r="D86" s="89">
        <f>IFERROR('tab. Turistas alojados tip'!E87/'tab. Turistas alojados tip'!E100-1,"-")</f>
        <v>0.21723543204852436</v>
      </c>
      <c r="E86" s="89">
        <f>IFERROR('tab. Turistas alojados tip'!G87/'tab. Turistas alojados tip'!G100-1,"-")</f>
        <v>8.8654811001076972E-2</v>
      </c>
    </row>
    <row r="87" spans="2:5" ht="15" hidden="1" customHeight="1" outlineLevel="1" x14ac:dyDescent="0.25">
      <c r="B87" s="88" t="s">
        <v>88</v>
      </c>
      <c r="C87" s="89">
        <f>IFERROR('tab. Turistas alojados tip'!C88/'tab. Turistas alojados tip'!C101-1,"-")</f>
        <v>-1.8106995884773713E-2</v>
      </c>
      <c r="D87" s="89">
        <f>IFERROR('tab. Turistas alojados tip'!E88/'tab. Turistas alojados tip'!E101-1,"-")</f>
        <v>-6.2130084865186452E-2</v>
      </c>
      <c r="E87" s="89">
        <f>IFERROR('tab. Turistas alojados tip'!G88/'tab. Turistas alojados tip'!G101-1,"-")</f>
        <v>-3.4004104918551881E-2</v>
      </c>
    </row>
    <row r="88" spans="2:5" ht="15" hidden="1" customHeight="1" outlineLevel="1" x14ac:dyDescent="0.25">
      <c r="B88" s="88" t="s">
        <v>89</v>
      </c>
      <c r="C88" s="89">
        <f>IFERROR('tab. Turistas alojados tip'!C89/'tab. Turistas alojados tip'!C102-1,"-")</f>
        <v>-8.3667998877459238E-2</v>
      </c>
      <c r="D88" s="89">
        <f>IFERROR('tab. Turistas alojados tip'!E89/'tab. Turistas alojados tip'!E102-1,"-")</f>
        <v>-0.20929306999651753</v>
      </c>
      <c r="E88" s="89">
        <f>IFERROR('tab. Turistas alojados tip'!G89/'tab. Turistas alojados tip'!G102-1,"-")</f>
        <v>-0.12996211195306773</v>
      </c>
    </row>
    <row r="89" spans="2:5" ht="15" hidden="1" customHeight="1" outlineLevel="1" x14ac:dyDescent="0.25">
      <c r="B89" s="88" t="s">
        <v>90</v>
      </c>
      <c r="C89" s="89">
        <f>IFERROR('tab. Turistas alojados tip'!C90/'tab. Turistas alojados tip'!C103-1,"-")</f>
        <v>6.5679991502318735E-3</v>
      </c>
      <c r="D89" s="89">
        <f>IFERROR('tab. Turistas alojados tip'!E90/'tab. Turistas alojados tip'!E103-1,"-")</f>
        <v>3.8476531481454801E-2</v>
      </c>
      <c r="E89" s="89">
        <f>IFERROR('tab. Turistas alojados tip'!G90/'tab. Turistas alojados tip'!G103-1,"-")</f>
        <v>1.8695640244738909E-2</v>
      </c>
    </row>
    <row r="90" spans="2:5" ht="15" hidden="1" customHeight="1" outlineLevel="1" x14ac:dyDescent="0.25">
      <c r="B90" s="88" t="s">
        <v>91</v>
      </c>
      <c r="C90" s="89">
        <f>IFERROR('tab. Turistas alojados tip'!C91/'tab. Turistas alojados tip'!C104-1,"-")</f>
        <v>9.816998858042103E-3</v>
      </c>
      <c r="D90" s="89">
        <f>IFERROR('tab. Turistas alojados tip'!E91/'tab. Turistas alojados tip'!E104-1,"-")</f>
        <v>-0.13636007336918177</v>
      </c>
      <c r="E90" s="89">
        <f>IFERROR('tab. Turistas alojados tip'!G91/'tab. Turistas alojados tip'!G104-1,"-")</f>
        <v>-4.5686155457932975E-2</v>
      </c>
    </row>
    <row r="91" spans="2:5" ht="15" hidden="1" customHeight="1" outlineLevel="1" x14ac:dyDescent="0.25">
      <c r="B91" s="88" t="s">
        <v>92</v>
      </c>
      <c r="C91" s="89">
        <f>IFERROR('tab. Turistas alojados tip'!C92/'tab. Turistas alojados tip'!C105-1,"-")</f>
        <v>6.159454448320334E-3</v>
      </c>
      <c r="D91" s="89">
        <f>IFERROR('tab. Turistas alojados tip'!E92/'tab. Turistas alojados tip'!E105-1,"-")</f>
        <v>-0.12817790892243475</v>
      </c>
      <c r="E91" s="89">
        <f>IFERROR('tab. Turistas alojados tip'!G92/'tab. Turistas alojados tip'!G105-1,"-")</f>
        <v>-4.3272732087763721E-2</v>
      </c>
    </row>
    <row r="92" spans="2:5" ht="15" hidden="1" customHeight="1" outlineLevel="1" x14ac:dyDescent="0.25">
      <c r="B92" s="88" t="s">
        <v>93</v>
      </c>
      <c r="C92" s="89">
        <f>IFERROR('tab. Turistas alojados tip'!C93/'tab. Turistas alojados tip'!C106-1,"-")</f>
        <v>-0.10437921833307173</v>
      </c>
      <c r="D92" s="89">
        <f>IFERROR('tab. Turistas alojados tip'!E93/'tab. Turistas alojados tip'!E106-1,"-")</f>
        <v>-0.15953993136072719</v>
      </c>
      <c r="E92" s="89">
        <f>IFERROR('tab. Turistas alojados tip'!G93/'tab. Turistas alojados tip'!G106-1,"-")</f>
        <v>-0.12235674662555363</v>
      </c>
    </row>
    <row r="93" spans="2:5" ht="15" hidden="1" customHeight="1" outlineLevel="1" x14ac:dyDescent="0.25">
      <c r="B93" s="88" t="s">
        <v>94</v>
      </c>
      <c r="C93" s="89">
        <f>IFERROR('tab. Turistas alojados tip'!C94/'tab. Turistas alojados tip'!C107-1,"-")</f>
        <v>-6.2386812371352574E-2</v>
      </c>
      <c r="D93" s="89">
        <f>IFERROR('tab. Turistas alojados tip'!E94/'tab. Turistas alojados tip'!E107-1,"-")</f>
        <v>-9.8430437998192177E-2</v>
      </c>
      <c r="E93" s="89">
        <f>IFERROR('tab. Turistas alojados tip'!G94/'tab. Turistas alojados tip'!G107-1,"-")</f>
        <v>-7.4987646660001572E-2</v>
      </c>
    </row>
    <row r="94" spans="2:5" ht="15" hidden="1" customHeight="1" outlineLevel="1" x14ac:dyDescent="0.25">
      <c r="B94" s="88" t="s">
        <v>95</v>
      </c>
      <c r="C94" s="89">
        <f>IFERROR('tab. Turistas alojados tip'!C95/'tab. Turistas alojados tip'!C108-1,"-")</f>
        <v>2.9424311170573647E-2</v>
      </c>
      <c r="D94" s="89">
        <f>IFERROR('tab. Turistas alojados tip'!E95/'tab. Turistas alojados tip'!E108-1,"-")</f>
        <v>5.521415414144859E-2</v>
      </c>
      <c r="E94" s="89">
        <f>IFERROR('tab. Turistas alojados tip'!G95/'tab. Turistas alojados tip'!G108-1,"-")</f>
        <v>3.9356419412336363E-2</v>
      </c>
    </row>
    <row r="95" spans="2:5" ht="15" hidden="1" customHeight="1" outlineLevel="1" x14ac:dyDescent="0.25">
      <c r="B95" s="88" t="s">
        <v>96</v>
      </c>
      <c r="C95" s="89">
        <f>IFERROR('tab. Turistas alojados tip'!C96/'tab. Turistas alojados tip'!C109-1,"-")</f>
        <v>1.8547207626889106E-2</v>
      </c>
      <c r="D95" s="89">
        <f>IFERROR('tab. Turistas alojados tip'!E96/'tab. Turistas alojados tip'!E109-1,"-")</f>
        <v>-1.7898699520876082E-2</v>
      </c>
      <c r="E95" s="89">
        <f>IFERROR('tab. Turistas alojados tip'!G96/'tab. Turistas alojados tip'!G109-1,"-")</f>
        <v>4.4180569836478334E-3</v>
      </c>
    </row>
    <row r="96" spans="2:5" ht="15" hidden="1" customHeight="1" outlineLevel="1" x14ac:dyDescent="0.25">
      <c r="B96" s="88" t="s">
        <v>97</v>
      </c>
      <c r="C96" s="89">
        <f>IFERROR('tab. Turistas alojados tip'!C97/'tab. Turistas alojados tip'!C110-1,"-")</f>
        <v>-4.6438948930743962E-2</v>
      </c>
      <c r="D96" s="89">
        <f>IFERROR('tab. Turistas alojados tip'!E97/'tab. Turistas alojados tip'!E110-1,"-")</f>
        <v>-3.4758044706460378E-2</v>
      </c>
      <c r="E96" s="89">
        <f>IFERROR('tab. Turistas alojados tip'!G97/'tab. Turistas alojados tip'!G110-1,"-")</f>
        <v>-4.2078235124584085E-2</v>
      </c>
    </row>
    <row r="97" spans="2:5" ht="15" customHeight="1" collapsed="1" x14ac:dyDescent="0.25">
      <c r="B97" s="80">
        <v>2007</v>
      </c>
      <c r="C97" s="92">
        <f>IFERROR('tab. Turistas alojados tip'!C98/'tab. Turistas alojados tip'!C111-1,"-")</f>
        <v>-2.2021430014617649E-2</v>
      </c>
      <c r="D97" s="92">
        <f>IFERROR('tab. Turistas alojados tip'!E98/'tab. Turistas alojados tip'!E111-1,"-")</f>
        <v>-5.1226640787216726E-2</v>
      </c>
      <c r="E97" s="92">
        <f>IFERROR('tab. Turistas alojados tip'!G98/'tab. Turistas alojados tip'!G111-1,"-")</f>
        <v>-3.2741212548908383E-2</v>
      </c>
    </row>
    <row r="98" spans="2:5" ht="27" customHeight="1" x14ac:dyDescent="0.25">
      <c r="B98" s="93" t="s">
        <v>103</v>
      </c>
      <c r="C98" s="93"/>
      <c r="D98" s="93"/>
      <c r="E98" s="93"/>
    </row>
  </sheetData>
  <mergeCells count="2">
    <mergeCell ref="B5:E5"/>
    <mergeCell ref="B98:E98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6" width="9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291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86</v>
      </c>
      <c r="C7" s="352">
        <v>7.9910414333706603</v>
      </c>
      <c r="D7" s="355">
        <f>C7-C20</f>
        <v>-0.5731178586647383</v>
      </c>
      <c r="E7" s="351">
        <v>9.0321246202572549</v>
      </c>
      <c r="F7" s="356">
        <f>E7-E20</f>
        <v>-0.87803879146056119</v>
      </c>
      <c r="G7" s="352">
        <v>8.1103247231363351</v>
      </c>
      <c r="H7" s="355">
        <f t="shared" ref="H7:H18" si="0">G7-G20</f>
        <v>-0.19964649197411433</v>
      </c>
      <c r="I7" s="351">
        <v>7.0589058128691331</v>
      </c>
      <c r="J7" s="356">
        <f t="shared" ref="J7:J18" si="1">I7-I20</f>
        <v>-9.3842489337997215E-2</v>
      </c>
      <c r="K7" s="352">
        <v>8.0497439577918293</v>
      </c>
      <c r="L7" s="355">
        <f t="shared" ref="L7:L18" si="2">K7-K20</f>
        <v>-0.24421684318549097</v>
      </c>
      <c r="M7" s="351">
        <v>9.6958730745248385</v>
      </c>
      <c r="N7" s="356">
        <f t="shared" ref="N7:N18" si="3">M7-M20</f>
        <v>0.56257168059788931</v>
      </c>
      <c r="O7" s="352">
        <v>8.5365926958042202</v>
      </c>
      <c r="P7" s="355">
        <f t="shared" ref="P7:P18" si="4">O7-O20</f>
        <v>-2.403005729794927E-2</v>
      </c>
    </row>
    <row r="8" spans="2:16" x14ac:dyDescent="0.25">
      <c r="B8" s="66" t="s">
        <v>87</v>
      </c>
      <c r="C8" s="352">
        <v>7.9783068783068787</v>
      </c>
      <c r="D8" s="355">
        <f t="shared" ref="D8:D18" si="5">C8-C21</f>
        <v>-0.10429928806892175</v>
      </c>
      <c r="E8" s="351">
        <v>8.77</v>
      </c>
      <c r="F8" s="356">
        <f t="shared" ref="F8:F18" si="6">E8-E21</f>
        <v>-4.3682219419924451E-2</v>
      </c>
      <c r="G8" s="352">
        <v>7.87</v>
      </c>
      <c r="H8" s="355">
        <f t="shared" si="0"/>
        <v>-0.36889527835628311</v>
      </c>
      <c r="I8" s="351">
        <v>7</v>
      </c>
      <c r="J8" s="356">
        <f t="shared" si="1"/>
        <v>-0.56129032258064537</v>
      </c>
      <c r="K8" s="352">
        <v>7.84</v>
      </c>
      <c r="L8" s="355">
        <f t="shared" si="2"/>
        <v>-0.34756676588639124</v>
      </c>
      <c r="M8" s="351">
        <v>9.09</v>
      </c>
      <c r="N8" s="356">
        <f t="shared" si="3"/>
        <v>-4.8973778129207446E-2</v>
      </c>
      <c r="O8" s="352">
        <v>8.2200000000000006</v>
      </c>
      <c r="P8" s="355">
        <f t="shared" si="4"/>
        <v>-0.2784289026059259</v>
      </c>
    </row>
    <row r="9" spans="2:16" x14ac:dyDescent="0.25">
      <c r="B9" s="66" t="s">
        <v>88</v>
      </c>
      <c r="C9" s="352">
        <v>8.2434285714285718</v>
      </c>
      <c r="D9" s="355">
        <f t="shared" si="5"/>
        <v>0.77310382338825789</v>
      </c>
      <c r="E9" s="351">
        <v>7.94</v>
      </c>
      <c r="F9" s="356">
        <f t="shared" si="6"/>
        <v>0.17147415611814409</v>
      </c>
      <c r="G9" s="352">
        <v>8.19</v>
      </c>
      <c r="H9" s="355">
        <f t="shared" si="0"/>
        <v>0.4206217819565703</v>
      </c>
      <c r="I9" s="351">
        <v>7.46</v>
      </c>
      <c r="J9" s="356">
        <f t="shared" si="1"/>
        <v>0.23004929955581588</v>
      </c>
      <c r="K9" s="352">
        <v>8</v>
      </c>
      <c r="L9" s="355">
        <f t="shared" si="2"/>
        <v>0.33711310862798705</v>
      </c>
      <c r="M9" s="351">
        <v>8.91</v>
      </c>
      <c r="N9" s="356">
        <f t="shared" si="3"/>
        <v>-0.31944878472222271</v>
      </c>
      <c r="O9" s="352">
        <v>8.26</v>
      </c>
      <c r="P9" s="355">
        <f t="shared" si="4"/>
        <v>0.13136838437864995</v>
      </c>
    </row>
    <row r="10" spans="2:16" x14ac:dyDescent="0.25">
      <c r="B10" s="66" t="s">
        <v>89</v>
      </c>
      <c r="C10" s="352">
        <v>8.9439775910364148</v>
      </c>
      <c r="D10" s="355">
        <f t="shared" si="5"/>
        <v>1.3293317326930776</v>
      </c>
      <c r="E10" s="351">
        <v>8.546092408748228</v>
      </c>
      <c r="F10" s="356">
        <f t="shared" si="6"/>
        <v>0.61789573658513408</v>
      </c>
      <c r="G10" s="352">
        <v>8.0807614380624795</v>
      </c>
      <c r="H10" s="355">
        <f t="shared" si="0"/>
        <v>-3.1899083484830726E-2</v>
      </c>
      <c r="I10" s="351">
        <v>7.7611412023381776</v>
      </c>
      <c r="J10" s="356">
        <f t="shared" si="1"/>
        <v>0.46510244485741392</v>
      </c>
      <c r="K10" s="352">
        <v>8.096272428737608</v>
      </c>
      <c r="L10" s="355">
        <f t="shared" si="2"/>
        <v>0.16710289802461631</v>
      </c>
      <c r="M10" s="351">
        <v>9.2507899418496589</v>
      </c>
      <c r="N10" s="356">
        <f t="shared" si="3"/>
        <v>7.7405930200228568E-2</v>
      </c>
      <c r="O10" s="352">
        <v>8.4188216792035728</v>
      </c>
      <c r="P10" s="355">
        <f t="shared" si="4"/>
        <v>0.12042932559460873</v>
      </c>
    </row>
    <row r="11" spans="2:16" x14ac:dyDescent="0.25">
      <c r="B11" s="66" t="s">
        <v>90</v>
      </c>
      <c r="C11" s="352">
        <v>7.2233779098563646</v>
      </c>
      <c r="D11" s="355">
        <f t="shared" si="5"/>
        <v>0.24383461775360527</v>
      </c>
      <c r="E11" s="351">
        <v>7.5115773029068791</v>
      </c>
      <c r="F11" s="356">
        <f t="shared" si="6"/>
        <v>-0.106535611289992</v>
      </c>
      <c r="G11" s="352">
        <v>8.4940617904080362</v>
      </c>
      <c r="H11" s="355">
        <f t="shared" si="0"/>
        <v>0.3969591638171881</v>
      </c>
      <c r="I11" s="351">
        <v>8.5505975371472704</v>
      </c>
      <c r="J11" s="356">
        <f t="shared" si="1"/>
        <v>1.7952772674464699</v>
      </c>
      <c r="K11" s="352">
        <v>8.3288952483989735</v>
      </c>
      <c r="L11" s="355">
        <f t="shared" si="2"/>
        <v>0.55794794558060889</v>
      </c>
      <c r="M11" s="351">
        <v>8.8738344359160592</v>
      </c>
      <c r="N11" s="356">
        <f t="shared" si="3"/>
        <v>-0.63107280404086197</v>
      </c>
      <c r="O11" s="352">
        <v>8.4965721361481084</v>
      </c>
      <c r="P11" s="355">
        <f t="shared" si="4"/>
        <v>0.20763981207577586</v>
      </c>
    </row>
    <row r="12" spans="2:16" x14ac:dyDescent="0.25">
      <c r="B12" s="66" t="s">
        <v>91</v>
      </c>
      <c r="C12" s="352">
        <v>7.6445201590005682</v>
      </c>
      <c r="D12" s="355">
        <f t="shared" si="5"/>
        <v>-1.0537644020488761</v>
      </c>
      <c r="E12" s="351">
        <v>8.6742952169781447</v>
      </c>
      <c r="F12" s="356">
        <f t="shared" si="6"/>
        <v>0.63401402974315246</v>
      </c>
      <c r="G12" s="352">
        <v>8.3499010235241755</v>
      </c>
      <c r="H12" s="355">
        <f t="shared" si="0"/>
        <v>-0.33533873407356296</v>
      </c>
      <c r="I12" s="351">
        <v>8.2957264155368957</v>
      </c>
      <c r="J12" s="356">
        <f t="shared" si="1"/>
        <v>0.52540171761038756</v>
      </c>
      <c r="K12" s="352">
        <v>8.366748287450557</v>
      </c>
      <c r="L12" s="355">
        <f t="shared" si="2"/>
        <v>-3.3814466240137619E-2</v>
      </c>
      <c r="M12" s="351">
        <v>9.2704934319461305</v>
      </c>
      <c r="N12" s="356">
        <f t="shared" si="3"/>
        <v>0.39328086293021691</v>
      </c>
      <c r="O12" s="352">
        <v>8.6468036779596087</v>
      </c>
      <c r="P12" s="355">
        <f t="shared" si="4"/>
        <v>9.4217588267065722E-2</v>
      </c>
    </row>
    <row r="13" spans="2:16" x14ac:dyDescent="0.25">
      <c r="B13" s="66" t="s">
        <v>92</v>
      </c>
      <c r="C13" s="352">
        <v>7.5504484304932733</v>
      </c>
      <c r="D13" s="355">
        <f t="shared" si="5"/>
        <v>0.9390521265918359</v>
      </c>
      <c r="E13" s="351">
        <v>7.2509314198978885</v>
      </c>
      <c r="F13" s="356">
        <f t="shared" si="6"/>
        <v>-0.48570679415332663</v>
      </c>
      <c r="G13" s="352">
        <v>7.7816670072143719</v>
      </c>
      <c r="H13" s="355">
        <f t="shared" si="0"/>
        <v>3.5847609221060672E-2</v>
      </c>
      <c r="I13" s="351">
        <v>7.5891956392037754</v>
      </c>
      <c r="J13" s="356">
        <f t="shared" si="1"/>
        <v>0.3083809956103476</v>
      </c>
      <c r="K13" s="352">
        <v>7.663161748256015</v>
      </c>
      <c r="L13" s="355">
        <f t="shared" si="2"/>
        <v>1.6596568761558572E-2</v>
      </c>
      <c r="M13" s="351">
        <v>7.8803000189286392</v>
      </c>
      <c r="N13" s="356">
        <f t="shared" si="3"/>
        <v>0.11212741539547988</v>
      </c>
      <c r="O13" s="352">
        <v>7.7284320279939118</v>
      </c>
      <c r="P13" s="355">
        <f t="shared" si="4"/>
        <v>4.590072936862466E-2</v>
      </c>
    </row>
    <row r="14" spans="2:16" x14ac:dyDescent="0.25">
      <c r="B14" s="66" t="s">
        <v>93</v>
      </c>
      <c r="C14" s="352">
        <v>7.1133501259445842</v>
      </c>
      <c r="D14" s="355">
        <f t="shared" si="5"/>
        <v>-0.44547340346718034</v>
      </c>
      <c r="E14" s="351">
        <v>7.8381589299763963</v>
      </c>
      <c r="F14" s="356">
        <f t="shared" si="6"/>
        <v>-0.28298121254141861</v>
      </c>
      <c r="G14" s="352">
        <v>7.8501579093780167</v>
      </c>
      <c r="H14" s="355">
        <f t="shared" si="0"/>
        <v>0.57670179145430733</v>
      </c>
      <c r="I14" s="351">
        <v>7.5684476605868358</v>
      </c>
      <c r="J14" s="356">
        <f t="shared" si="1"/>
        <v>-0.77425286237958169</v>
      </c>
      <c r="K14" s="352">
        <v>7.7741138963555665</v>
      </c>
      <c r="L14" s="355">
        <f t="shared" si="2"/>
        <v>0.19961591300364034</v>
      </c>
      <c r="M14" s="351">
        <v>8.1322721054595206</v>
      </c>
      <c r="N14" s="356">
        <f t="shared" si="3"/>
        <v>-9.9942444082795845E-2</v>
      </c>
      <c r="O14" s="352">
        <v>7.8798490311116334</v>
      </c>
      <c r="P14" s="355">
        <f t="shared" si="4"/>
        <v>0.11717156185765543</v>
      </c>
    </row>
    <row r="15" spans="2:16" x14ac:dyDescent="0.25">
      <c r="B15" s="66" t="s">
        <v>94</v>
      </c>
      <c r="C15" s="352">
        <v>4.8448623237071864</v>
      </c>
      <c r="D15" s="355">
        <f>C15-C28</f>
        <v>-2.3217099142531534</v>
      </c>
      <c r="E15" s="351">
        <v>7.7950920245398772</v>
      </c>
      <c r="F15" s="356">
        <f t="shared" si="6"/>
        <v>3.382565998801379E-2</v>
      </c>
      <c r="G15" s="352">
        <v>7.730341198979592</v>
      </c>
      <c r="H15" s="355">
        <f t="shared" si="0"/>
        <v>0.53378079861461813</v>
      </c>
      <c r="I15" s="351">
        <v>7.1918977529645183</v>
      </c>
      <c r="J15" s="356">
        <f t="shared" si="1"/>
        <v>0.23067218508284881</v>
      </c>
      <c r="K15" s="352">
        <v>7.579253436538095</v>
      </c>
      <c r="L15" s="355">
        <f t="shared" si="2"/>
        <v>0.34170557899519505</v>
      </c>
      <c r="M15" s="351">
        <v>8.2618225794260667</v>
      </c>
      <c r="N15" s="356">
        <f t="shared" si="3"/>
        <v>0.24436999044009511</v>
      </c>
      <c r="O15" s="352">
        <v>7.7735605473792928</v>
      </c>
      <c r="P15" s="355">
        <f t="shared" si="4"/>
        <v>0.30807086603604805</v>
      </c>
    </row>
    <row r="16" spans="2:16" x14ac:dyDescent="0.25">
      <c r="B16" s="66" t="s">
        <v>95</v>
      </c>
      <c r="C16" s="352">
        <v>7.0607074569789674</v>
      </c>
      <c r="D16" s="355">
        <f t="shared" si="5"/>
        <v>-0.73918495829806297</v>
      </c>
      <c r="E16" s="351">
        <v>8.3343346180004527</v>
      </c>
      <c r="F16" s="356">
        <f t="shared" si="6"/>
        <v>-8.839936487524902E-2</v>
      </c>
      <c r="G16" s="352">
        <v>7.2392916436081904</v>
      </c>
      <c r="H16" s="355">
        <f t="shared" si="0"/>
        <v>-0.39759359044727738</v>
      </c>
      <c r="I16" s="351">
        <v>6.9396052631578948</v>
      </c>
      <c r="J16" s="356">
        <f t="shared" si="1"/>
        <v>0.4801253474958953</v>
      </c>
      <c r="K16" s="352">
        <v>7.3448038600891863</v>
      </c>
      <c r="L16" s="355">
        <f t="shared" si="2"/>
        <v>-0.2153835859120905</v>
      </c>
      <c r="M16" s="351">
        <v>7.8262933521976281</v>
      </c>
      <c r="N16" s="356">
        <f t="shared" si="3"/>
        <v>-0.83258571570112583</v>
      </c>
      <c r="O16" s="352">
        <v>7.4982703684144942</v>
      </c>
      <c r="P16" s="355">
        <f t="shared" si="4"/>
        <v>-0.41192007852146073</v>
      </c>
    </row>
    <row r="17" spans="2:16" x14ac:dyDescent="0.25">
      <c r="B17" s="66" t="s">
        <v>96</v>
      </c>
      <c r="C17" s="352">
        <v>8.0706363105662575</v>
      </c>
      <c r="D17" s="355">
        <f t="shared" si="5"/>
        <v>-1.029114312875139</v>
      </c>
      <c r="E17" s="351">
        <v>9.6243530764807357</v>
      </c>
      <c r="F17" s="356">
        <f t="shared" si="6"/>
        <v>-0.3415207601273309</v>
      </c>
      <c r="G17" s="352">
        <v>8.0668847755344828</v>
      </c>
      <c r="H17" s="355">
        <f t="shared" si="0"/>
        <v>-0.52039733383560005</v>
      </c>
      <c r="I17" s="351">
        <v>7.2629080744686458</v>
      </c>
      <c r="J17" s="356">
        <f t="shared" si="1"/>
        <v>-0.9308524749755076</v>
      </c>
      <c r="K17" s="352">
        <v>8.1369680851063837</v>
      </c>
      <c r="L17" s="355">
        <f t="shared" si="2"/>
        <v>-0.5954539108875867</v>
      </c>
      <c r="M17" s="351">
        <v>9.5125220113480733</v>
      </c>
      <c r="N17" s="356">
        <f t="shared" si="3"/>
        <v>-0.80086817072152883</v>
      </c>
      <c r="O17" s="352">
        <v>8.5610259967428668</v>
      </c>
      <c r="P17" s="355">
        <f t="shared" si="4"/>
        <v>-0.66053071869593971</v>
      </c>
    </row>
    <row r="18" spans="2:16" x14ac:dyDescent="0.25">
      <c r="B18" s="66" t="s">
        <v>97</v>
      </c>
      <c r="C18" s="352">
        <v>8.7965801886792452</v>
      </c>
      <c r="D18" s="355">
        <f t="shared" si="5"/>
        <v>0.26309421272045874</v>
      </c>
      <c r="E18" s="351">
        <v>10.061227345882024</v>
      </c>
      <c r="F18" s="356">
        <f t="shared" si="6"/>
        <v>0.33197180714526908</v>
      </c>
      <c r="G18" s="352">
        <v>9.1722884877441491</v>
      </c>
      <c r="H18" s="355">
        <f t="shared" si="0"/>
        <v>0.70721315437233123</v>
      </c>
      <c r="I18" s="351">
        <v>8.3004992657856089</v>
      </c>
      <c r="J18" s="356">
        <f t="shared" si="1"/>
        <v>-1.1226899537539747</v>
      </c>
      <c r="K18" s="352">
        <v>9.1422668815506256</v>
      </c>
      <c r="L18" s="355">
        <f t="shared" si="2"/>
        <v>0.33325572884660204</v>
      </c>
      <c r="M18" s="351">
        <v>10.524642663715355</v>
      </c>
      <c r="N18" s="356">
        <f t="shared" si="3"/>
        <v>-0.66235594006626641</v>
      </c>
      <c r="O18" s="352">
        <v>9.5773791876667662</v>
      </c>
      <c r="P18" s="355">
        <f t="shared" si="4"/>
        <v>7.8402258251770718E-2</v>
      </c>
    </row>
    <row r="19" spans="2:16" ht="30" customHeight="1" x14ac:dyDescent="0.25">
      <c r="B19" s="72" t="str">
        <f>actualizaciones!$A$2</f>
        <v>2013</v>
      </c>
      <c r="C19" s="346">
        <v>7.6152947225728038</v>
      </c>
      <c r="D19" s="346">
        <v>-0.13582347186450061</v>
      </c>
      <c r="E19" s="346">
        <v>8.4291998500103542</v>
      </c>
      <c r="F19" s="346">
        <v>4.8849866530051855E-3</v>
      </c>
      <c r="G19" s="346">
        <v>8.0690840254185972</v>
      </c>
      <c r="H19" s="346">
        <v>6.7398244532816065E-2</v>
      </c>
      <c r="I19" s="346">
        <v>7.5733816039761921</v>
      </c>
      <c r="J19" s="346">
        <v>5.815500595195644E-2</v>
      </c>
      <c r="K19" s="346">
        <v>8.0149423267197832</v>
      </c>
      <c r="L19" s="346">
        <v>4.1029610108874515E-2</v>
      </c>
      <c r="M19" s="346">
        <v>8.9179081257067399</v>
      </c>
      <c r="N19" s="346">
        <v>-0.18910920824477273</v>
      </c>
      <c r="O19" s="346">
        <v>8.2859606163798496</v>
      </c>
      <c r="P19" s="346">
        <v>-3.2594268582524677E-2</v>
      </c>
    </row>
    <row r="20" spans="2:16" outlineLevel="1" x14ac:dyDescent="0.25">
      <c r="B20" s="66" t="s">
        <v>86</v>
      </c>
      <c r="C20" s="352">
        <v>8.5641592920353986</v>
      </c>
      <c r="D20" s="355">
        <f>C20-C33</f>
        <v>0.82571448507509437</v>
      </c>
      <c r="E20" s="351">
        <v>9.9101634117178161</v>
      </c>
      <c r="F20" s="356">
        <f>E20-E33</f>
        <v>0.9479087882247903</v>
      </c>
      <c r="G20" s="352">
        <v>8.3099712151104494</v>
      </c>
      <c r="H20" s="355">
        <f t="shared" ref="H20:H83" si="7">G20-G33</f>
        <v>0.4961445505036215</v>
      </c>
      <c r="I20" s="351">
        <v>7.1527483022071303</v>
      </c>
      <c r="J20" s="356">
        <f t="shared" ref="J20:J31" si="8">I20-I33</f>
        <v>0.25629179047220152</v>
      </c>
      <c r="K20" s="352">
        <v>8.2939608009773202</v>
      </c>
      <c r="L20" s="355">
        <f t="shared" ref="L20:L83" si="9">K20-K33</f>
        <v>0.4381174034173192</v>
      </c>
      <c r="M20" s="351">
        <v>9.1333013939269492</v>
      </c>
      <c r="N20" s="356">
        <f t="shared" ref="N20:N31" si="10">M20-M33</f>
        <v>0.6292882868984897</v>
      </c>
      <c r="O20" s="352">
        <v>8.5606227531021695</v>
      </c>
      <c r="P20" s="355">
        <f t="shared" ref="P20:P31" si="11">O20-O33</f>
        <v>0.47305159248484152</v>
      </c>
    </row>
    <row r="21" spans="2:16" outlineLevel="1" x14ac:dyDescent="0.25">
      <c r="B21" s="66" t="s">
        <v>87</v>
      </c>
      <c r="C21" s="352">
        <v>8.0826061663758004</v>
      </c>
      <c r="D21" s="355">
        <f t="shared" ref="D21:D31" si="12">C21-C34</f>
        <v>-0.47892712212453503</v>
      </c>
      <c r="E21" s="351">
        <v>8.813682219419924</v>
      </c>
      <c r="F21" s="356">
        <f t="shared" ref="F21:F32" si="13">E21-E34</f>
        <v>-0.30631778058007519</v>
      </c>
      <c r="G21" s="352">
        <v>8.2388952783562832</v>
      </c>
      <c r="H21" s="355">
        <f t="shared" si="7"/>
        <v>-5.1104721643715934E-2</v>
      </c>
      <c r="I21" s="351">
        <v>7.5612903225806454</v>
      </c>
      <c r="J21" s="356">
        <f t="shared" si="8"/>
        <v>-1.3087096774193538</v>
      </c>
      <c r="K21" s="352">
        <v>8.1875667658863911</v>
      </c>
      <c r="L21" s="355">
        <f t="shared" si="9"/>
        <v>-0.32243323411360869</v>
      </c>
      <c r="M21" s="351">
        <v>9.1389737781292073</v>
      </c>
      <c r="N21" s="356">
        <f t="shared" si="10"/>
        <v>-0.77102622187079284</v>
      </c>
      <c r="O21" s="352">
        <v>8.4984289026059265</v>
      </c>
      <c r="P21" s="355">
        <f t="shared" si="11"/>
        <v>-0.4715710973940741</v>
      </c>
    </row>
    <row r="22" spans="2:16" outlineLevel="1" x14ac:dyDescent="0.25">
      <c r="B22" s="66" t="s">
        <v>88</v>
      </c>
      <c r="C22" s="352">
        <v>7.4703247480403139</v>
      </c>
      <c r="D22" s="355">
        <f t="shared" si="12"/>
        <v>-0.17711530380673768</v>
      </c>
      <c r="E22" s="351">
        <v>7.7685258438818563</v>
      </c>
      <c r="F22" s="356">
        <f t="shared" si="13"/>
        <v>-0.72147415611814392</v>
      </c>
      <c r="G22" s="352">
        <v>7.7693782180434292</v>
      </c>
      <c r="H22" s="355">
        <f t="shared" si="7"/>
        <v>0.18937821804342914</v>
      </c>
      <c r="I22" s="351">
        <v>7.2299507004441841</v>
      </c>
      <c r="J22" s="356">
        <f t="shared" si="8"/>
        <v>0.44995070044418384</v>
      </c>
      <c r="K22" s="352">
        <v>7.662886891372013</v>
      </c>
      <c r="L22" s="355">
        <f t="shared" si="9"/>
        <v>7.2886891372013096E-2</v>
      </c>
      <c r="M22" s="351">
        <v>9.2294487847222229</v>
      </c>
      <c r="N22" s="356">
        <f t="shared" si="10"/>
        <v>0.71944878472222307</v>
      </c>
      <c r="O22" s="352">
        <v>8.1286316156213498</v>
      </c>
      <c r="P22" s="355">
        <f t="shared" si="11"/>
        <v>0.23863161562135016</v>
      </c>
    </row>
    <row r="23" spans="2:16" outlineLevel="1" x14ac:dyDescent="0.25">
      <c r="B23" s="66" t="s">
        <v>89</v>
      </c>
      <c r="C23" s="352">
        <v>7.6146458583433372</v>
      </c>
      <c r="D23" s="355">
        <f t="shared" si="12"/>
        <v>0.70972415811962364</v>
      </c>
      <c r="E23" s="351">
        <v>7.9281966721630939</v>
      </c>
      <c r="F23" s="356">
        <f t="shared" si="13"/>
        <v>-0.70275643473366767</v>
      </c>
      <c r="G23" s="352">
        <v>8.1126605215473102</v>
      </c>
      <c r="H23" s="355">
        <f t="shared" si="7"/>
        <v>-7.8296826852366053E-2</v>
      </c>
      <c r="I23" s="351">
        <v>7.2960387574807637</v>
      </c>
      <c r="J23" s="356">
        <f t="shared" si="8"/>
        <v>-0.29538826368038684</v>
      </c>
      <c r="K23" s="352">
        <v>7.9291695307129917</v>
      </c>
      <c r="L23" s="355">
        <f t="shared" si="9"/>
        <v>-0.22376947973294747</v>
      </c>
      <c r="M23" s="351">
        <v>9.1733840116494303</v>
      </c>
      <c r="N23" s="356">
        <f t="shared" si="10"/>
        <v>0.52372941671537099</v>
      </c>
      <c r="O23" s="352">
        <v>8.2983923536089641</v>
      </c>
      <c r="P23" s="355">
        <f t="shared" si="11"/>
        <v>-1.1719723122528336E-2</v>
      </c>
    </row>
    <row r="24" spans="2:16" outlineLevel="1" x14ac:dyDescent="0.25">
      <c r="B24" s="66" t="s">
        <v>90</v>
      </c>
      <c r="C24" s="352">
        <v>6.9795432921027594</v>
      </c>
      <c r="D24" s="355">
        <f t="shared" si="12"/>
        <v>-0.91091992315609627</v>
      </c>
      <c r="E24" s="351">
        <v>7.6181129141968711</v>
      </c>
      <c r="F24" s="356">
        <f t="shared" si="13"/>
        <v>-1.3118870858031286</v>
      </c>
      <c r="G24" s="352">
        <v>8.0971026265908481</v>
      </c>
      <c r="H24" s="355">
        <f t="shared" si="7"/>
        <v>-7.2897373409151811E-2</v>
      </c>
      <c r="I24" s="351">
        <v>6.7553202697008006</v>
      </c>
      <c r="J24" s="356">
        <f t="shared" si="8"/>
        <v>-1.0946797302991991</v>
      </c>
      <c r="K24" s="352">
        <v>7.7709473028183647</v>
      </c>
      <c r="L24" s="355">
        <f t="shared" si="9"/>
        <v>-0.47905269718163535</v>
      </c>
      <c r="M24" s="351">
        <v>9.5049072399569212</v>
      </c>
      <c r="N24" s="356">
        <f t="shared" si="10"/>
        <v>5.4907239956921927E-2</v>
      </c>
      <c r="O24" s="352">
        <v>8.2889323240723325</v>
      </c>
      <c r="P24" s="355">
        <f t="shared" si="11"/>
        <v>-0.36106767592766786</v>
      </c>
    </row>
    <row r="25" spans="2:16" outlineLevel="1" x14ac:dyDescent="0.25">
      <c r="B25" s="66" t="s">
        <v>91</v>
      </c>
      <c r="C25" s="352">
        <v>8.6982845610494444</v>
      </c>
      <c r="D25" s="355">
        <f t="shared" si="12"/>
        <v>2.0115084992733827</v>
      </c>
      <c r="E25" s="351">
        <v>8.0402811872349922</v>
      </c>
      <c r="F25" s="356">
        <f t="shared" si="13"/>
        <v>0.1602811872349923</v>
      </c>
      <c r="G25" s="352">
        <v>8.6852397575977385</v>
      </c>
      <c r="H25" s="355">
        <f t="shared" si="7"/>
        <v>0.89523975759773844</v>
      </c>
      <c r="I25" s="351">
        <v>7.7703246979265082</v>
      </c>
      <c r="J25" s="356">
        <f t="shared" si="8"/>
        <v>0.5503246979265084</v>
      </c>
      <c r="K25" s="352">
        <v>8.4005627536906946</v>
      </c>
      <c r="L25" s="355">
        <f t="shared" si="9"/>
        <v>0.70056275369069443</v>
      </c>
      <c r="M25" s="351">
        <v>8.8772125690159136</v>
      </c>
      <c r="N25" s="356">
        <f t="shared" si="10"/>
        <v>0.8172125690159131</v>
      </c>
      <c r="O25" s="352">
        <v>8.552586089692543</v>
      </c>
      <c r="P25" s="355">
        <f t="shared" si="11"/>
        <v>0.7225860896925429</v>
      </c>
    </row>
    <row r="26" spans="2:16" outlineLevel="1" x14ac:dyDescent="0.25">
      <c r="B26" s="66" t="s">
        <v>92</v>
      </c>
      <c r="C26" s="352">
        <v>6.6113963039014374</v>
      </c>
      <c r="D26" s="355">
        <f t="shared" si="12"/>
        <v>-0.38353327356335143</v>
      </c>
      <c r="E26" s="351">
        <v>7.7366382140512151</v>
      </c>
      <c r="F26" s="356">
        <f t="shared" si="13"/>
        <v>-0.89336178594878568</v>
      </c>
      <c r="G26" s="352">
        <v>7.7458193979933112</v>
      </c>
      <c r="H26" s="355">
        <f t="shared" si="7"/>
        <v>-0.23418060200668922</v>
      </c>
      <c r="I26" s="351">
        <v>7.2808146435934278</v>
      </c>
      <c r="J26" s="356">
        <f t="shared" si="8"/>
        <v>-0.44918535640657264</v>
      </c>
      <c r="K26" s="352">
        <v>7.6465651794944565</v>
      </c>
      <c r="L26" s="355">
        <f t="shared" si="9"/>
        <v>-0.36343482050554332</v>
      </c>
      <c r="M26" s="351">
        <v>7.7681726035331593</v>
      </c>
      <c r="N26" s="356">
        <f t="shared" si="10"/>
        <v>-0.38182739646684105</v>
      </c>
      <c r="O26" s="352">
        <v>7.6825312986252872</v>
      </c>
      <c r="P26" s="355">
        <f t="shared" si="11"/>
        <v>-0.37746870137471333</v>
      </c>
    </row>
    <row r="27" spans="2:16" outlineLevel="1" x14ac:dyDescent="0.25">
      <c r="B27" s="66" t="s">
        <v>93</v>
      </c>
      <c r="C27" s="352">
        <v>7.5588235294117645</v>
      </c>
      <c r="D27" s="355">
        <f t="shared" si="12"/>
        <v>-1.5315305609423255</v>
      </c>
      <c r="E27" s="351">
        <v>8.1211401425178149</v>
      </c>
      <c r="F27" s="356">
        <f t="shared" si="13"/>
        <v>-0.35069433633147362</v>
      </c>
      <c r="G27" s="352">
        <v>7.2734561179237094</v>
      </c>
      <c r="H27" s="355">
        <f t="shared" si="7"/>
        <v>-0.47710839820532325</v>
      </c>
      <c r="I27" s="351">
        <v>8.3427005229664175</v>
      </c>
      <c r="J27" s="356">
        <f t="shared" si="8"/>
        <v>0.94400722725032882</v>
      </c>
      <c r="K27" s="352">
        <v>7.5744979833519261</v>
      </c>
      <c r="L27" s="355">
        <f t="shared" si="9"/>
        <v>-0.24838008215619833</v>
      </c>
      <c r="M27" s="351">
        <v>8.2322145495423165</v>
      </c>
      <c r="N27" s="356">
        <f t="shared" si="10"/>
        <v>-3.9244732844949226E-2</v>
      </c>
      <c r="O27" s="352">
        <v>7.7626774692539779</v>
      </c>
      <c r="P27" s="355">
        <f t="shared" si="11"/>
        <v>-0.19557702002966781</v>
      </c>
    </row>
    <row r="28" spans="2:16" outlineLevel="1" x14ac:dyDescent="0.25">
      <c r="B28" s="66" t="s">
        <v>94</v>
      </c>
      <c r="C28" s="352">
        <v>7.1665722379603398</v>
      </c>
      <c r="D28" s="355">
        <f t="shared" si="12"/>
        <v>0.79424933845457346</v>
      </c>
      <c r="E28" s="351">
        <v>7.7612663645518634</v>
      </c>
      <c r="F28" s="356">
        <f t="shared" si="13"/>
        <v>-3.2893520560630662E-2</v>
      </c>
      <c r="G28" s="352">
        <v>7.1965604003649739</v>
      </c>
      <c r="H28" s="355">
        <f t="shared" si="7"/>
        <v>2.0080320930941475E-2</v>
      </c>
      <c r="I28" s="351">
        <v>6.9612255678816695</v>
      </c>
      <c r="J28" s="356">
        <f t="shared" si="8"/>
        <v>-0.22898414327089434</v>
      </c>
      <c r="K28" s="352">
        <v>7.2375478575429</v>
      </c>
      <c r="L28" s="355">
        <f t="shared" si="9"/>
        <v>-2.1465629336010927E-2</v>
      </c>
      <c r="M28" s="351">
        <v>8.0174525889859716</v>
      </c>
      <c r="N28" s="356">
        <f t="shared" si="10"/>
        <v>8.911913750798206E-2</v>
      </c>
      <c r="O28" s="352">
        <v>7.4654896813432448</v>
      </c>
      <c r="P28" s="355">
        <f t="shared" si="11"/>
        <v>-1.2325108796662043E-2</v>
      </c>
    </row>
    <row r="29" spans="2:16" outlineLevel="1" x14ac:dyDescent="0.25">
      <c r="B29" s="66" t="s">
        <v>95</v>
      </c>
      <c r="C29" s="352">
        <v>7.7998924152770304</v>
      </c>
      <c r="D29" s="355">
        <f t="shared" si="12"/>
        <v>-0.70154850691317172</v>
      </c>
      <c r="E29" s="351">
        <v>8.4227339828757017</v>
      </c>
      <c r="F29" s="356">
        <f t="shared" si="13"/>
        <v>-0.64098949017115103</v>
      </c>
      <c r="G29" s="352">
        <v>7.6368852340554678</v>
      </c>
      <c r="H29" s="355">
        <f t="shared" si="7"/>
        <v>-0.44974554456709726</v>
      </c>
      <c r="I29" s="351">
        <v>6.4594799156619995</v>
      </c>
      <c r="J29" s="356">
        <f t="shared" si="8"/>
        <v>-0.62117430744805713</v>
      </c>
      <c r="K29" s="352">
        <v>7.5601874460012768</v>
      </c>
      <c r="L29" s="355">
        <f t="shared" si="9"/>
        <v>-0.53528392860186802</v>
      </c>
      <c r="M29" s="351">
        <v>8.6588790678987539</v>
      </c>
      <c r="N29" s="356">
        <f t="shared" si="10"/>
        <v>-0.34762668007744146</v>
      </c>
      <c r="O29" s="352">
        <v>7.910190446935955</v>
      </c>
      <c r="P29" s="355">
        <f t="shared" si="11"/>
        <v>-0.49287221023739036</v>
      </c>
    </row>
    <row r="30" spans="2:16" outlineLevel="1" x14ac:dyDescent="0.25">
      <c r="B30" s="66" t="s">
        <v>96</v>
      </c>
      <c r="C30" s="352">
        <v>9.0997506234413965</v>
      </c>
      <c r="D30" s="355">
        <f t="shared" si="12"/>
        <v>1.0127449737238816</v>
      </c>
      <c r="E30" s="351">
        <v>9.9658738366080666</v>
      </c>
      <c r="F30" s="356">
        <f t="shared" si="13"/>
        <v>-0.13412616339193306</v>
      </c>
      <c r="G30" s="352">
        <v>8.5872821093700828</v>
      </c>
      <c r="H30" s="355">
        <f t="shared" si="7"/>
        <v>0.22728210937008342</v>
      </c>
      <c r="I30" s="351">
        <v>8.1937605494441534</v>
      </c>
      <c r="J30" s="356">
        <f t="shared" si="8"/>
        <v>0.75376054944415305</v>
      </c>
      <c r="K30" s="352">
        <v>8.7324219959939704</v>
      </c>
      <c r="L30" s="355">
        <f t="shared" si="9"/>
        <v>0.2324219959939704</v>
      </c>
      <c r="M30" s="351">
        <v>10.313390182069602</v>
      </c>
      <c r="N30" s="356">
        <f t="shared" si="10"/>
        <v>0.20339018206960269</v>
      </c>
      <c r="O30" s="352">
        <v>9.2215567154388065</v>
      </c>
      <c r="P30" s="355">
        <f t="shared" si="11"/>
        <v>0.18155671543880736</v>
      </c>
    </row>
    <row r="31" spans="2:16" outlineLevel="1" x14ac:dyDescent="0.25">
      <c r="B31" s="66" t="s">
        <v>97</v>
      </c>
      <c r="C31" s="352">
        <v>8.5334859759587864</v>
      </c>
      <c r="D31" s="355">
        <f t="shared" si="12"/>
        <v>-0.19744622743104401</v>
      </c>
      <c r="E31" s="351">
        <v>9.729255538736755</v>
      </c>
      <c r="F31" s="356">
        <f t="shared" si="13"/>
        <v>-6.0744461263244176E-2</v>
      </c>
      <c r="G31" s="352">
        <v>8.4650753333718178</v>
      </c>
      <c r="H31" s="355">
        <f t="shared" si="7"/>
        <v>-0.22492466662818167</v>
      </c>
      <c r="I31" s="351">
        <v>9.4231892195395837</v>
      </c>
      <c r="J31" s="356">
        <f t="shared" si="8"/>
        <v>1.4731892195395835</v>
      </c>
      <c r="K31" s="352">
        <v>8.8090111527040236</v>
      </c>
      <c r="L31" s="355">
        <f t="shared" si="9"/>
        <v>4.9011152704023786E-2</v>
      </c>
      <c r="M31" s="351">
        <v>11.186998603781621</v>
      </c>
      <c r="N31" s="356">
        <f t="shared" si="10"/>
        <v>0.47699860378162029</v>
      </c>
      <c r="O31" s="352">
        <v>9.4989769294149955</v>
      </c>
      <c r="P31" s="355">
        <f t="shared" si="11"/>
        <v>0.10897692941499493</v>
      </c>
    </row>
    <row r="32" spans="2:16" x14ac:dyDescent="0.25">
      <c r="B32" s="77">
        <v>2012</v>
      </c>
      <c r="C32" s="347">
        <v>7.7511181944373044</v>
      </c>
      <c r="D32" s="348">
        <f>C32-C45</f>
        <v>0.13668831391300351</v>
      </c>
      <c r="E32" s="347">
        <v>8.424314863357349</v>
      </c>
      <c r="F32" s="348">
        <f t="shared" si="13"/>
        <v>-0.38040390969886495</v>
      </c>
      <c r="G32" s="347">
        <v>8.0016857808857811</v>
      </c>
      <c r="H32" s="348">
        <f t="shared" si="7"/>
        <v>3.4182456907087655E-2</v>
      </c>
      <c r="I32" s="347">
        <v>7.5152265980242356</v>
      </c>
      <c r="J32" s="348">
        <f>I32-I45</f>
        <v>4.843253052036367E-2</v>
      </c>
      <c r="K32" s="347">
        <v>7.9739127166109087</v>
      </c>
      <c r="L32" s="348">
        <f t="shared" si="9"/>
        <v>-4.5363417814340501E-2</v>
      </c>
      <c r="M32" s="347">
        <v>9.1070173339515126</v>
      </c>
      <c r="N32" s="348">
        <f>M32-M45</f>
        <v>0.20370921670734354</v>
      </c>
      <c r="O32" s="347">
        <v>8.3185548849623743</v>
      </c>
      <c r="P32" s="348">
        <f>O32-O45</f>
        <v>7.1201757054577541E-3</v>
      </c>
    </row>
    <row r="33" spans="2:16" hidden="1" outlineLevel="1" x14ac:dyDescent="0.25">
      <c r="B33" s="66" t="s">
        <v>86</v>
      </c>
      <c r="C33" s="352">
        <v>7.7384448069603042</v>
      </c>
      <c r="D33" s="355">
        <f>C33-C46</f>
        <v>1.0381960507413988</v>
      </c>
      <c r="E33" s="351">
        <v>8.9622546234930258</v>
      </c>
      <c r="F33" s="356">
        <f>E33-E46</f>
        <v>0.98225462349302539</v>
      </c>
      <c r="G33" s="352">
        <v>7.813826664606828</v>
      </c>
      <c r="H33" s="355">
        <f t="shared" si="7"/>
        <v>9.3826664606828203E-2</v>
      </c>
      <c r="I33" s="351">
        <v>6.8964565117349288</v>
      </c>
      <c r="J33" s="356">
        <f t="shared" ref="J33:J44" si="14">I33-I46</f>
        <v>0.10645651173492876</v>
      </c>
      <c r="K33" s="352">
        <v>7.8558433975600011</v>
      </c>
      <c r="L33" s="355">
        <f t="shared" si="9"/>
        <v>0.24584339756000073</v>
      </c>
      <c r="M33" s="351">
        <v>8.5040131070284595</v>
      </c>
      <c r="N33" s="356">
        <f t="shared" ref="N33:N44" si="15">M33-M46</f>
        <v>-0.19598689297153982</v>
      </c>
      <c r="O33" s="352">
        <v>8.0875711606173279</v>
      </c>
      <c r="P33" s="355">
        <f t="shared" ref="P33:P44" si="16">O33-O46</f>
        <v>7.7571160617328161E-2</v>
      </c>
    </row>
    <row r="34" spans="2:16" hidden="1" outlineLevel="1" x14ac:dyDescent="0.25">
      <c r="B34" s="66" t="s">
        <v>87</v>
      </c>
      <c r="C34" s="352">
        <v>8.5615332885003355</v>
      </c>
      <c r="D34" s="355">
        <f t="shared" ref="D34:D45" si="17">C34-C47</f>
        <v>0.79109850589163955</v>
      </c>
      <c r="E34" s="351">
        <v>9.1199999999999992</v>
      </c>
      <c r="F34" s="356">
        <f t="shared" ref="F34:F45" si="18">E34-E47</f>
        <v>0.21999999999999886</v>
      </c>
      <c r="G34" s="352">
        <v>8.2899999999999991</v>
      </c>
      <c r="H34" s="355">
        <f t="shared" si="7"/>
        <v>-4.0000000000000924E-2</v>
      </c>
      <c r="I34" s="351">
        <v>8.8699999999999992</v>
      </c>
      <c r="J34" s="356">
        <f t="shared" si="14"/>
        <v>8.9999999999999858E-2</v>
      </c>
      <c r="K34" s="352">
        <v>8.51</v>
      </c>
      <c r="L34" s="355">
        <f t="shared" si="9"/>
        <v>3.9999999999999147E-2</v>
      </c>
      <c r="M34" s="351">
        <v>9.91</v>
      </c>
      <c r="N34" s="356">
        <f t="shared" si="15"/>
        <v>0.47000000000000064</v>
      </c>
      <c r="O34" s="352">
        <v>8.9700000000000006</v>
      </c>
      <c r="P34" s="355">
        <f t="shared" si="16"/>
        <v>0.14000000000000057</v>
      </c>
    </row>
    <row r="35" spans="2:16" hidden="1" outlineLevel="1" x14ac:dyDescent="0.25">
      <c r="B35" s="66" t="s">
        <v>88</v>
      </c>
      <c r="C35" s="352">
        <v>7.6474400518470516</v>
      </c>
      <c r="D35" s="355">
        <f t="shared" si="17"/>
        <v>1.4064203531216748</v>
      </c>
      <c r="E35" s="351">
        <v>8.49</v>
      </c>
      <c r="F35" s="356">
        <f t="shared" si="18"/>
        <v>1.2400000000000002</v>
      </c>
      <c r="G35" s="352">
        <v>7.58</v>
      </c>
      <c r="H35" s="355">
        <f t="shared" si="7"/>
        <v>0.23000000000000043</v>
      </c>
      <c r="I35" s="351">
        <v>6.78</v>
      </c>
      <c r="J35" s="356">
        <f t="shared" si="14"/>
        <v>0.32000000000000028</v>
      </c>
      <c r="K35" s="352">
        <v>7.59</v>
      </c>
      <c r="L35" s="355">
        <f t="shared" si="9"/>
        <v>0.39999999999999947</v>
      </c>
      <c r="M35" s="351">
        <v>8.51</v>
      </c>
      <c r="N35" s="356">
        <f t="shared" si="15"/>
        <v>0.17999999999999972</v>
      </c>
      <c r="O35" s="352">
        <v>7.89</v>
      </c>
      <c r="P35" s="355">
        <f t="shared" si="16"/>
        <v>0.33999999999999986</v>
      </c>
    </row>
    <row r="36" spans="2:16" hidden="1" outlineLevel="1" x14ac:dyDescent="0.25">
      <c r="B36" s="66" t="s">
        <v>89</v>
      </c>
      <c r="C36" s="352">
        <v>6.9049217002237135</v>
      </c>
      <c r="D36" s="355">
        <f t="shared" si="17"/>
        <v>-4.097891239298086</v>
      </c>
      <c r="E36" s="351">
        <v>8.6309531068967615</v>
      </c>
      <c r="F36" s="356">
        <f t="shared" si="18"/>
        <v>0.64212538668950803</v>
      </c>
      <c r="G36" s="352">
        <v>8.1909573483996763</v>
      </c>
      <c r="H36" s="355">
        <f t="shared" si="7"/>
        <v>0.32027759229028163</v>
      </c>
      <c r="I36" s="351">
        <v>7.5914270211611505</v>
      </c>
      <c r="J36" s="356">
        <f t="shared" si="14"/>
        <v>0.23141140226228263</v>
      </c>
      <c r="K36" s="352">
        <v>8.1529390104459392</v>
      </c>
      <c r="L36" s="355">
        <f t="shared" si="9"/>
        <v>0.31478806231654222</v>
      </c>
      <c r="M36" s="351">
        <v>8.6496545949340593</v>
      </c>
      <c r="N36" s="356">
        <f t="shared" si="15"/>
        <v>-0.13595736674558978</v>
      </c>
      <c r="O36" s="352">
        <v>8.3101120767314924</v>
      </c>
      <c r="P36" s="355">
        <f t="shared" si="16"/>
        <v>0.15219706256718624</v>
      </c>
    </row>
    <row r="37" spans="2:16" hidden="1" outlineLevel="1" x14ac:dyDescent="0.25">
      <c r="B37" s="66" t="s">
        <v>90</v>
      </c>
      <c r="C37" s="352">
        <v>7.8904632152588556</v>
      </c>
      <c r="D37" s="355">
        <f t="shared" si="17"/>
        <v>1.2210205503004952</v>
      </c>
      <c r="E37" s="351">
        <v>8.93</v>
      </c>
      <c r="F37" s="356">
        <f t="shared" si="18"/>
        <v>1.061333961819467</v>
      </c>
      <c r="G37" s="352">
        <v>8.17</v>
      </c>
      <c r="H37" s="355">
        <f t="shared" si="7"/>
        <v>-6.0957734721082346E-2</v>
      </c>
      <c r="I37" s="351">
        <v>7.85</v>
      </c>
      <c r="J37" s="356">
        <f t="shared" si="14"/>
        <v>0.83409278154509092</v>
      </c>
      <c r="K37" s="352">
        <v>8.25</v>
      </c>
      <c r="L37" s="355">
        <f t="shared" si="9"/>
        <v>0.27469124432451331</v>
      </c>
      <c r="M37" s="351">
        <v>9.4499999999999993</v>
      </c>
      <c r="N37" s="356">
        <f t="shared" si="15"/>
        <v>0.21963803540229065</v>
      </c>
      <c r="O37" s="352">
        <v>8.65</v>
      </c>
      <c r="P37" s="355">
        <f t="shared" si="16"/>
        <v>0.24432717678100246</v>
      </c>
    </row>
    <row r="38" spans="2:16" hidden="1" outlineLevel="1" x14ac:dyDescent="0.25">
      <c r="B38" s="66" t="s">
        <v>91</v>
      </c>
      <c r="C38" s="352">
        <v>6.6867760617760617</v>
      </c>
      <c r="D38" s="355">
        <f t="shared" si="17"/>
        <v>0.50222183122523845</v>
      </c>
      <c r="E38" s="351">
        <v>7.88</v>
      </c>
      <c r="F38" s="356">
        <f t="shared" si="18"/>
        <v>-0.12593741268510694</v>
      </c>
      <c r="G38" s="352">
        <v>7.79</v>
      </c>
      <c r="H38" s="355">
        <f t="shared" si="7"/>
        <v>-0.34984272964736629</v>
      </c>
      <c r="I38" s="351">
        <v>7.22</v>
      </c>
      <c r="J38" s="356">
        <f t="shared" si="14"/>
        <v>2.0719808051185673E-2</v>
      </c>
      <c r="K38" s="352">
        <v>7.7</v>
      </c>
      <c r="L38" s="355">
        <f t="shared" si="9"/>
        <v>-0.25365492183391503</v>
      </c>
      <c r="M38" s="351">
        <v>8.06</v>
      </c>
      <c r="N38" s="356">
        <f t="shared" si="15"/>
        <v>-1.1887864457523989E-2</v>
      </c>
      <c r="O38" s="352">
        <v>7.83</v>
      </c>
      <c r="P38" s="355">
        <f t="shared" si="16"/>
        <v>-0.16619883577868766</v>
      </c>
    </row>
    <row r="39" spans="2:16" hidden="1" outlineLevel="1" x14ac:dyDescent="0.25">
      <c r="B39" s="66" t="s">
        <v>92</v>
      </c>
      <c r="C39" s="352">
        <v>6.9949295774647888</v>
      </c>
      <c r="D39" s="355">
        <f t="shared" si="17"/>
        <v>0.26502371214979981</v>
      </c>
      <c r="E39" s="351">
        <v>8.6300000000000008</v>
      </c>
      <c r="F39" s="356">
        <f t="shared" si="18"/>
        <v>1.2454832505209179</v>
      </c>
      <c r="G39" s="352">
        <v>7.98</v>
      </c>
      <c r="H39" s="355">
        <f t="shared" si="7"/>
        <v>0.44681495534984172</v>
      </c>
      <c r="I39" s="351">
        <v>7.73</v>
      </c>
      <c r="J39" s="356">
        <f t="shared" si="14"/>
        <v>0.21255865822107278</v>
      </c>
      <c r="K39" s="352">
        <v>8.01</v>
      </c>
      <c r="L39" s="355">
        <f t="shared" si="9"/>
        <v>0.51324788307620928</v>
      </c>
      <c r="M39" s="351">
        <v>8.15</v>
      </c>
      <c r="N39" s="356">
        <f t="shared" si="15"/>
        <v>-5.7323072598213898E-2</v>
      </c>
      <c r="O39" s="352">
        <v>8.06</v>
      </c>
      <c r="P39" s="355">
        <f t="shared" si="16"/>
        <v>0.32792710458738394</v>
      </c>
    </row>
    <row r="40" spans="2:16" hidden="1" outlineLevel="1" x14ac:dyDescent="0.25">
      <c r="B40" s="66" t="s">
        <v>93</v>
      </c>
      <c r="C40" s="352">
        <v>9.09035409035409</v>
      </c>
      <c r="D40" s="355">
        <f t="shared" si="17"/>
        <v>2.6842745891849553</v>
      </c>
      <c r="E40" s="351">
        <v>8.4718344788492885</v>
      </c>
      <c r="F40" s="356">
        <f t="shared" si="18"/>
        <v>0.89080385898371706</v>
      </c>
      <c r="G40" s="352">
        <v>7.7505645161290326</v>
      </c>
      <c r="H40" s="355">
        <f t="shared" si="7"/>
        <v>0.92361404801668545</v>
      </c>
      <c r="I40" s="351">
        <v>7.3986932957160887</v>
      </c>
      <c r="J40" s="356">
        <f t="shared" si="14"/>
        <v>1.3314515506832105</v>
      </c>
      <c r="K40" s="352">
        <v>7.8228780655081245</v>
      </c>
      <c r="L40" s="355">
        <f t="shared" si="9"/>
        <v>0.99784568208843538</v>
      </c>
      <c r="M40" s="351">
        <v>8.2714592823872657</v>
      </c>
      <c r="N40" s="356">
        <f t="shared" si="15"/>
        <v>0.24018969187596895</v>
      </c>
      <c r="O40" s="352">
        <v>7.9582544892836458</v>
      </c>
      <c r="P40" s="355">
        <f t="shared" si="16"/>
        <v>0.77022862129490477</v>
      </c>
    </row>
    <row r="41" spans="2:16" hidden="1" outlineLevel="1" x14ac:dyDescent="0.25">
      <c r="B41" s="66" t="s">
        <v>94</v>
      </c>
      <c r="C41" s="352">
        <v>6.3723228995057664</v>
      </c>
      <c r="D41" s="355">
        <f t="shared" si="17"/>
        <v>0.58299705680913672</v>
      </c>
      <c r="E41" s="351">
        <v>7.794159885112494</v>
      </c>
      <c r="F41" s="356">
        <f t="shared" si="18"/>
        <v>0.89698583244711205</v>
      </c>
      <c r="G41" s="352">
        <v>7.1764800794340324</v>
      </c>
      <c r="H41" s="355">
        <f t="shared" si="7"/>
        <v>0.57697519125377816</v>
      </c>
      <c r="I41" s="351">
        <v>7.1902097111525638</v>
      </c>
      <c r="J41" s="356">
        <f t="shared" si="14"/>
        <v>0.57334374897236362</v>
      </c>
      <c r="K41" s="352">
        <v>7.2590134868789109</v>
      </c>
      <c r="L41" s="355">
        <f t="shared" si="9"/>
        <v>0.6232445589358333</v>
      </c>
      <c r="M41" s="351">
        <v>7.9283334514779895</v>
      </c>
      <c r="N41" s="356">
        <f t="shared" si="15"/>
        <v>0.8822918390910468</v>
      </c>
      <c r="O41" s="352">
        <v>7.4778147901399068</v>
      </c>
      <c r="P41" s="355">
        <f t="shared" si="16"/>
        <v>0.70127929774154385</v>
      </c>
    </row>
    <row r="42" spans="2:16" hidden="1" outlineLevel="1" x14ac:dyDescent="0.25">
      <c r="B42" s="66" t="s">
        <v>95</v>
      </c>
      <c r="C42" s="352">
        <v>8.5014409221902021</v>
      </c>
      <c r="D42" s="355">
        <f t="shared" si="17"/>
        <v>-8.9397587126567757E-2</v>
      </c>
      <c r="E42" s="351">
        <v>9.0637234730468528</v>
      </c>
      <c r="F42" s="356">
        <f t="shared" si="18"/>
        <v>0.6598994071053621</v>
      </c>
      <c r="G42" s="352">
        <v>8.0866307786225651</v>
      </c>
      <c r="H42" s="355">
        <f t="shared" si="7"/>
        <v>0.38022404697214451</v>
      </c>
      <c r="I42" s="351">
        <v>7.0806542231100567</v>
      </c>
      <c r="J42" s="356">
        <f t="shared" si="14"/>
        <v>0.27476861935211261</v>
      </c>
      <c r="K42" s="352">
        <v>8.0954713746031448</v>
      </c>
      <c r="L42" s="355">
        <f t="shared" si="9"/>
        <v>0.40644509948722529</v>
      </c>
      <c r="M42" s="351">
        <v>9.0065057479761954</v>
      </c>
      <c r="N42" s="356">
        <f t="shared" si="15"/>
        <v>0.12670916915049091</v>
      </c>
      <c r="O42" s="352">
        <v>8.4030626571733453</v>
      </c>
      <c r="P42" s="355">
        <f t="shared" si="16"/>
        <v>0.29188820285527761</v>
      </c>
    </row>
    <row r="43" spans="2:16" hidden="1" outlineLevel="1" x14ac:dyDescent="0.25">
      <c r="B43" s="66" t="s">
        <v>96</v>
      </c>
      <c r="C43" s="352">
        <v>8.0870056497175149</v>
      </c>
      <c r="D43" s="355">
        <f t="shared" si="17"/>
        <v>-0.74351643863589878</v>
      </c>
      <c r="E43" s="351">
        <v>10.1</v>
      </c>
      <c r="F43" s="356">
        <f t="shared" si="18"/>
        <v>1.1399999999999988</v>
      </c>
      <c r="G43" s="352">
        <v>8.36</v>
      </c>
      <c r="H43" s="355">
        <f t="shared" si="7"/>
        <v>0.34999999999999964</v>
      </c>
      <c r="I43" s="351">
        <v>7.44</v>
      </c>
      <c r="J43" s="356">
        <f t="shared" si="14"/>
        <v>0.62000000000000011</v>
      </c>
      <c r="K43" s="352">
        <v>8.5</v>
      </c>
      <c r="L43" s="355">
        <f t="shared" si="9"/>
        <v>0.5</v>
      </c>
      <c r="M43" s="351">
        <v>10.11</v>
      </c>
      <c r="N43" s="356">
        <f t="shared" si="15"/>
        <v>0.32000000000000028</v>
      </c>
      <c r="O43" s="352">
        <v>9.0399999999999991</v>
      </c>
      <c r="P43" s="355">
        <f t="shared" si="16"/>
        <v>0.41999999999999993</v>
      </c>
    </row>
    <row r="44" spans="2:16" hidden="1" outlineLevel="1" x14ac:dyDescent="0.25">
      <c r="B44" s="66" t="s">
        <v>97</v>
      </c>
      <c r="C44" s="352">
        <v>8.7309322033898304</v>
      </c>
      <c r="D44" s="355">
        <f t="shared" si="17"/>
        <v>1.6983651535814017</v>
      </c>
      <c r="E44" s="351">
        <v>9.7899999999999991</v>
      </c>
      <c r="F44" s="356">
        <f t="shared" si="18"/>
        <v>0.58999999999999986</v>
      </c>
      <c r="G44" s="352">
        <v>8.69</v>
      </c>
      <c r="H44" s="355">
        <f t="shared" si="7"/>
        <v>0.11999999999999922</v>
      </c>
      <c r="I44" s="351">
        <v>7.95</v>
      </c>
      <c r="J44" s="356">
        <f t="shared" si="14"/>
        <v>1.1100000000000003</v>
      </c>
      <c r="K44" s="352">
        <v>8.76</v>
      </c>
      <c r="L44" s="355">
        <f t="shared" si="9"/>
        <v>0.33999999999999986</v>
      </c>
      <c r="M44" s="351">
        <v>10.71</v>
      </c>
      <c r="N44" s="356">
        <f t="shared" si="15"/>
        <v>1.1000000000000014</v>
      </c>
      <c r="O44" s="352">
        <v>9.39</v>
      </c>
      <c r="P44" s="355">
        <f t="shared" si="16"/>
        <v>0.55000000000000071</v>
      </c>
    </row>
    <row r="45" spans="2:16" collapsed="1" x14ac:dyDescent="0.25">
      <c r="B45" s="80">
        <v>2011</v>
      </c>
      <c r="C45" s="343">
        <v>7.6144298805243009</v>
      </c>
      <c r="D45" s="349">
        <f t="shared" si="17"/>
        <v>0.47883314424992651</v>
      </c>
      <c r="E45" s="343">
        <v>8.804718773056214</v>
      </c>
      <c r="F45" s="349">
        <f t="shared" si="18"/>
        <v>0.77848271335753694</v>
      </c>
      <c r="G45" s="343">
        <v>7.9675033239786934</v>
      </c>
      <c r="H45" s="349">
        <f t="shared" si="7"/>
        <v>0.24197629089701422</v>
      </c>
      <c r="I45" s="343">
        <v>7.466794067503872</v>
      </c>
      <c r="J45" s="349">
        <f>I45-I58</f>
        <v>0.47917849676574331</v>
      </c>
      <c r="K45" s="343">
        <v>8.0192761344252492</v>
      </c>
      <c r="L45" s="349">
        <f t="shared" si="9"/>
        <v>0.36350231430058333</v>
      </c>
      <c r="M45" s="343">
        <v>8.903308117244169</v>
      </c>
      <c r="N45" s="349">
        <f>M45-M58</f>
        <v>0.24099587969524805</v>
      </c>
      <c r="O45" s="343">
        <v>8.3114347092569165</v>
      </c>
      <c r="P45" s="349">
        <f>O45-O58</f>
        <v>0.30958422402311037</v>
      </c>
    </row>
    <row r="46" spans="2:16" hidden="1" outlineLevel="1" x14ac:dyDescent="0.25">
      <c r="B46" s="66" t="s">
        <v>86</v>
      </c>
      <c r="C46" s="352">
        <v>6.7002487562189055</v>
      </c>
      <c r="D46" s="355">
        <f>C46-C59</f>
        <v>-1.0688144246089815</v>
      </c>
      <c r="E46" s="351">
        <v>7.98</v>
      </c>
      <c r="F46" s="356">
        <f>E46-E59</f>
        <v>-0.81335954565312285</v>
      </c>
      <c r="G46" s="352">
        <v>7.72</v>
      </c>
      <c r="H46" s="355">
        <f t="shared" si="7"/>
        <v>-0.33177771292211045</v>
      </c>
      <c r="I46" s="351">
        <v>6.79</v>
      </c>
      <c r="J46" s="356">
        <f t="shared" ref="J46:J57" si="19">I46-I59</f>
        <v>-2.9128949615713218E-2</v>
      </c>
      <c r="K46" s="352">
        <v>7.61</v>
      </c>
      <c r="L46" s="355">
        <f t="shared" si="9"/>
        <v>-0.38724932408604662</v>
      </c>
      <c r="M46" s="351">
        <v>8.6999999999999993</v>
      </c>
      <c r="N46" s="356">
        <f t="shared" ref="N46:N57" si="20">M46-M59</f>
        <v>-0.53036827436546652</v>
      </c>
      <c r="O46" s="352">
        <v>8.01</v>
      </c>
      <c r="P46" s="355">
        <f t="shared" ref="P46:P57" si="21">O46-O59</f>
        <v>-0.4260997327235696</v>
      </c>
    </row>
    <row r="47" spans="2:16" hidden="1" outlineLevel="1" x14ac:dyDescent="0.25">
      <c r="B47" s="66" t="s">
        <v>87</v>
      </c>
      <c r="C47" s="352">
        <v>7.7704347826086959</v>
      </c>
      <c r="D47" s="355">
        <f t="shared" ref="D47:F96" si="22">C47-C60</f>
        <v>-0.33392018863206019</v>
      </c>
      <c r="E47" s="351">
        <v>8.9</v>
      </c>
      <c r="F47" s="356">
        <f t="shared" si="22"/>
        <v>0.35744397011739615</v>
      </c>
      <c r="G47" s="352">
        <v>8.33</v>
      </c>
      <c r="H47" s="355">
        <f t="shared" si="7"/>
        <v>0.22224731839190781</v>
      </c>
      <c r="I47" s="351">
        <v>8.7799999999999994</v>
      </c>
      <c r="J47" s="356">
        <f t="shared" si="19"/>
        <v>-0.17617629840260918</v>
      </c>
      <c r="K47" s="352">
        <v>8.4700000000000006</v>
      </c>
      <c r="L47" s="355">
        <f t="shared" si="9"/>
        <v>0.16740704787078542</v>
      </c>
      <c r="M47" s="351">
        <v>9.44</v>
      </c>
      <c r="N47" s="356">
        <f t="shared" si="20"/>
        <v>-4.8569792538431855E-2</v>
      </c>
      <c r="O47" s="352">
        <v>8.83</v>
      </c>
      <c r="P47" s="355">
        <f t="shared" si="21"/>
        <v>0.11604276318302276</v>
      </c>
    </row>
    <row r="48" spans="2:16" hidden="1" outlineLevel="1" x14ac:dyDescent="0.25">
      <c r="B48" s="66" t="s">
        <v>88</v>
      </c>
      <c r="C48" s="352">
        <v>6.2410196987253768</v>
      </c>
      <c r="D48" s="355">
        <f t="shared" si="22"/>
        <v>-0.47326601556033765</v>
      </c>
      <c r="E48" s="351">
        <v>7.25</v>
      </c>
      <c r="F48" s="356">
        <f t="shared" si="22"/>
        <v>-0.66045730732331265</v>
      </c>
      <c r="G48" s="352">
        <v>7.35</v>
      </c>
      <c r="H48" s="355">
        <f t="shared" si="7"/>
        <v>-4.689562087582555E-2</v>
      </c>
      <c r="I48" s="351">
        <v>6.46</v>
      </c>
      <c r="J48" s="356">
        <f t="shared" si="19"/>
        <v>-0.7653002283946071</v>
      </c>
      <c r="K48" s="352">
        <v>7.19</v>
      </c>
      <c r="L48" s="355">
        <f t="shared" si="9"/>
        <v>-0.24135064990320565</v>
      </c>
      <c r="M48" s="351">
        <v>8.33</v>
      </c>
      <c r="N48" s="356">
        <f t="shared" si="20"/>
        <v>0.54416329074478043</v>
      </c>
      <c r="O48" s="352">
        <v>7.55</v>
      </c>
      <c r="P48" s="355">
        <f t="shared" si="21"/>
        <v>-6.5637942184126885E-3</v>
      </c>
    </row>
    <row r="49" spans="2:16" hidden="1" outlineLevel="1" x14ac:dyDescent="0.25">
      <c r="B49" s="66" t="s">
        <v>89</v>
      </c>
      <c r="C49" s="352">
        <v>11.0028129395218</v>
      </c>
      <c r="D49" s="355">
        <f t="shared" si="22"/>
        <v>4.1256877463224173</v>
      </c>
      <c r="E49" s="351">
        <v>7.9888277202072535</v>
      </c>
      <c r="F49" s="356">
        <f t="shared" si="22"/>
        <v>-0.97117227979274734</v>
      </c>
      <c r="G49" s="352">
        <v>7.8706797561093946</v>
      </c>
      <c r="H49" s="355">
        <f t="shared" si="7"/>
        <v>-0.31932024389060487</v>
      </c>
      <c r="I49" s="351">
        <v>7.3600156188988679</v>
      </c>
      <c r="J49" s="356">
        <f t="shared" si="19"/>
        <v>-1.3199843811011318</v>
      </c>
      <c r="K49" s="352">
        <v>7.8381509481293969</v>
      </c>
      <c r="L49" s="355">
        <f t="shared" si="9"/>
        <v>-0.49184905187060313</v>
      </c>
      <c r="M49" s="351">
        <v>8.7856119616796491</v>
      </c>
      <c r="N49" s="356">
        <f t="shared" si="20"/>
        <v>2.5611961679649298E-2</v>
      </c>
      <c r="O49" s="352">
        <v>8.1579150141643062</v>
      </c>
      <c r="P49" s="355">
        <f t="shared" si="21"/>
        <v>-0.33208498583569401</v>
      </c>
    </row>
    <row r="50" spans="2:16" hidden="1" outlineLevel="1" x14ac:dyDescent="0.25">
      <c r="B50" s="66" t="s">
        <v>90</v>
      </c>
      <c r="C50" s="352">
        <v>6.6694426649583605</v>
      </c>
      <c r="D50" s="355">
        <f t="shared" si="22"/>
        <v>-0.7860171051565823</v>
      </c>
      <c r="E50" s="351">
        <v>7.8686660381805327</v>
      </c>
      <c r="F50" s="356">
        <f t="shared" si="22"/>
        <v>-1.231333961819467</v>
      </c>
      <c r="G50" s="352">
        <v>8.2309577347210823</v>
      </c>
      <c r="H50" s="355">
        <f t="shared" si="7"/>
        <v>0.18095773472108156</v>
      </c>
      <c r="I50" s="351">
        <v>7.0159072184549087</v>
      </c>
      <c r="J50" s="356">
        <f t="shared" si="19"/>
        <v>-0.22409278154509149</v>
      </c>
      <c r="K50" s="352">
        <v>7.9753087556754867</v>
      </c>
      <c r="L50" s="355">
        <f t="shared" si="9"/>
        <v>-0.11469124432451316</v>
      </c>
      <c r="M50" s="351">
        <v>9.2303619645977086</v>
      </c>
      <c r="N50" s="356">
        <f t="shared" si="20"/>
        <v>0.84036196459770807</v>
      </c>
      <c r="O50" s="352">
        <v>8.4056728232189979</v>
      </c>
      <c r="P50" s="355">
        <f t="shared" si="21"/>
        <v>0.2056728232189986</v>
      </c>
    </row>
    <row r="51" spans="2:16" hidden="1" outlineLevel="1" x14ac:dyDescent="0.25">
      <c r="B51" s="66" t="s">
        <v>91</v>
      </c>
      <c r="C51" s="352">
        <v>6.1845542305508232</v>
      </c>
      <c r="D51" s="355">
        <f t="shared" si="22"/>
        <v>-0.26429883826504774</v>
      </c>
      <c r="E51" s="351">
        <v>8.0059374126851068</v>
      </c>
      <c r="F51" s="356">
        <f t="shared" si="22"/>
        <v>-0.77406258731489253</v>
      </c>
      <c r="G51" s="352">
        <v>8.1398427296473663</v>
      </c>
      <c r="H51" s="355">
        <f t="shared" si="7"/>
        <v>0.10984272964736697</v>
      </c>
      <c r="I51" s="351">
        <v>7.1992801919488141</v>
      </c>
      <c r="J51" s="356">
        <f t="shared" si="19"/>
        <v>0.22928019194881433</v>
      </c>
      <c r="K51" s="352">
        <v>7.9536549218339152</v>
      </c>
      <c r="L51" s="355">
        <f t="shared" si="9"/>
        <v>-2.6345078166085223E-2</v>
      </c>
      <c r="M51" s="351">
        <v>8.0718878644575245</v>
      </c>
      <c r="N51" s="356">
        <f t="shared" si="20"/>
        <v>-0.14811213554247615</v>
      </c>
      <c r="O51" s="352">
        <v>7.9961988357786877</v>
      </c>
      <c r="P51" s="355">
        <f t="shared" si="21"/>
        <v>-7.3801164221312554E-2</v>
      </c>
    </row>
    <row r="52" spans="2:16" hidden="1" outlineLevel="1" x14ac:dyDescent="0.25">
      <c r="B52" s="66" t="s">
        <v>92</v>
      </c>
      <c r="C52" s="352">
        <v>6.729905865314989</v>
      </c>
      <c r="D52" s="355">
        <f t="shared" si="22"/>
        <v>-0.20526287358376738</v>
      </c>
      <c r="E52" s="351">
        <v>7.3845167494790829</v>
      </c>
      <c r="F52" s="356">
        <f t="shared" si="22"/>
        <v>-1.4721598299072962</v>
      </c>
      <c r="G52" s="352">
        <v>7.5331850446501587</v>
      </c>
      <c r="H52" s="355">
        <f t="shared" si="7"/>
        <v>-6.9205510997482733E-2</v>
      </c>
      <c r="I52" s="351">
        <v>7.5174413417789276</v>
      </c>
      <c r="J52" s="356">
        <f t="shared" si="19"/>
        <v>0.63435255321609851</v>
      </c>
      <c r="K52" s="352">
        <v>7.4967521169237905</v>
      </c>
      <c r="L52" s="355">
        <f t="shared" si="9"/>
        <v>-0.21703260790775136</v>
      </c>
      <c r="M52" s="351">
        <v>8.2073230725982143</v>
      </c>
      <c r="N52" s="356">
        <f t="shared" si="20"/>
        <v>-0.29692533274538846</v>
      </c>
      <c r="O52" s="352">
        <v>7.7320728954126166</v>
      </c>
      <c r="P52" s="355">
        <f t="shared" si="21"/>
        <v>-0.25224997276931393</v>
      </c>
    </row>
    <row r="53" spans="2:16" hidden="1" outlineLevel="1" x14ac:dyDescent="0.25">
      <c r="B53" s="66" t="s">
        <v>93</v>
      </c>
      <c r="C53" s="352">
        <v>6.4060795011691347</v>
      </c>
      <c r="D53" s="355">
        <f t="shared" si="22"/>
        <v>-0.24143602678117571</v>
      </c>
      <c r="E53" s="351">
        <v>7.5810306198655715</v>
      </c>
      <c r="F53" s="356">
        <f t="shared" si="22"/>
        <v>-0.63896938013442917</v>
      </c>
      <c r="G53" s="352">
        <v>6.8269504681123472</v>
      </c>
      <c r="H53" s="355">
        <f t="shared" si="7"/>
        <v>0.15695046811234725</v>
      </c>
      <c r="I53" s="351">
        <v>6.0672417450328782</v>
      </c>
      <c r="J53" s="356">
        <f t="shared" si="19"/>
        <v>-0.74275825496712145</v>
      </c>
      <c r="K53" s="352">
        <v>6.8250323834196891</v>
      </c>
      <c r="L53" s="355">
        <f t="shared" si="9"/>
        <v>-0.10496761658031062</v>
      </c>
      <c r="M53" s="351">
        <v>8.0312695905112967</v>
      </c>
      <c r="N53" s="356">
        <f t="shared" si="20"/>
        <v>1.1269590511297167E-2</v>
      </c>
      <c r="O53" s="352">
        <v>7.188025867988741</v>
      </c>
      <c r="P53" s="355">
        <f t="shared" si="21"/>
        <v>-9.1974132011259258E-2</v>
      </c>
    </row>
    <row r="54" spans="2:16" hidden="1" outlineLevel="1" x14ac:dyDescent="0.25">
      <c r="B54" s="66" t="s">
        <v>94</v>
      </c>
      <c r="C54" s="352">
        <v>5.7893258426966296</v>
      </c>
      <c r="D54" s="355">
        <f t="shared" si="22"/>
        <v>-1.1731189290264927</v>
      </c>
      <c r="E54" s="351">
        <v>6.897174052665382</v>
      </c>
      <c r="F54" s="356">
        <f t="shared" si="22"/>
        <v>-0.89260670026712408</v>
      </c>
      <c r="G54" s="352">
        <v>6.5995048881802543</v>
      </c>
      <c r="H54" s="355">
        <f t="shared" si="7"/>
        <v>-0.96427505652447909</v>
      </c>
      <c r="I54" s="351">
        <v>6.6168659621802002</v>
      </c>
      <c r="J54" s="356">
        <f t="shared" si="19"/>
        <v>-0.20000426682743377</v>
      </c>
      <c r="K54" s="352">
        <v>6.6357689279430776</v>
      </c>
      <c r="L54" s="355">
        <f t="shared" si="9"/>
        <v>-0.85207448467870783</v>
      </c>
      <c r="M54" s="351">
        <v>7.0460416123869427</v>
      </c>
      <c r="N54" s="356">
        <f t="shared" si="20"/>
        <v>-1.0247522892764147</v>
      </c>
      <c r="O54" s="352">
        <v>6.7765354923983629</v>
      </c>
      <c r="P54" s="355">
        <f t="shared" si="21"/>
        <v>-0.92277302976878062</v>
      </c>
    </row>
    <row r="55" spans="2:16" hidden="1" outlineLevel="1" x14ac:dyDescent="0.25">
      <c r="B55" s="66" t="s">
        <v>95</v>
      </c>
      <c r="C55" s="352">
        <v>8.5908385093167698</v>
      </c>
      <c r="D55" s="355">
        <f t="shared" si="22"/>
        <v>1.3408385093167698</v>
      </c>
      <c r="E55" s="351">
        <v>8.4038240659414907</v>
      </c>
      <c r="F55" s="356">
        <f t="shared" si="22"/>
        <v>0.11382406594149153</v>
      </c>
      <c r="G55" s="352">
        <v>7.7064067316504206</v>
      </c>
      <c r="H55" s="355">
        <f t="shared" si="7"/>
        <v>-0.58359326834957859</v>
      </c>
      <c r="I55" s="351">
        <v>6.805885603757944</v>
      </c>
      <c r="J55" s="356">
        <f t="shared" si="19"/>
        <v>-0.45411439624205574</v>
      </c>
      <c r="K55" s="352">
        <v>7.6890262751159195</v>
      </c>
      <c r="L55" s="355">
        <f t="shared" si="9"/>
        <v>-0.44097372488408126</v>
      </c>
      <c r="M55" s="351">
        <v>8.8797965788257045</v>
      </c>
      <c r="N55" s="356">
        <f t="shared" si="20"/>
        <v>-0.46020342117429536</v>
      </c>
      <c r="O55" s="352">
        <v>8.1111744543180677</v>
      </c>
      <c r="P55" s="355">
        <f t="shared" si="21"/>
        <v>-0.45882554568193257</v>
      </c>
    </row>
    <row r="56" spans="2:16" hidden="1" outlineLevel="1" x14ac:dyDescent="0.25">
      <c r="B56" s="66" t="s">
        <v>96</v>
      </c>
      <c r="C56" s="352">
        <v>8.8305220883534137</v>
      </c>
      <c r="D56" s="355">
        <f t="shared" si="22"/>
        <v>0.95612595308771287</v>
      </c>
      <c r="E56" s="351">
        <v>8.9600000000000009</v>
      </c>
      <c r="F56" s="356">
        <f t="shared" si="22"/>
        <v>0.35000000000000142</v>
      </c>
      <c r="G56" s="352">
        <v>8.01</v>
      </c>
      <c r="H56" s="355">
        <f t="shared" si="7"/>
        <v>0.16999999999999993</v>
      </c>
      <c r="I56" s="351">
        <v>6.82</v>
      </c>
      <c r="J56" s="356">
        <f t="shared" si="19"/>
        <v>0.37999999999999989</v>
      </c>
      <c r="K56" s="352">
        <v>8</v>
      </c>
      <c r="L56" s="355">
        <f t="shared" si="9"/>
        <v>0.20999999999999996</v>
      </c>
      <c r="M56" s="351">
        <v>9.7899999999999991</v>
      </c>
      <c r="N56" s="356">
        <f t="shared" si="20"/>
        <v>0.66999999999999993</v>
      </c>
      <c r="O56" s="352">
        <v>8.6199999999999992</v>
      </c>
      <c r="P56" s="355">
        <f t="shared" si="21"/>
        <v>0.33000000000000007</v>
      </c>
    </row>
    <row r="57" spans="2:16" hidden="1" outlineLevel="1" x14ac:dyDescent="0.25">
      <c r="B57" s="66" t="s">
        <v>97</v>
      </c>
      <c r="C57" s="352">
        <v>7.0325670498084287</v>
      </c>
      <c r="D57" s="355">
        <f t="shared" si="22"/>
        <v>-0.90503045409172689</v>
      </c>
      <c r="E57" s="351">
        <v>9.1999999999999993</v>
      </c>
      <c r="F57" s="356">
        <f t="shared" si="22"/>
        <v>-0.19000000000000128</v>
      </c>
      <c r="G57" s="352">
        <v>8.57</v>
      </c>
      <c r="H57" s="355">
        <f t="shared" si="7"/>
        <v>-0.5</v>
      </c>
      <c r="I57" s="351">
        <v>6.84</v>
      </c>
      <c r="J57" s="356">
        <f t="shared" si="19"/>
        <v>-1.4399999999999995</v>
      </c>
      <c r="K57" s="352">
        <v>8.42</v>
      </c>
      <c r="L57" s="355">
        <f t="shared" si="9"/>
        <v>-0.58999999999999986</v>
      </c>
      <c r="M57" s="351">
        <v>9.61</v>
      </c>
      <c r="N57" s="356">
        <f t="shared" si="20"/>
        <v>0.33000000000000007</v>
      </c>
      <c r="O57" s="352">
        <v>8.84</v>
      </c>
      <c r="P57" s="355">
        <f t="shared" si="21"/>
        <v>-0.27999999999999936</v>
      </c>
    </row>
    <row r="58" spans="2:16" collapsed="1" x14ac:dyDescent="0.25">
      <c r="B58" s="80">
        <v>2010</v>
      </c>
      <c r="C58" s="343">
        <v>7.1355967362743744</v>
      </c>
      <c r="D58" s="349">
        <f t="shared" si="22"/>
        <v>-9.7769514805738922E-2</v>
      </c>
      <c r="E58" s="343">
        <v>8.026236059698677</v>
      </c>
      <c r="F58" s="349">
        <f t="shared" si="22"/>
        <v>-0.57468232542730568</v>
      </c>
      <c r="G58" s="343">
        <v>7.7255270330816792</v>
      </c>
      <c r="H58" s="349">
        <f t="shared" si="7"/>
        <v>-0.16927809068566191</v>
      </c>
      <c r="I58" s="343">
        <v>6.9876155707381287</v>
      </c>
      <c r="J58" s="349">
        <f>I58-I71</f>
        <v>-0.35610819513996628</v>
      </c>
      <c r="K58" s="343">
        <v>7.6557738201246659</v>
      </c>
      <c r="L58" s="349">
        <f t="shared" si="9"/>
        <v>-0.27212515748925981</v>
      </c>
      <c r="M58" s="343">
        <v>8.662312237548921</v>
      </c>
      <c r="N58" s="349">
        <f>M58-M71</f>
        <v>-1.3390211867848834E-2</v>
      </c>
      <c r="O58" s="343">
        <v>8.0018504852338062</v>
      </c>
      <c r="P58" s="349">
        <f>O58-O71</f>
        <v>-0.19659090246600108</v>
      </c>
    </row>
    <row r="59" spans="2:16" ht="15" hidden="1" customHeight="1" outlineLevel="1" x14ac:dyDescent="0.25">
      <c r="B59" s="66" t="s">
        <v>86</v>
      </c>
      <c r="C59" s="352">
        <v>7.7690631808278869</v>
      </c>
      <c r="D59" s="355">
        <f t="shared" si="22"/>
        <v>-0.32644533749942362</v>
      </c>
      <c r="E59" s="351">
        <v>8.7933595456531233</v>
      </c>
      <c r="F59" s="356">
        <f t="shared" si="22"/>
        <v>-0.18664045434687715</v>
      </c>
      <c r="G59" s="352">
        <v>8.0517777129221102</v>
      </c>
      <c r="H59" s="355">
        <f t="shared" si="7"/>
        <v>-0.4482222870778898</v>
      </c>
      <c r="I59" s="351">
        <v>6.8191289496157133</v>
      </c>
      <c r="J59" s="356">
        <f t="shared" ref="J59:J96" si="23">I59-I72</f>
        <v>-0.94087105038428653</v>
      </c>
      <c r="K59" s="352">
        <v>7.9972493240860469</v>
      </c>
      <c r="L59" s="355">
        <f t="shared" si="9"/>
        <v>-0.50275067591395306</v>
      </c>
      <c r="M59" s="351">
        <v>9.2303682743654658</v>
      </c>
      <c r="N59" s="356">
        <f t="shared" ref="N59:N97" si="24">M59-M72</f>
        <v>0.33036827436546545</v>
      </c>
      <c r="O59" s="352">
        <v>8.4360997327235694</v>
      </c>
      <c r="P59" s="355">
        <f t="shared" ref="P59:P97" si="25">O59-O72</f>
        <v>-0.21390026727643097</v>
      </c>
    </row>
    <row r="60" spans="2:16" ht="15" hidden="1" customHeight="1" outlineLevel="1" x14ac:dyDescent="0.25">
      <c r="B60" s="66" t="s">
        <v>87</v>
      </c>
      <c r="C60" s="352">
        <v>8.1043549712407561</v>
      </c>
      <c r="D60" s="355">
        <f t="shared" si="22"/>
        <v>0.69548271041766707</v>
      </c>
      <c r="E60" s="351">
        <v>8.5425560298826042</v>
      </c>
      <c r="F60" s="356">
        <f t="shared" si="22"/>
        <v>-0.31744397011739522</v>
      </c>
      <c r="G60" s="352">
        <v>8.1077526816080923</v>
      </c>
      <c r="H60" s="355">
        <f t="shared" si="7"/>
        <v>-0.19224731839190845</v>
      </c>
      <c r="I60" s="351">
        <v>8.9561762984026085</v>
      </c>
      <c r="J60" s="356">
        <f t="shared" si="23"/>
        <v>1.1161762984026087</v>
      </c>
      <c r="K60" s="352">
        <v>8.3025929521292152</v>
      </c>
      <c r="L60" s="355">
        <f t="shared" si="9"/>
        <v>-3.7407047870784638E-2</v>
      </c>
      <c r="M60" s="351">
        <v>9.4885697925384314</v>
      </c>
      <c r="N60" s="356">
        <f t="shared" si="24"/>
        <v>0.90856979253843129</v>
      </c>
      <c r="O60" s="352">
        <v>8.7139572368169773</v>
      </c>
      <c r="P60" s="355">
        <f t="shared" si="25"/>
        <v>0.2839572368169776</v>
      </c>
    </row>
    <row r="61" spans="2:16" ht="15" hidden="1" customHeight="1" outlineLevel="1" x14ac:dyDescent="0.25">
      <c r="B61" s="66" t="s">
        <v>88</v>
      </c>
      <c r="C61" s="352">
        <v>6.7142857142857144</v>
      </c>
      <c r="D61" s="355">
        <f t="shared" si="22"/>
        <v>-0.15509227614490761</v>
      </c>
      <c r="E61" s="351">
        <v>7.9104573073233126</v>
      </c>
      <c r="F61" s="356">
        <f t="shared" si="22"/>
        <v>-0.56954269267668778</v>
      </c>
      <c r="G61" s="352">
        <v>7.3968956208758252</v>
      </c>
      <c r="H61" s="355">
        <f t="shared" si="7"/>
        <v>-0.44310437912417466</v>
      </c>
      <c r="I61" s="351">
        <v>7.2253002283946071</v>
      </c>
      <c r="J61" s="356">
        <f t="shared" si="23"/>
        <v>-0.91469977160539351</v>
      </c>
      <c r="K61" s="352">
        <v>7.431350649903206</v>
      </c>
      <c r="L61" s="355">
        <f t="shared" si="9"/>
        <v>-0.55864935009679417</v>
      </c>
      <c r="M61" s="351">
        <v>7.7858367092552196</v>
      </c>
      <c r="N61" s="356">
        <f t="shared" si="24"/>
        <v>-0.27416329074478085</v>
      </c>
      <c r="O61" s="352">
        <v>7.5565637942184125</v>
      </c>
      <c r="P61" s="355">
        <f t="shared" si="25"/>
        <v>-0.46343620578158706</v>
      </c>
    </row>
    <row r="62" spans="2:16" ht="15" hidden="1" customHeight="1" outlineLevel="1" x14ac:dyDescent="0.25">
      <c r="B62" s="66" t="s">
        <v>89</v>
      </c>
      <c r="C62" s="352">
        <v>6.8771251931993822</v>
      </c>
      <c r="D62" s="355">
        <f t="shared" si="22"/>
        <v>-0.66319738744577883</v>
      </c>
      <c r="E62" s="351">
        <v>8.9600000000000009</v>
      </c>
      <c r="F62" s="356">
        <f t="shared" si="22"/>
        <v>-0.42999999999999972</v>
      </c>
      <c r="G62" s="352">
        <v>8.19</v>
      </c>
      <c r="H62" s="355">
        <f t="shared" si="7"/>
        <v>-0.21000000000000085</v>
      </c>
      <c r="I62" s="351">
        <v>8.68</v>
      </c>
      <c r="J62" s="356">
        <f t="shared" si="23"/>
        <v>-0.35999999999999943</v>
      </c>
      <c r="K62" s="352">
        <v>8.33</v>
      </c>
      <c r="L62" s="355">
        <f t="shared" si="9"/>
        <v>-0.30000000000000071</v>
      </c>
      <c r="M62" s="351">
        <v>8.76</v>
      </c>
      <c r="N62" s="356">
        <f t="shared" si="24"/>
        <v>9.9999999999997868E-3</v>
      </c>
      <c r="O62" s="352">
        <v>8.49</v>
      </c>
      <c r="P62" s="355">
        <f t="shared" si="25"/>
        <v>-0.1899999999999995</v>
      </c>
    </row>
    <row r="63" spans="2:16" ht="15" hidden="1" customHeight="1" outlineLevel="1" x14ac:dyDescent="0.25">
      <c r="B63" s="66" t="s">
        <v>90</v>
      </c>
      <c r="C63" s="352">
        <v>7.4554597701149428</v>
      </c>
      <c r="D63" s="355">
        <f t="shared" si="22"/>
        <v>0.48914689517262655</v>
      </c>
      <c r="E63" s="351">
        <v>9.1</v>
      </c>
      <c r="F63" s="356">
        <f t="shared" si="22"/>
        <v>0.46999999999999886</v>
      </c>
      <c r="G63" s="352">
        <v>8.0500000000000007</v>
      </c>
      <c r="H63" s="355">
        <f t="shared" si="7"/>
        <v>-0.14999999999999858</v>
      </c>
      <c r="I63" s="351">
        <v>7.24</v>
      </c>
      <c r="J63" s="356">
        <f t="shared" si="23"/>
        <v>-1.1899999999999995</v>
      </c>
      <c r="K63" s="352">
        <v>8.09</v>
      </c>
      <c r="L63" s="355">
        <f t="shared" si="9"/>
        <v>-0.19999999999999929</v>
      </c>
      <c r="M63" s="351">
        <v>8.39</v>
      </c>
      <c r="N63" s="356">
        <f t="shared" si="24"/>
        <v>-0.44999999999999929</v>
      </c>
      <c r="O63" s="352">
        <v>8.1999999999999993</v>
      </c>
      <c r="P63" s="355">
        <f t="shared" si="25"/>
        <v>-0.3100000000000005</v>
      </c>
    </row>
    <row r="64" spans="2:16" ht="15" hidden="1" customHeight="1" outlineLevel="1" x14ac:dyDescent="0.25">
      <c r="B64" s="66" t="s">
        <v>91</v>
      </c>
      <c r="C64" s="352">
        <v>6.4488530688158709</v>
      </c>
      <c r="D64" s="355">
        <f t="shared" si="22"/>
        <v>-1.8784416171744676</v>
      </c>
      <c r="E64" s="351">
        <v>8.7799999999999994</v>
      </c>
      <c r="F64" s="356">
        <f t="shared" si="22"/>
        <v>-0.58999999999999986</v>
      </c>
      <c r="G64" s="352">
        <v>8.0299999999999994</v>
      </c>
      <c r="H64" s="355">
        <f t="shared" si="7"/>
        <v>-1.3000000000000007</v>
      </c>
      <c r="I64" s="351">
        <v>6.97</v>
      </c>
      <c r="J64" s="356">
        <f t="shared" si="23"/>
        <v>-1.0200000000000005</v>
      </c>
      <c r="K64" s="352">
        <v>7.98</v>
      </c>
      <c r="L64" s="355">
        <f t="shared" si="9"/>
        <v>-1.1399999999999988</v>
      </c>
      <c r="M64" s="351">
        <v>8.2200000000000006</v>
      </c>
      <c r="N64" s="356">
        <f t="shared" si="24"/>
        <v>-1.3099999999999987</v>
      </c>
      <c r="O64" s="352">
        <v>8.07</v>
      </c>
      <c r="P64" s="355">
        <f t="shared" si="25"/>
        <v>-1.1999999999999993</v>
      </c>
    </row>
    <row r="65" spans="2:16" ht="15" hidden="1" customHeight="1" outlineLevel="1" x14ac:dyDescent="0.25">
      <c r="B65" s="66" t="s">
        <v>92</v>
      </c>
      <c r="C65" s="352">
        <v>6.9351687388987564</v>
      </c>
      <c r="D65" s="355">
        <f t="shared" si="22"/>
        <v>-1.4820454529540683</v>
      </c>
      <c r="E65" s="351">
        <v>8.8566765793863791</v>
      </c>
      <c r="F65" s="356">
        <f t="shared" si="22"/>
        <v>0.27533893105843887</v>
      </c>
      <c r="G65" s="352">
        <v>7.6023905556476414</v>
      </c>
      <c r="H65" s="355">
        <f t="shared" si="7"/>
        <v>1.2858401055245494E-2</v>
      </c>
      <c r="I65" s="351">
        <v>6.8830887885628291</v>
      </c>
      <c r="J65" s="356">
        <f t="shared" si="23"/>
        <v>-0.74640542228421491</v>
      </c>
      <c r="K65" s="352">
        <v>7.7137847248315419</v>
      </c>
      <c r="L65" s="355">
        <f t="shared" si="9"/>
        <v>-7.6215275168458163E-2</v>
      </c>
      <c r="M65" s="351">
        <v>8.5042484053436027</v>
      </c>
      <c r="N65" s="356">
        <f t="shared" si="24"/>
        <v>-0.88575159465639786</v>
      </c>
      <c r="O65" s="352">
        <v>7.9843228681819305</v>
      </c>
      <c r="P65" s="355">
        <f t="shared" si="25"/>
        <v>-0.32567713181807001</v>
      </c>
    </row>
    <row r="66" spans="2:16" ht="15" hidden="1" customHeight="1" outlineLevel="1" x14ac:dyDescent="0.25">
      <c r="B66" s="66" t="s">
        <v>93</v>
      </c>
      <c r="C66" s="352">
        <v>6.6475155279503104</v>
      </c>
      <c r="D66" s="355">
        <f t="shared" si="22"/>
        <v>-0.38075672335858979</v>
      </c>
      <c r="E66" s="351">
        <v>8.2200000000000006</v>
      </c>
      <c r="F66" s="356">
        <f t="shared" si="22"/>
        <v>-0.61999999999999922</v>
      </c>
      <c r="G66" s="352">
        <v>6.67</v>
      </c>
      <c r="H66" s="355">
        <f t="shared" si="7"/>
        <v>-0.40000000000000036</v>
      </c>
      <c r="I66" s="351">
        <v>6.81</v>
      </c>
      <c r="J66" s="356">
        <f t="shared" si="23"/>
        <v>-0.15000000000000036</v>
      </c>
      <c r="K66" s="352">
        <v>6.93</v>
      </c>
      <c r="L66" s="355">
        <f t="shared" si="9"/>
        <v>-0.45000000000000018</v>
      </c>
      <c r="M66" s="351">
        <v>8.02</v>
      </c>
      <c r="N66" s="356">
        <f t="shared" si="24"/>
        <v>-0.70000000000000107</v>
      </c>
      <c r="O66" s="352">
        <v>7.28</v>
      </c>
      <c r="P66" s="355">
        <f t="shared" si="25"/>
        <v>-0.54</v>
      </c>
    </row>
    <row r="67" spans="2:16" ht="15" hidden="1" customHeight="1" outlineLevel="1" x14ac:dyDescent="0.25">
      <c r="B67" s="66" t="s">
        <v>94</v>
      </c>
      <c r="C67" s="352">
        <v>6.9624447717231224</v>
      </c>
      <c r="D67" s="355">
        <f t="shared" si="22"/>
        <v>-0.9307533189690016</v>
      </c>
      <c r="E67" s="351">
        <v>7.789780752932506</v>
      </c>
      <c r="F67" s="356">
        <f t="shared" si="22"/>
        <v>-1.0102192470674947</v>
      </c>
      <c r="G67" s="352">
        <v>7.5637799447047334</v>
      </c>
      <c r="H67" s="355">
        <f t="shared" si="7"/>
        <v>-0.69622005529526643</v>
      </c>
      <c r="I67" s="351">
        <v>6.816870229007634</v>
      </c>
      <c r="J67" s="356">
        <f t="shared" si="23"/>
        <v>-0.67312977099236626</v>
      </c>
      <c r="K67" s="352">
        <v>7.4878434126217854</v>
      </c>
      <c r="L67" s="355">
        <f t="shared" si="9"/>
        <v>-0.75215658737821478</v>
      </c>
      <c r="M67" s="351">
        <v>8.0707939016633574</v>
      </c>
      <c r="N67" s="356">
        <f t="shared" si="24"/>
        <v>-1.0992060983366425</v>
      </c>
      <c r="O67" s="352">
        <v>7.6993085221671436</v>
      </c>
      <c r="P67" s="355">
        <f t="shared" si="25"/>
        <v>-0.85069147783285715</v>
      </c>
    </row>
    <row r="68" spans="2:16" ht="15" hidden="1" customHeight="1" outlineLevel="1" x14ac:dyDescent="0.25">
      <c r="B68" s="66" t="s">
        <v>95</v>
      </c>
      <c r="C68" s="352">
        <v>7.25</v>
      </c>
      <c r="D68" s="355">
        <f t="shared" si="22"/>
        <v>-6.0051911278905301E-2</v>
      </c>
      <c r="E68" s="351">
        <v>8.2899999999999991</v>
      </c>
      <c r="F68" s="356">
        <f t="shared" si="22"/>
        <v>-6.0000000000000497E-2</v>
      </c>
      <c r="G68" s="352">
        <v>8.2899999999999991</v>
      </c>
      <c r="H68" s="355">
        <f t="shared" si="7"/>
        <v>0.63999999999999879</v>
      </c>
      <c r="I68" s="351">
        <v>7.26</v>
      </c>
      <c r="J68" s="356">
        <f t="shared" si="23"/>
        <v>-0.16999999999999993</v>
      </c>
      <c r="K68" s="352">
        <v>8.1300000000000008</v>
      </c>
      <c r="L68" s="355">
        <f t="shared" si="9"/>
        <v>0.37000000000000099</v>
      </c>
      <c r="M68" s="351">
        <v>9.34</v>
      </c>
      <c r="N68" s="356">
        <f t="shared" si="24"/>
        <v>0.25</v>
      </c>
      <c r="O68" s="352">
        <v>8.57</v>
      </c>
      <c r="P68" s="355">
        <f t="shared" si="25"/>
        <v>0.33999999999999986</v>
      </c>
    </row>
    <row r="69" spans="2:16" ht="15" hidden="1" customHeight="1" outlineLevel="1" x14ac:dyDescent="0.25">
      <c r="B69" s="66" t="s">
        <v>96</v>
      </c>
      <c r="C69" s="352">
        <v>7.8743961352657008</v>
      </c>
      <c r="D69" s="355">
        <f t="shared" si="22"/>
        <v>0.96273857606715829</v>
      </c>
      <c r="E69" s="351">
        <v>8.61</v>
      </c>
      <c r="F69" s="356">
        <f t="shared" si="22"/>
        <v>-0.44000000000000128</v>
      </c>
      <c r="G69" s="352">
        <v>7.84</v>
      </c>
      <c r="H69" s="355">
        <f t="shared" si="7"/>
        <v>4.0000000000000036E-2</v>
      </c>
      <c r="I69" s="351">
        <v>6.44</v>
      </c>
      <c r="J69" s="356">
        <f t="shared" si="23"/>
        <v>-0.82999999999999918</v>
      </c>
      <c r="K69" s="352">
        <v>7.79</v>
      </c>
      <c r="L69" s="355">
        <f t="shared" si="9"/>
        <v>-0.17999999999999972</v>
      </c>
      <c r="M69" s="351">
        <v>9.1199999999999992</v>
      </c>
      <c r="N69" s="356">
        <f t="shared" si="24"/>
        <v>0.26999999999999957</v>
      </c>
      <c r="O69" s="352">
        <v>8.2899999999999991</v>
      </c>
      <c r="P69" s="355">
        <f t="shared" si="25"/>
        <v>-1.0000000000001563E-2</v>
      </c>
    </row>
    <row r="70" spans="2:16" ht="15" hidden="1" customHeight="1" outlineLevel="1" x14ac:dyDescent="0.25">
      <c r="B70" s="66" t="s">
        <v>97</v>
      </c>
      <c r="C70" s="352">
        <v>7.9375975039001556</v>
      </c>
      <c r="D70" s="355">
        <f t="shared" si="22"/>
        <v>-0.89080161890686149</v>
      </c>
      <c r="E70" s="351">
        <v>9.39</v>
      </c>
      <c r="F70" s="356">
        <f t="shared" si="22"/>
        <v>-0.41999999999999993</v>
      </c>
      <c r="G70" s="352">
        <v>9.07</v>
      </c>
      <c r="H70" s="355">
        <f t="shared" si="7"/>
        <v>-0.53999999999999915</v>
      </c>
      <c r="I70" s="351">
        <v>8.2799999999999994</v>
      </c>
      <c r="J70" s="356">
        <f t="shared" si="23"/>
        <v>-0.33999999999999986</v>
      </c>
      <c r="K70" s="352">
        <v>9.01</v>
      </c>
      <c r="L70" s="355">
        <f t="shared" si="9"/>
        <v>-0.49000000000000021</v>
      </c>
      <c r="M70" s="351">
        <v>9.2799999999999994</v>
      </c>
      <c r="N70" s="356">
        <f t="shared" si="24"/>
        <v>-1.1900000000000013</v>
      </c>
      <c r="O70" s="352">
        <v>9.1199999999999992</v>
      </c>
      <c r="P70" s="355">
        <f t="shared" si="25"/>
        <v>-0.74000000000000021</v>
      </c>
    </row>
    <row r="71" spans="2:16" collapsed="1" x14ac:dyDescent="0.25">
      <c r="B71" s="80">
        <v>2009</v>
      </c>
      <c r="C71" s="354">
        <v>7.2333662510801133</v>
      </c>
      <c r="D71" s="357">
        <f>C71-C84</f>
        <v>-0.34728033101995681</v>
      </c>
      <c r="E71" s="354">
        <v>8.6009183851259827</v>
      </c>
      <c r="F71" s="357">
        <f>E71-E84</f>
        <v>-0.30519361434376435</v>
      </c>
      <c r="G71" s="354">
        <v>7.8948051237673411</v>
      </c>
      <c r="H71" s="357">
        <f t="shared" si="7"/>
        <v>-0.29589201264337994</v>
      </c>
      <c r="I71" s="354">
        <v>7.3437237658780949</v>
      </c>
      <c r="J71" s="357">
        <f>I71-I84</f>
        <v>-0.48739902787741674</v>
      </c>
      <c r="K71" s="354">
        <v>7.9278989776139257</v>
      </c>
      <c r="L71" s="357">
        <f t="shared" si="9"/>
        <v>-0.34230758042801579</v>
      </c>
      <c r="M71" s="354">
        <v>8.6757024494167698</v>
      </c>
      <c r="N71" s="357">
        <f t="shared" si="24"/>
        <v>-0.34219359036848296</v>
      </c>
      <c r="O71" s="354">
        <v>8.1984413876998072</v>
      </c>
      <c r="P71" s="357">
        <f t="shared" si="25"/>
        <v>-0.34171515979331701</v>
      </c>
    </row>
    <row r="72" spans="2:16" ht="15" hidden="1" customHeight="1" outlineLevel="1" x14ac:dyDescent="0.25">
      <c r="B72" s="66" t="s">
        <v>86</v>
      </c>
      <c r="C72" s="352">
        <v>8.0955085183273106</v>
      </c>
      <c r="D72" s="355">
        <f t="shared" si="22"/>
        <v>0.23704996282561375</v>
      </c>
      <c r="E72" s="351">
        <v>8.98</v>
      </c>
      <c r="F72" s="356">
        <f t="shared" si="22"/>
        <v>-0.15000000000000036</v>
      </c>
      <c r="G72" s="352">
        <v>8.5</v>
      </c>
      <c r="H72" s="355">
        <f t="shared" si="7"/>
        <v>-0.32000000000000028</v>
      </c>
      <c r="I72" s="351">
        <v>7.76</v>
      </c>
      <c r="J72" s="356">
        <f t="shared" si="23"/>
        <v>0.37000000000000011</v>
      </c>
      <c r="K72" s="352">
        <v>8.5</v>
      </c>
      <c r="L72" s="355">
        <f t="shared" si="9"/>
        <v>-0.14000000000000057</v>
      </c>
      <c r="M72" s="351">
        <v>8.9</v>
      </c>
      <c r="N72" s="356">
        <f t="shared" si="24"/>
        <v>-0.96999999999999886</v>
      </c>
      <c r="O72" s="352">
        <v>8.65</v>
      </c>
      <c r="P72" s="355">
        <f t="shared" si="25"/>
        <v>-0.4399999999999995</v>
      </c>
    </row>
    <row r="73" spans="2:16" ht="15" hidden="1" customHeight="1" outlineLevel="1" x14ac:dyDescent="0.25">
      <c r="B73" s="66" t="s">
        <v>87</v>
      </c>
      <c r="C73" s="352">
        <v>7.408872260823089</v>
      </c>
      <c r="D73" s="355">
        <f t="shared" si="22"/>
        <v>0.10953744929315512</v>
      </c>
      <c r="E73" s="351">
        <v>8.86</v>
      </c>
      <c r="F73" s="356">
        <f t="shared" si="22"/>
        <v>0.10999999999999943</v>
      </c>
      <c r="G73" s="352">
        <v>8.3000000000000007</v>
      </c>
      <c r="H73" s="355">
        <f t="shared" si="7"/>
        <v>2.000000000000135E-2</v>
      </c>
      <c r="I73" s="351">
        <v>7.84</v>
      </c>
      <c r="J73" s="356">
        <f t="shared" si="23"/>
        <v>0.72999999999999954</v>
      </c>
      <c r="K73" s="352">
        <v>8.34</v>
      </c>
      <c r="L73" s="355">
        <f t="shared" si="9"/>
        <v>0.16000000000000014</v>
      </c>
      <c r="M73" s="351">
        <v>8.58</v>
      </c>
      <c r="N73" s="356">
        <f t="shared" si="24"/>
        <v>-3.9999999999999147E-2</v>
      </c>
      <c r="O73" s="352">
        <v>8.43</v>
      </c>
      <c r="P73" s="355">
        <f t="shared" si="25"/>
        <v>8.0000000000000071E-2</v>
      </c>
    </row>
    <row r="74" spans="2:16" ht="15" hidden="1" customHeight="1" outlineLevel="1" x14ac:dyDescent="0.25">
      <c r="B74" s="66" t="s">
        <v>88</v>
      </c>
      <c r="C74" s="352">
        <v>6.869377990430622</v>
      </c>
      <c r="D74" s="355">
        <f t="shared" si="22"/>
        <v>-1.5009528526857059</v>
      </c>
      <c r="E74" s="351">
        <v>8.48</v>
      </c>
      <c r="F74" s="356">
        <f t="shared" si="22"/>
        <v>4.0000000000000924E-2</v>
      </c>
      <c r="G74" s="352">
        <v>7.84</v>
      </c>
      <c r="H74" s="355">
        <f t="shared" si="7"/>
        <v>0.16999999999999993</v>
      </c>
      <c r="I74" s="351">
        <v>8.14</v>
      </c>
      <c r="J74" s="356">
        <f t="shared" si="23"/>
        <v>1.2300000000000004</v>
      </c>
      <c r="K74" s="352">
        <v>7.99</v>
      </c>
      <c r="L74" s="355">
        <f t="shared" si="9"/>
        <v>0.29000000000000004</v>
      </c>
      <c r="M74" s="351">
        <v>8.06</v>
      </c>
      <c r="N74" s="356">
        <f t="shared" si="24"/>
        <v>-0.62999999999999901</v>
      </c>
      <c r="O74" s="352">
        <v>8.02</v>
      </c>
      <c r="P74" s="355">
        <f t="shared" si="25"/>
        <v>-3.0000000000001137E-2</v>
      </c>
    </row>
    <row r="75" spans="2:16" ht="15" hidden="1" customHeight="1" outlineLevel="1" x14ac:dyDescent="0.25">
      <c r="B75" s="66" t="s">
        <v>89</v>
      </c>
      <c r="C75" s="352">
        <v>7.540322580645161</v>
      </c>
      <c r="D75" s="355">
        <f t="shared" si="22"/>
        <v>-1.2945611402850714</v>
      </c>
      <c r="E75" s="351">
        <v>9.39</v>
      </c>
      <c r="F75" s="356">
        <f t="shared" si="22"/>
        <v>-0.26999999999999957</v>
      </c>
      <c r="G75" s="352">
        <v>8.4</v>
      </c>
      <c r="H75" s="355">
        <f t="shared" si="7"/>
        <v>-9.9999999999997868E-3</v>
      </c>
      <c r="I75" s="351">
        <v>9.0399999999999991</v>
      </c>
      <c r="J75" s="356">
        <f t="shared" si="23"/>
        <v>1.879999999999999</v>
      </c>
      <c r="K75" s="352">
        <v>8.6300000000000008</v>
      </c>
      <c r="L75" s="355">
        <f t="shared" si="9"/>
        <v>0.19000000000000128</v>
      </c>
      <c r="M75" s="351">
        <v>8.75</v>
      </c>
      <c r="N75" s="356">
        <f t="shared" si="24"/>
        <v>-0.57000000000000028</v>
      </c>
      <c r="O75" s="352">
        <v>8.68</v>
      </c>
      <c r="P75" s="355">
        <f t="shared" si="25"/>
        <v>-5.0000000000000711E-2</v>
      </c>
    </row>
    <row r="76" spans="2:16" ht="15" hidden="1" customHeight="1" outlineLevel="1" x14ac:dyDescent="0.25">
      <c r="B76" s="66" t="s">
        <v>90</v>
      </c>
      <c r="C76" s="352">
        <v>6.9663128749423162</v>
      </c>
      <c r="D76" s="355">
        <f t="shared" si="22"/>
        <v>-0.84658130865964587</v>
      </c>
      <c r="E76" s="351">
        <v>8.6300000000000008</v>
      </c>
      <c r="F76" s="356">
        <f t="shared" si="22"/>
        <v>-0.40999999999999837</v>
      </c>
      <c r="G76" s="352">
        <v>8.1999999999999993</v>
      </c>
      <c r="H76" s="355">
        <f t="shared" si="7"/>
        <v>-0.61000000000000121</v>
      </c>
      <c r="I76" s="351">
        <v>8.43</v>
      </c>
      <c r="J76" s="356">
        <f t="shared" si="23"/>
        <v>0.91000000000000014</v>
      </c>
      <c r="K76" s="352">
        <v>8.2899999999999991</v>
      </c>
      <c r="L76" s="355">
        <f t="shared" si="9"/>
        <v>-0.37000000000000099</v>
      </c>
      <c r="M76" s="351">
        <v>8.84</v>
      </c>
      <c r="N76" s="356">
        <f t="shared" si="24"/>
        <v>-0.23000000000000043</v>
      </c>
      <c r="O76" s="352">
        <v>8.51</v>
      </c>
      <c r="P76" s="355">
        <f t="shared" si="25"/>
        <v>-0.3100000000000005</v>
      </c>
    </row>
    <row r="77" spans="2:16" ht="15" hidden="1" customHeight="1" outlineLevel="1" x14ac:dyDescent="0.25">
      <c r="B77" s="66" t="s">
        <v>91</v>
      </c>
      <c r="C77" s="352">
        <v>8.3272946859903385</v>
      </c>
      <c r="D77" s="355">
        <f t="shared" si="22"/>
        <v>-1.2668331205727004</v>
      </c>
      <c r="E77" s="351">
        <v>9.3699999999999992</v>
      </c>
      <c r="F77" s="356">
        <f t="shared" si="22"/>
        <v>6.9999999999998508E-2</v>
      </c>
      <c r="G77" s="352">
        <v>9.33</v>
      </c>
      <c r="H77" s="355">
        <f t="shared" si="7"/>
        <v>0.80000000000000071</v>
      </c>
      <c r="I77" s="351">
        <v>7.99</v>
      </c>
      <c r="J77" s="356">
        <f t="shared" si="23"/>
        <v>1.0600000000000005</v>
      </c>
      <c r="K77" s="352">
        <v>9.1199999999999992</v>
      </c>
      <c r="L77" s="355">
        <f t="shared" si="9"/>
        <v>0.65999999999999837</v>
      </c>
      <c r="M77" s="351">
        <v>9.5299999999999994</v>
      </c>
      <c r="N77" s="356">
        <f t="shared" si="24"/>
        <v>5.9999999999998721E-2</v>
      </c>
      <c r="O77" s="352">
        <v>9.27</v>
      </c>
      <c r="P77" s="355">
        <f t="shared" si="25"/>
        <v>0.45999999999999908</v>
      </c>
    </row>
    <row r="78" spans="2:16" ht="15" hidden="1" customHeight="1" outlineLevel="1" x14ac:dyDescent="0.25">
      <c r="B78" s="66" t="s">
        <v>92</v>
      </c>
      <c r="C78" s="352">
        <v>8.4172141918528247</v>
      </c>
      <c r="D78" s="355">
        <f t="shared" si="22"/>
        <v>2.3845344532907333</v>
      </c>
      <c r="E78" s="351">
        <v>8.5813376483279402</v>
      </c>
      <c r="F78" s="356">
        <f t="shared" si="22"/>
        <v>0.45133764832793943</v>
      </c>
      <c r="G78" s="352">
        <v>7.5895321545923959</v>
      </c>
      <c r="H78" s="355">
        <f t="shared" si="7"/>
        <v>0.31953215459239637</v>
      </c>
      <c r="I78" s="351">
        <v>7.629494210847044</v>
      </c>
      <c r="J78" s="356">
        <f t="shared" si="23"/>
        <v>1.2794942108470444</v>
      </c>
      <c r="K78" s="352">
        <v>7.79</v>
      </c>
      <c r="L78" s="355">
        <f t="shared" si="9"/>
        <v>0.50999999999999979</v>
      </c>
      <c r="M78" s="351">
        <v>9.39</v>
      </c>
      <c r="N78" s="356">
        <f t="shared" si="24"/>
        <v>1.17</v>
      </c>
      <c r="O78" s="352">
        <v>8.31</v>
      </c>
      <c r="P78" s="355">
        <f t="shared" si="25"/>
        <v>0.71000000000000085</v>
      </c>
    </row>
    <row r="79" spans="2:16" ht="15" hidden="1" customHeight="1" outlineLevel="1" x14ac:dyDescent="0.25">
      <c r="B79" s="66" t="s">
        <v>93</v>
      </c>
      <c r="C79" s="352">
        <v>7.0282722513089002</v>
      </c>
      <c r="D79" s="355">
        <f t="shared" si="22"/>
        <v>-0.62609318523475377</v>
      </c>
      <c r="E79" s="351">
        <v>8.84</v>
      </c>
      <c r="F79" s="356">
        <f t="shared" si="22"/>
        <v>-0.55000000000000071</v>
      </c>
      <c r="G79" s="352">
        <v>7.07</v>
      </c>
      <c r="H79" s="355">
        <f t="shared" si="7"/>
        <v>-0.8199999999999994</v>
      </c>
      <c r="I79" s="351">
        <v>6.96</v>
      </c>
      <c r="J79" s="356">
        <f t="shared" si="23"/>
        <v>0.29999999999999982</v>
      </c>
      <c r="K79" s="352">
        <v>7.38</v>
      </c>
      <c r="L79" s="355">
        <f t="shared" si="9"/>
        <v>-0.54</v>
      </c>
      <c r="M79" s="351">
        <v>8.7200000000000006</v>
      </c>
      <c r="N79" s="356">
        <f t="shared" si="24"/>
        <v>-1.5599999999999987</v>
      </c>
      <c r="O79" s="352">
        <v>7.82</v>
      </c>
      <c r="P79" s="355">
        <f t="shared" si="25"/>
        <v>-0.83999999999999986</v>
      </c>
    </row>
    <row r="80" spans="2:16" ht="15" hidden="1" customHeight="1" outlineLevel="1" x14ac:dyDescent="0.25">
      <c r="B80" s="66" t="s">
        <v>94</v>
      </c>
      <c r="C80" s="352">
        <v>7.893198090692124</v>
      </c>
      <c r="D80" s="355">
        <f t="shared" si="22"/>
        <v>0.60636286837303111</v>
      </c>
      <c r="E80" s="351">
        <v>8.8000000000000007</v>
      </c>
      <c r="F80" s="356">
        <f t="shared" si="22"/>
        <v>0.63000000000000078</v>
      </c>
      <c r="G80" s="352">
        <v>8.26</v>
      </c>
      <c r="H80" s="355">
        <f t="shared" si="7"/>
        <v>0.75</v>
      </c>
      <c r="I80" s="351">
        <v>7.49</v>
      </c>
      <c r="J80" s="356">
        <f t="shared" si="23"/>
        <v>0.94000000000000039</v>
      </c>
      <c r="K80" s="352">
        <v>8.24</v>
      </c>
      <c r="L80" s="355">
        <f t="shared" si="9"/>
        <v>0.77000000000000046</v>
      </c>
      <c r="M80" s="351">
        <v>9.17</v>
      </c>
      <c r="N80" s="356">
        <f t="shared" si="24"/>
        <v>-9.9999999999997868E-3</v>
      </c>
      <c r="O80" s="352">
        <v>8.5500000000000007</v>
      </c>
      <c r="P80" s="355">
        <f t="shared" si="25"/>
        <v>0.49000000000000021</v>
      </c>
    </row>
    <row r="81" spans="2:16" ht="15" hidden="1" customHeight="1" outlineLevel="1" x14ac:dyDescent="0.25">
      <c r="B81" s="66" t="s">
        <v>95</v>
      </c>
      <c r="C81" s="352">
        <v>7.3100519112789053</v>
      </c>
      <c r="D81" s="355">
        <f t="shared" si="22"/>
        <v>4.9068875176251581E-2</v>
      </c>
      <c r="E81" s="351">
        <v>8.35</v>
      </c>
      <c r="F81" s="356">
        <f t="shared" si="22"/>
        <v>-9.9999999999997868E-3</v>
      </c>
      <c r="G81" s="352">
        <v>7.65</v>
      </c>
      <c r="H81" s="355">
        <f t="shared" si="7"/>
        <v>0.11000000000000032</v>
      </c>
      <c r="I81" s="351">
        <v>7.43</v>
      </c>
      <c r="J81" s="356">
        <f t="shared" si="23"/>
        <v>-8.9999999999999858E-2</v>
      </c>
      <c r="K81" s="352">
        <v>7.76</v>
      </c>
      <c r="L81" s="355">
        <f t="shared" si="9"/>
        <v>4.9999999999999822E-2</v>
      </c>
      <c r="M81" s="351">
        <v>9.09</v>
      </c>
      <c r="N81" s="356">
        <f t="shared" si="24"/>
        <v>0.28999999999999915</v>
      </c>
      <c r="O81" s="352">
        <v>8.23</v>
      </c>
      <c r="P81" s="355">
        <f t="shared" si="25"/>
        <v>9.9999999999999645E-2</v>
      </c>
    </row>
    <row r="82" spans="2:16" ht="15" hidden="1" customHeight="1" outlineLevel="1" x14ac:dyDescent="0.25">
      <c r="B82" s="66" t="s">
        <v>96</v>
      </c>
      <c r="C82" s="352">
        <v>6.9116575591985425</v>
      </c>
      <c r="D82" s="355">
        <f t="shared" si="22"/>
        <v>-0.82660702117130125</v>
      </c>
      <c r="E82" s="351">
        <v>9.0500000000000007</v>
      </c>
      <c r="F82" s="356">
        <f t="shared" si="22"/>
        <v>0.43000000000000149</v>
      </c>
      <c r="G82" s="352">
        <v>7.8</v>
      </c>
      <c r="H82" s="355">
        <f t="shared" si="7"/>
        <v>-0.15000000000000036</v>
      </c>
      <c r="I82" s="351">
        <v>7.27</v>
      </c>
      <c r="J82" s="356">
        <f t="shared" si="23"/>
        <v>0.29999999999999982</v>
      </c>
      <c r="K82" s="352">
        <v>7.97</v>
      </c>
      <c r="L82" s="355">
        <f t="shared" si="9"/>
        <v>4.0000000000000036E-2</v>
      </c>
      <c r="M82" s="351">
        <v>8.85</v>
      </c>
      <c r="N82" s="356">
        <f t="shared" si="24"/>
        <v>-0.62000000000000099</v>
      </c>
      <c r="O82" s="352">
        <v>8.3000000000000007</v>
      </c>
      <c r="P82" s="355">
        <f t="shared" si="25"/>
        <v>-0.20999999999999908</v>
      </c>
    </row>
    <row r="83" spans="2:16" ht="15" hidden="1" customHeight="1" outlineLevel="1" x14ac:dyDescent="0.25">
      <c r="B83" s="66" t="s">
        <v>97</v>
      </c>
      <c r="C83" s="352">
        <v>8.8283991228070171</v>
      </c>
      <c r="D83" s="355">
        <f t="shared" si="22"/>
        <v>0.28419881621529441</v>
      </c>
      <c r="E83" s="351">
        <v>9.81</v>
      </c>
      <c r="F83" s="356">
        <f t="shared" si="22"/>
        <v>9.9999999999997868E-3</v>
      </c>
      <c r="G83" s="352">
        <v>9.61</v>
      </c>
      <c r="H83" s="355">
        <f t="shared" si="7"/>
        <v>0.52999999999999936</v>
      </c>
      <c r="I83" s="351">
        <v>8.6199999999999992</v>
      </c>
      <c r="J83" s="356">
        <f t="shared" si="23"/>
        <v>0.35999999999999943</v>
      </c>
      <c r="K83" s="352">
        <v>9.5</v>
      </c>
      <c r="L83" s="355">
        <f t="shared" si="9"/>
        <v>0.40000000000000036</v>
      </c>
      <c r="M83" s="351">
        <v>10.47</v>
      </c>
      <c r="N83" s="356">
        <f t="shared" si="24"/>
        <v>2.000000000000135E-2</v>
      </c>
      <c r="O83" s="352">
        <v>9.86</v>
      </c>
      <c r="P83" s="355">
        <f t="shared" si="25"/>
        <v>0.25999999999999979</v>
      </c>
    </row>
    <row r="84" spans="2:16" collapsed="1" x14ac:dyDescent="0.25">
      <c r="B84" s="80">
        <v>2008</v>
      </c>
      <c r="C84" s="354">
        <v>7.5806465821000701</v>
      </c>
      <c r="D84" s="357">
        <f>C84-C97</f>
        <v>-0.26030575238790377</v>
      </c>
      <c r="E84" s="354">
        <v>8.9061119994697471</v>
      </c>
      <c r="F84" s="357">
        <f>E84-E97</f>
        <v>3.282323112940233E-2</v>
      </c>
      <c r="G84" s="354">
        <v>8.1906971364107211</v>
      </c>
      <c r="H84" s="357">
        <f t="shared" ref="H84:H122" si="26">G84-G97</f>
        <v>5.3801954905805971E-2</v>
      </c>
      <c r="I84" s="354">
        <v>7.8311227937555117</v>
      </c>
      <c r="J84" s="357">
        <f>I84-I97</f>
        <v>0.72466352899015085</v>
      </c>
      <c r="K84" s="354">
        <v>8.2702065580419415</v>
      </c>
      <c r="L84" s="357">
        <f t="shared" ref="L84:L122" si="27">K84-K97</f>
        <v>0.15187638916851753</v>
      </c>
      <c r="M84" s="354">
        <v>9.0178960397852528</v>
      </c>
      <c r="N84" s="357">
        <f t="shared" si="24"/>
        <v>-0.22509100177808605</v>
      </c>
      <c r="O84" s="354">
        <v>8.5401565474931243</v>
      </c>
      <c r="P84" s="357">
        <f t="shared" si="25"/>
        <v>1.6909883088906952E-2</v>
      </c>
    </row>
    <row r="85" spans="2:16" ht="15" hidden="1" customHeight="1" outlineLevel="1" x14ac:dyDescent="0.25">
      <c r="B85" s="66" t="s">
        <v>86</v>
      </c>
      <c r="C85" s="352">
        <v>7.8584585555016968</v>
      </c>
      <c r="D85" s="355">
        <f t="shared" si="22"/>
        <v>1.59484824031545</v>
      </c>
      <c r="E85" s="351">
        <v>9.1300000000000008</v>
      </c>
      <c r="F85" s="356">
        <f t="shared" si="22"/>
        <v>0.59000000000000163</v>
      </c>
      <c r="G85" s="352">
        <v>8.82</v>
      </c>
      <c r="H85" s="355">
        <f t="shared" si="26"/>
        <v>0.94000000000000039</v>
      </c>
      <c r="I85" s="351">
        <v>7.39</v>
      </c>
      <c r="J85" s="356">
        <f t="shared" si="23"/>
        <v>0.13999999999999968</v>
      </c>
      <c r="K85" s="352">
        <v>8.64</v>
      </c>
      <c r="L85" s="355">
        <f t="shared" si="27"/>
        <v>0.77000000000000046</v>
      </c>
      <c r="M85" s="351">
        <v>9.8699999999999992</v>
      </c>
      <c r="N85" s="356">
        <f t="shared" si="24"/>
        <v>1.1199999999999992</v>
      </c>
      <c r="O85" s="352">
        <v>9.09</v>
      </c>
      <c r="P85" s="355">
        <f t="shared" si="25"/>
        <v>0.89000000000000057</v>
      </c>
    </row>
    <row r="86" spans="2:16" ht="15" hidden="1" customHeight="1" outlineLevel="1" x14ac:dyDescent="0.25">
      <c r="B86" s="66" t="s">
        <v>87</v>
      </c>
      <c r="C86" s="352">
        <v>7.2993348115299339</v>
      </c>
      <c r="D86" s="355">
        <f t="shared" si="22"/>
        <v>-4.3308579991262697E-2</v>
      </c>
      <c r="E86" s="351">
        <v>8.75</v>
      </c>
      <c r="F86" s="356">
        <f t="shared" si="22"/>
        <v>0.24000000000000021</v>
      </c>
      <c r="G86" s="352">
        <v>8.2799999999999994</v>
      </c>
      <c r="H86" s="355">
        <f t="shared" si="26"/>
        <v>5.9999999999998721E-2</v>
      </c>
      <c r="I86" s="351">
        <v>7.11</v>
      </c>
      <c r="J86" s="356">
        <f t="shared" si="23"/>
        <v>0.45000000000000018</v>
      </c>
      <c r="K86" s="352">
        <v>8.18</v>
      </c>
      <c r="L86" s="355">
        <f t="shared" si="27"/>
        <v>0.20999999999999996</v>
      </c>
      <c r="M86" s="351">
        <v>8.6199999999999992</v>
      </c>
      <c r="N86" s="356">
        <f t="shared" si="24"/>
        <v>-1.5</v>
      </c>
      <c r="O86" s="352">
        <v>8.35</v>
      </c>
      <c r="P86" s="355">
        <f t="shared" si="25"/>
        <v>-0.34999999999999964</v>
      </c>
    </row>
    <row r="87" spans="2:16" ht="15" hidden="1" customHeight="1" outlineLevel="1" x14ac:dyDescent="0.25">
      <c r="B87" s="66" t="s">
        <v>88</v>
      </c>
      <c r="C87" s="352">
        <v>8.3703308431163279</v>
      </c>
      <c r="D87" s="355">
        <f t="shared" si="22"/>
        <v>1.2418636898316562</v>
      </c>
      <c r="E87" s="351">
        <v>8.44</v>
      </c>
      <c r="F87" s="356">
        <f t="shared" si="22"/>
        <v>-0.17999999999999972</v>
      </c>
      <c r="G87" s="352">
        <v>7.67</v>
      </c>
      <c r="H87" s="355">
        <f t="shared" si="26"/>
        <v>-0.33000000000000007</v>
      </c>
      <c r="I87" s="351">
        <v>6.91</v>
      </c>
      <c r="J87" s="356">
        <f t="shared" si="23"/>
        <v>1.1600000000000001</v>
      </c>
      <c r="K87" s="352">
        <v>7.7</v>
      </c>
      <c r="L87" s="355">
        <f t="shared" si="27"/>
        <v>-1.9999999999999574E-2</v>
      </c>
      <c r="M87" s="351">
        <v>8.69</v>
      </c>
      <c r="N87" s="356">
        <f t="shared" si="24"/>
        <v>0.30999999999999872</v>
      </c>
      <c r="O87" s="352">
        <v>8.0500000000000007</v>
      </c>
      <c r="P87" s="355">
        <f t="shared" si="25"/>
        <v>9.0000000000000746E-2</v>
      </c>
    </row>
    <row r="88" spans="2:16" ht="15" hidden="1" customHeight="1" outlineLevel="1" x14ac:dyDescent="0.25">
      <c r="B88" s="66" t="s">
        <v>89</v>
      </c>
      <c r="C88" s="352">
        <v>8.8348837209302324</v>
      </c>
      <c r="D88" s="355">
        <f t="shared" si="22"/>
        <v>2.9932304734798834</v>
      </c>
      <c r="E88" s="351">
        <v>9.66</v>
      </c>
      <c r="F88" s="356">
        <f t="shared" si="22"/>
        <v>1.08</v>
      </c>
      <c r="G88" s="352">
        <v>8.41</v>
      </c>
      <c r="H88" s="355">
        <f t="shared" si="26"/>
        <v>0.61000000000000032</v>
      </c>
      <c r="I88" s="351">
        <v>7.16</v>
      </c>
      <c r="J88" s="356">
        <f t="shared" si="23"/>
        <v>-0.83999999999999986</v>
      </c>
      <c r="K88" s="352">
        <v>8.44</v>
      </c>
      <c r="L88" s="355">
        <f t="shared" si="27"/>
        <v>0.50999999999999979</v>
      </c>
      <c r="M88" s="351">
        <v>9.32</v>
      </c>
      <c r="N88" s="356">
        <f t="shared" si="24"/>
        <v>1.0700000000000003</v>
      </c>
      <c r="O88" s="352">
        <v>8.73</v>
      </c>
      <c r="P88" s="355">
        <f t="shared" si="25"/>
        <v>0.67999999999999972</v>
      </c>
    </row>
    <row r="89" spans="2:16" ht="15" hidden="1" customHeight="1" outlineLevel="1" x14ac:dyDescent="0.25">
      <c r="B89" s="66" t="s">
        <v>90</v>
      </c>
      <c r="C89" s="352">
        <v>7.8128941836019621</v>
      </c>
      <c r="D89" s="355">
        <f t="shared" si="22"/>
        <v>-0.48051555851838224</v>
      </c>
      <c r="E89" s="351">
        <v>9.0399999999999991</v>
      </c>
      <c r="F89" s="356">
        <f t="shared" si="22"/>
        <v>-0.62000000000000099</v>
      </c>
      <c r="G89" s="352">
        <v>8.81</v>
      </c>
      <c r="H89" s="355">
        <f t="shared" si="26"/>
        <v>-0.32000000000000028</v>
      </c>
      <c r="I89" s="351">
        <v>7.52</v>
      </c>
      <c r="J89" s="356">
        <f t="shared" si="23"/>
        <v>-0.27000000000000046</v>
      </c>
      <c r="K89" s="352">
        <v>8.66</v>
      </c>
      <c r="L89" s="355">
        <f t="shared" si="27"/>
        <v>-0.36999999999999922</v>
      </c>
      <c r="M89" s="351">
        <v>9.07</v>
      </c>
      <c r="N89" s="356">
        <f t="shared" si="24"/>
        <v>-1.2599999999999998</v>
      </c>
      <c r="O89" s="352">
        <v>8.82</v>
      </c>
      <c r="P89" s="355">
        <f t="shared" si="25"/>
        <v>-0.69999999999999929</v>
      </c>
    </row>
    <row r="90" spans="2:16" ht="15" hidden="1" customHeight="1" outlineLevel="1" x14ac:dyDescent="0.25">
      <c r="B90" s="66" t="s">
        <v>91</v>
      </c>
      <c r="C90" s="352">
        <v>9.5941278065630389</v>
      </c>
      <c r="D90" s="355">
        <f t="shared" si="22"/>
        <v>-0.47258883511612204</v>
      </c>
      <c r="E90" s="351">
        <v>9.3000000000000007</v>
      </c>
      <c r="F90" s="356">
        <f t="shared" si="22"/>
        <v>-6.9999999999998508E-2</v>
      </c>
      <c r="G90" s="352">
        <v>8.5299999999999994</v>
      </c>
      <c r="H90" s="355">
        <f t="shared" si="26"/>
        <v>-0.25999999999999979</v>
      </c>
      <c r="I90" s="351">
        <v>6.93</v>
      </c>
      <c r="J90" s="356">
        <f t="shared" si="23"/>
        <v>-1.2200000000000006</v>
      </c>
      <c r="K90" s="352">
        <v>8.4600000000000009</v>
      </c>
      <c r="L90" s="355">
        <f t="shared" si="27"/>
        <v>-0.37999999999999901</v>
      </c>
      <c r="M90" s="351">
        <v>9.4700000000000006</v>
      </c>
      <c r="N90" s="356">
        <f t="shared" si="24"/>
        <v>-3.9999999999999147E-2</v>
      </c>
      <c r="O90" s="352">
        <v>8.81</v>
      </c>
      <c r="P90" s="355">
        <f t="shared" si="25"/>
        <v>-0.27999999999999936</v>
      </c>
    </row>
    <row r="91" spans="2:16" ht="15" hidden="1" customHeight="1" outlineLevel="1" x14ac:dyDescent="0.25">
      <c r="B91" s="66" t="s">
        <v>92</v>
      </c>
      <c r="C91" s="352">
        <v>6.0326797385620914</v>
      </c>
      <c r="D91" s="355">
        <f t="shared" si="22"/>
        <v>-2.2178681065803492</v>
      </c>
      <c r="E91" s="351">
        <v>8.1300000000000008</v>
      </c>
      <c r="F91" s="356">
        <f t="shared" si="22"/>
        <v>-0.64999999999999858</v>
      </c>
      <c r="G91" s="352">
        <v>7.27</v>
      </c>
      <c r="H91" s="355">
        <f t="shared" si="26"/>
        <v>-0.49000000000000021</v>
      </c>
      <c r="I91" s="351">
        <v>6.35</v>
      </c>
      <c r="J91" s="356">
        <f t="shared" si="23"/>
        <v>-0.84000000000000075</v>
      </c>
      <c r="K91" s="352">
        <v>7.28</v>
      </c>
      <c r="L91" s="355">
        <f t="shared" si="27"/>
        <v>-0.59999999999999964</v>
      </c>
      <c r="M91" s="351">
        <v>8.2200000000000006</v>
      </c>
      <c r="N91" s="356">
        <f t="shared" si="24"/>
        <v>0.15000000000000036</v>
      </c>
      <c r="O91" s="352">
        <v>7.6</v>
      </c>
      <c r="P91" s="355">
        <f t="shared" si="25"/>
        <v>-0.35000000000000053</v>
      </c>
    </row>
    <row r="92" spans="2:16" ht="15" hidden="1" customHeight="1" outlineLevel="1" x14ac:dyDescent="0.25">
      <c r="B92" s="66" t="s">
        <v>93</v>
      </c>
      <c r="C92" s="352">
        <v>7.654365436543654</v>
      </c>
      <c r="D92" s="355">
        <f t="shared" si="22"/>
        <v>-0.55483337651272624</v>
      </c>
      <c r="E92" s="351">
        <v>9.39</v>
      </c>
      <c r="F92" s="356">
        <f t="shared" si="22"/>
        <v>0.61000000000000121</v>
      </c>
      <c r="G92" s="352">
        <v>7.89</v>
      </c>
      <c r="H92" s="355">
        <f t="shared" si="26"/>
        <v>4.0000000000000036E-2</v>
      </c>
      <c r="I92" s="351">
        <v>6.66</v>
      </c>
      <c r="J92" s="356">
        <f t="shared" si="23"/>
        <v>-0.83000000000000007</v>
      </c>
      <c r="K92" s="352">
        <v>7.92</v>
      </c>
      <c r="L92" s="355">
        <f t="shared" si="27"/>
        <v>-7.0000000000000284E-2</v>
      </c>
      <c r="M92" s="351">
        <v>10.28</v>
      </c>
      <c r="N92" s="356">
        <f t="shared" si="24"/>
        <v>0.59999999999999964</v>
      </c>
      <c r="O92" s="352">
        <v>8.66</v>
      </c>
      <c r="P92" s="355">
        <f t="shared" si="25"/>
        <v>0.12000000000000099</v>
      </c>
    </row>
    <row r="93" spans="2:16" ht="15" hidden="1" customHeight="1" outlineLevel="1" x14ac:dyDescent="0.25">
      <c r="B93" s="66" t="s">
        <v>94</v>
      </c>
      <c r="C93" s="352">
        <v>7.2868352223190929</v>
      </c>
      <c r="D93" s="355">
        <f t="shared" si="22"/>
        <v>-1.3223151044782924</v>
      </c>
      <c r="E93" s="351">
        <v>8.17</v>
      </c>
      <c r="F93" s="356">
        <f t="shared" si="22"/>
        <v>-6.0000000000000497E-2</v>
      </c>
      <c r="G93" s="352">
        <v>7.51</v>
      </c>
      <c r="H93" s="355">
        <f t="shared" si="26"/>
        <v>9.9999999999997868E-3</v>
      </c>
      <c r="I93" s="351">
        <v>6.55</v>
      </c>
      <c r="J93" s="356">
        <f t="shared" si="23"/>
        <v>-4.0000000000000036E-2</v>
      </c>
      <c r="K93" s="352">
        <v>7.47</v>
      </c>
      <c r="L93" s="355">
        <f t="shared" si="27"/>
        <v>-6.0000000000000497E-2</v>
      </c>
      <c r="M93" s="351">
        <v>9.18</v>
      </c>
      <c r="N93" s="356">
        <f t="shared" si="24"/>
        <v>8.0000000000000071E-2</v>
      </c>
      <c r="O93" s="352">
        <v>8.06</v>
      </c>
      <c r="P93" s="355">
        <f t="shared" si="25"/>
        <v>-1.9999999999999574E-2</v>
      </c>
    </row>
    <row r="94" spans="2:16" ht="15" hidden="1" customHeight="1" outlineLevel="1" x14ac:dyDescent="0.25">
      <c r="B94" s="66" t="s">
        <v>95</v>
      </c>
      <c r="C94" s="352">
        <v>7.2609830361026537</v>
      </c>
      <c r="D94" s="355">
        <f t="shared" si="22"/>
        <v>-0.81016542328109953</v>
      </c>
      <c r="E94" s="351">
        <v>8.36</v>
      </c>
      <c r="F94" s="356">
        <f t="shared" si="22"/>
        <v>-1.3900000000000006</v>
      </c>
      <c r="G94" s="352">
        <v>7.54</v>
      </c>
      <c r="H94" s="355">
        <f t="shared" si="26"/>
        <v>-0.29999999999999982</v>
      </c>
      <c r="I94" s="351">
        <v>7.52</v>
      </c>
      <c r="J94" s="356">
        <f t="shared" si="23"/>
        <v>0.14999999999999947</v>
      </c>
      <c r="K94" s="352">
        <v>7.71</v>
      </c>
      <c r="L94" s="355">
        <f t="shared" si="27"/>
        <v>-0.44000000000000039</v>
      </c>
      <c r="M94" s="351">
        <v>8.8000000000000007</v>
      </c>
      <c r="N94" s="356">
        <f t="shared" si="24"/>
        <v>-0.44999999999999929</v>
      </c>
      <c r="O94" s="352">
        <v>8.1300000000000008</v>
      </c>
      <c r="P94" s="355">
        <f t="shared" si="25"/>
        <v>-0.44999999999999929</v>
      </c>
    </row>
    <row r="95" spans="2:16" ht="15" hidden="1" customHeight="1" outlineLevel="1" x14ac:dyDescent="0.25">
      <c r="B95" s="66" t="s">
        <v>96</v>
      </c>
      <c r="C95" s="352">
        <v>7.7382645803698438</v>
      </c>
      <c r="D95" s="355">
        <f t="shared" si="22"/>
        <v>-0.51573085342011105</v>
      </c>
      <c r="E95" s="351">
        <v>8.6199999999999992</v>
      </c>
      <c r="F95" s="356">
        <f t="shared" si="22"/>
        <v>-0.87000000000000099</v>
      </c>
      <c r="G95" s="352">
        <v>7.95</v>
      </c>
      <c r="H95" s="355">
        <f t="shared" si="26"/>
        <v>-0.13999999999999968</v>
      </c>
      <c r="I95" s="351">
        <v>6.97</v>
      </c>
      <c r="J95" s="356">
        <f t="shared" si="23"/>
        <v>-0.33000000000000007</v>
      </c>
      <c r="K95" s="352">
        <v>7.93</v>
      </c>
      <c r="L95" s="355">
        <f t="shared" si="27"/>
        <v>-0.33999999999999986</v>
      </c>
      <c r="M95" s="351">
        <v>9.4700000000000006</v>
      </c>
      <c r="N95" s="356">
        <f t="shared" si="24"/>
        <v>-0.11999999999999922</v>
      </c>
      <c r="O95" s="352">
        <v>8.51</v>
      </c>
      <c r="P95" s="355">
        <f t="shared" si="25"/>
        <v>-0.26999999999999957</v>
      </c>
    </row>
    <row r="96" spans="2:16" ht="15" hidden="1" customHeight="1" outlineLevel="1" x14ac:dyDescent="0.25">
      <c r="B96" s="66" t="s">
        <v>97</v>
      </c>
      <c r="C96" s="352">
        <v>8.5442003065917227</v>
      </c>
      <c r="D96" s="355">
        <f t="shared" si="22"/>
        <v>0.70099295214841284</v>
      </c>
      <c r="E96" s="351">
        <v>9.8000000000000007</v>
      </c>
      <c r="F96" s="356">
        <f t="shared" si="22"/>
        <v>-0.35999999999999943</v>
      </c>
      <c r="G96" s="352">
        <v>9.08</v>
      </c>
      <c r="H96" s="355">
        <f t="shared" si="26"/>
        <v>0.35999999999999943</v>
      </c>
      <c r="I96" s="351">
        <v>8.26</v>
      </c>
      <c r="J96" s="356">
        <f t="shared" si="23"/>
        <v>-0.82000000000000028</v>
      </c>
      <c r="K96" s="352">
        <v>9.1</v>
      </c>
      <c r="L96" s="355">
        <f t="shared" si="27"/>
        <v>3.9999999999999147E-2</v>
      </c>
      <c r="M96" s="351">
        <v>10.45</v>
      </c>
      <c r="N96" s="356">
        <f t="shared" si="24"/>
        <v>-4.0000000000000924E-2</v>
      </c>
      <c r="O96" s="352">
        <v>9.6</v>
      </c>
      <c r="P96" s="355">
        <f t="shared" si="25"/>
        <v>9.9999999999997868E-3</v>
      </c>
    </row>
    <row r="97" spans="2:16" collapsed="1" x14ac:dyDescent="0.25">
      <c r="B97" s="80">
        <v>2007</v>
      </c>
      <c r="C97" s="354">
        <v>7.8409523344879739</v>
      </c>
      <c r="D97" s="357">
        <f>C97-C110</f>
        <v>0.13740770806611113</v>
      </c>
      <c r="E97" s="354">
        <v>8.8732887683403447</v>
      </c>
      <c r="F97" s="357">
        <f>E97-E110</f>
        <v>-0.18392169016916959</v>
      </c>
      <c r="G97" s="354">
        <v>8.1368951815049151</v>
      </c>
      <c r="H97" s="357">
        <f t="shared" si="26"/>
        <v>3.1635934793694531E-3</v>
      </c>
      <c r="I97" s="354">
        <v>7.1064592647653608</v>
      </c>
      <c r="J97" s="357">
        <f>I97-I110</f>
        <v>-0.18854646011332665</v>
      </c>
      <c r="K97" s="354">
        <v>8.118330168873424</v>
      </c>
      <c r="L97" s="357">
        <f t="shared" si="27"/>
        <v>-6.5053594279024907E-2</v>
      </c>
      <c r="M97" s="354">
        <v>9.2429870415633388</v>
      </c>
      <c r="N97" s="357">
        <f t="shared" si="24"/>
        <v>-4.0429610057136856E-2</v>
      </c>
      <c r="O97" s="354">
        <v>8.5232466644042173</v>
      </c>
      <c r="P97" s="357">
        <f t="shared" si="25"/>
        <v>-6.3904544111387906E-2</v>
      </c>
    </row>
    <row r="98" spans="2:16" ht="15" hidden="1" customHeight="1" outlineLevel="1" x14ac:dyDescent="0.25">
      <c r="B98" s="66" t="s">
        <v>86</v>
      </c>
      <c r="C98" s="352">
        <v>6.2636103151862468</v>
      </c>
      <c r="D98" s="352"/>
      <c r="E98" s="351">
        <v>8.5399999999999991</v>
      </c>
      <c r="F98" s="351"/>
      <c r="G98" s="352">
        <v>7.88</v>
      </c>
      <c r="H98" s="352"/>
      <c r="I98" s="351">
        <v>7.25</v>
      </c>
      <c r="J98" s="351"/>
      <c r="K98" s="352">
        <v>7.87</v>
      </c>
      <c r="L98" s="352"/>
      <c r="M98" s="351">
        <v>8.75</v>
      </c>
      <c r="N98" s="351"/>
      <c r="O98" s="352">
        <v>8.1999999999999993</v>
      </c>
      <c r="P98" s="352"/>
    </row>
    <row r="99" spans="2:16" ht="15" hidden="1" customHeight="1" outlineLevel="1" x14ac:dyDescent="0.25">
      <c r="B99" s="66" t="s">
        <v>87</v>
      </c>
      <c r="C99" s="352">
        <v>7.3426433915211966</v>
      </c>
      <c r="D99" s="352"/>
      <c r="E99" s="351">
        <v>8.51</v>
      </c>
      <c r="F99" s="351"/>
      <c r="G99" s="352">
        <v>8.2200000000000006</v>
      </c>
      <c r="H99" s="352"/>
      <c r="I99" s="351">
        <v>6.66</v>
      </c>
      <c r="J99" s="351"/>
      <c r="K99" s="352">
        <v>7.97</v>
      </c>
      <c r="L99" s="352"/>
      <c r="M99" s="351">
        <v>10.119999999999999</v>
      </c>
      <c r="N99" s="351"/>
      <c r="O99" s="352">
        <v>8.6999999999999993</v>
      </c>
      <c r="P99" s="352"/>
    </row>
    <row r="100" spans="2:16" ht="15" hidden="1" customHeight="1" outlineLevel="1" x14ac:dyDescent="0.25">
      <c r="B100" s="66" t="s">
        <v>88</v>
      </c>
      <c r="C100" s="352">
        <v>7.1284671532846717</v>
      </c>
      <c r="D100" s="352"/>
      <c r="E100" s="351">
        <v>8.6199999999999992</v>
      </c>
      <c r="F100" s="351"/>
      <c r="G100" s="352">
        <v>8</v>
      </c>
      <c r="H100" s="352"/>
      <c r="I100" s="351">
        <v>5.75</v>
      </c>
      <c r="J100" s="351"/>
      <c r="K100" s="352">
        <v>7.72</v>
      </c>
      <c r="L100" s="352"/>
      <c r="M100" s="351">
        <v>8.3800000000000008</v>
      </c>
      <c r="N100" s="351"/>
      <c r="O100" s="352">
        <v>7.96</v>
      </c>
      <c r="P100" s="352"/>
    </row>
    <row r="101" spans="2:16" ht="15" hidden="1" customHeight="1" outlineLevel="1" x14ac:dyDescent="0.25">
      <c r="B101" s="66" t="s">
        <v>89</v>
      </c>
      <c r="C101" s="352">
        <v>5.8416532474503491</v>
      </c>
      <c r="D101" s="352"/>
      <c r="E101" s="351">
        <v>8.58</v>
      </c>
      <c r="F101" s="351"/>
      <c r="G101" s="352">
        <v>7.8</v>
      </c>
      <c r="H101" s="352"/>
      <c r="I101" s="351">
        <v>8</v>
      </c>
      <c r="J101" s="351"/>
      <c r="K101" s="352">
        <v>7.93</v>
      </c>
      <c r="L101" s="352"/>
      <c r="M101" s="351">
        <v>8.25</v>
      </c>
      <c r="N101" s="351"/>
      <c r="O101" s="352">
        <v>8.0500000000000007</v>
      </c>
      <c r="P101" s="352"/>
    </row>
    <row r="102" spans="2:16" ht="15" hidden="1" customHeight="1" outlineLevel="1" x14ac:dyDescent="0.25">
      <c r="B102" s="66" t="s">
        <v>90</v>
      </c>
      <c r="C102" s="352">
        <v>8.2934097421203443</v>
      </c>
      <c r="D102" s="352"/>
      <c r="E102" s="351">
        <v>9.66</v>
      </c>
      <c r="F102" s="351"/>
      <c r="G102" s="352">
        <v>9.1300000000000008</v>
      </c>
      <c r="H102" s="352"/>
      <c r="I102" s="351">
        <v>7.79</v>
      </c>
      <c r="J102" s="351"/>
      <c r="K102" s="352">
        <v>9.0299999999999994</v>
      </c>
      <c r="L102" s="352"/>
      <c r="M102" s="351">
        <v>10.33</v>
      </c>
      <c r="N102" s="351"/>
      <c r="O102" s="352">
        <v>9.52</v>
      </c>
      <c r="P102" s="352"/>
    </row>
    <row r="103" spans="2:16" ht="15" hidden="1" customHeight="1" outlineLevel="1" x14ac:dyDescent="0.25">
      <c r="B103" s="66" t="s">
        <v>91</v>
      </c>
      <c r="C103" s="352">
        <v>10.066716641679161</v>
      </c>
      <c r="D103" s="352"/>
      <c r="E103" s="351">
        <v>9.3699999999999992</v>
      </c>
      <c r="F103" s="351"/>
      <c r="G103" s="352">
        <v>8.7899999999999991</v>
      </c>
      <c r="H103" s="352"/>
      <c r="I103" s="351">
        <v>8.15</v>
      </c>
      <c r="J103" s="351"/>
      <c r="K103" s="352">
        <v>8.84</v>
      </c>
      <c r="L103" s="352"/>
      <c r="M103" s="351">
        <v>9.51</v>
      </c>
      <c r="N103" s="351"/>
      <c r="O103" s="352">
        <v>9.09</v>
      </c>
      <c r="P103" s="352"/>
    </row>
    <row r="104" spans="2:16" ht="15" hidden="1" customHeight="1" outlineLevel="1" x14ac:dyDescent="0.25">
      <c r="B104" s="66" t="s">
        <v>92</v>
      </c>
      <c r="C104" s="352">
        <v>8.2505478451424406</v>
      </c>
      <c r="D104" s="352"/>
      <c r="E104" s="351">
        <v>8.7799999999999994</v>
      </c>
      <c r="F104" s="351"/>
      <c r="G104" s="352">
        <v>7.76</v>
      </c>
      <c r="H104" s="352"/>
      <c r="I104" s="351">
        <v>7.19</v>
      </c>
      <c r="J104" s="351"/>
      <c r="K104" s="352">
        <v>7.88</v>
      </c>
      <c r="L104" s="352"/>
      <c r="M104" s="351">
        <v>8.07</v>
      </c>
      <c r="N104" s="351"/>
      <c r="O104" s="352">
        <v>7.95</v>
      </c>
      <c r="P104" s="352"/>
    </row>
    <row r="105" spans="2:16" ht="15" hidden="1" customHeight="1" outlineLevel="1" x14ac:dyDescent="0.25">
      <c r="B105" s="66" t="s">
        <v>93</v>
      </c>
      <c r="C105" s="352">
        <v>8.2091988130563802</v>
      </c>
      <c r="D105" s="352"/>
      <c r="E105" s="351">
        <v>8.7799999999999994</v>
      </c>
      <c r="F105" s="351"/>
      <c r="G105" s="352">
        <v>7.85</v>
      </c>
      <c r="H105" s="352"/>
      <c r="I105" s="351">
        <v>7.49</v>
      </c>
      <c r="J105" s="351"/>
      <c r="K105" s="352">
        <v>7.99</v>
      </c>
      <c r="L105" s="352"/>
      <c r="M105" s="351">
        <v>9.68</v>
      </c>
      <c r="N105" s="351"/>
      <c r="O105" s="352">
        <v>8.5399999999999991</v>
      </c>
      <c r="P105" s="352"/>
    </row>
    <row r="106" spans="2:16" ht="15" hidden="1" customHeight="1" outlineLevel="1" x14ac:dyDescent="0.25">
      <c r="B106" s="66" t="s">
        <v>94</v>
      </c>
      <c r="C106" s="352">
        <v>8.6091503267973852</v>
      </c>
      <c r="D106" s="352"/>
      <c r="E106" s="351">
        <v>8.23</v>
      </c>
      <c r="F106" s="351"/>
      <c r="G106" s="352">
        <v>7.5</v>
      </c>
      <c r="H106" s="352"/>
      <c r="I106" s="351">
        <v>6.59</v>
      </c>
      <c r="J106" s="351"/>
      <c r="K106" s="352">
        <v>7.53</v>
      </c>
      <c r="L106" s="352"/>
      <c r="M106" s="351">
        <v>9.1</v>
      </c>
      <c r="N106" s="351"/>
      <c r="O106" s="352">
        <v>8.08</v>
      </c>
      <c r="P106" s="352"/>
    </row>
    <row r="107" spans="2:16" ht="15" hidden="1" customHeight="1" outlineLevel="1" x14ac:dyDescent="0.25">
      <c r="B107" s="66" t="s">
        <v>95</v>
      </c>
      <c r="C107" s="352">
        <v>8.0711484593837532</v>
      </c>
      <c r="D107" s="352"/>
      <c r="E107" s="351">
        <v>9.75</v>
      </c>
      <c r="F107" s="351"/>
      <c r="G107" s="352">
        <v>7.84</v>
      </c>
      <c r="H107" s="352"/>
      <c r="I107" s="351">
        <v>7.37</v>
      </c>
      <c r="J107" s="351"/>
      <c r="K107" s="352">
        <v>8.15</v>
      </c>
      <c r="L107" s="352"/>
      <c r="M107" s="351">
        <v>9.25</v>
      </c>
      <c r="N107" s="351"/>
      <c r="O107" s="352">
        <v>8.58</v>
      </c>
      <c r="P107" s="352"/>
    </row>
    <row r="108" spans="2:16" ht="15" hidden="1" customHeight="1" outlineLevel="1" x14ac:dyDescent="0.25">
      <c r="B108" s="66" t="s">
        <v>96</v>
      </c>
      <c r="C108" s="352">
        <v>8.2539954337899548</v>
      </c>
      <c r="D108" s="352"/>
      <c r="E108" s="351">
        <v>9.49</v>
      </c>
      <c r="F108" s="351"/>
      <c r="G108" s="352">
        <v>8.09</v>
      </c>
      <c r="H108" s="352"/>
      <c r="I108" s="351">
        <v>7.3</v>
      </c>
      <c r="J108" s="351"/>
      <c r="K108" s="352">
        <v>8.27</v>
      </c>
      <c r="L108" s="352"/>
      <c r="M108" s="351">
        <v>9.59</v>
      </c>
      <c r="N108" s="351"/>
      <c r="O108" s="352">
        <v>8.7799999999999994</v>
      </c>
      <c r="P108" s="352"/>
    </row>
    <row r="109" spans="2:16" ht="15" hidden="1" customHeight="1" outlineLevel="1" x14ac:dyDescent="0.25">
      <c r="B109" s="66" t="s">
        <v>97</v>
      </c>
      <c r="C109" s="352">
        <v>7.8432073544433099</v>
      </c>
      <c r="D109" s="352"/>
      <c r="E109" s="351">
        <v>10.16</v>
      </c>
      <c r="F109" s="351"/>
      <c r="G109" s="352">
        <v>8.7200000000000006</v>
      </c>
      <c r="H109" s="352"/>
      <c r="I109" s="351">
        <v>9.08</v>
      </c>
      <c r="J109" s="351"/>
      <c r="K109" s="352">
        <v>9.06</v>
      </c>
      <c r="L109" s="352"/>
      <c r="M109" s="351">
        <v>10.49</v>
      </c>
      <c r="N109" s="351"/>
      <c r="O109" s="352">
        <v>9.59</v>
      </c>
      <c r="P109" s="352"/>
    </row>
    <row r="110" spans="2:16" collapsed="1" x14ac:dyDescent="0.25">
      <c r="B110" s="80">
        <v>2006</v>
      </c>
      <c r="C110" s="354">
        <v>7.7035446264218628</v>
      </c>
      <c r="D110" s="357"/>
      <c r="E110" s="354">
        <v>9.0572104585095143</v>
      </c>
      <c r="F110" s="357"/>
      <c r="G110" s="354">
        <v>8.1337315880255456</v>
      </c>
      <c r="H110" s="357"/>
      <c r="I110" s="354">
        <v>7.2950057248786875</v>
      </c>
      <c r="J110" s="357"/>
      <c r="K110" s="354">
        <v>8.1833837631524489</v>
      </c>
      <c r="L110" s="357"/>
      <c r="M110" s="354">
        <v>9.2834166516204757</v>
      </c>
      <c r="N110" s="357"/>
      <c r="O110" s="354">
        <v>8.5871512085156052</v>
      </c>
      <c r="P110" s="357"/>
    </row>
    <row r="111" spans="2:16" ht="15" customHeight="1" x14ac:dyDescent="0.25">
      <c r="B111" s="141" t="s">
        <v>79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</row>
    <row r="113" ht="30" customHeight="1" x14ac:dyDescent="0.25"/>
    <row r="115" ht="30" customHeight="1" x14ac:dyDescent="0.25"/>
  </sheetData>
  <mergeCells count="2">
    <mergeCell ref="B5:P5"/>
    <mergeCell ref="B111:P111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292</v>
      </c>
      <c r="C5" s="121"/>
      <c r="D5" s="121"/>
      <c r="E5" s="121"/>
      <c r="F5" s="121"/>
      <c r="G5" s="121"/>
      <c r="H5" s="121"/>
      <c r="I5" s="121"/>
    </row>
    <row r="6" spans="2:9" ht="15" customHeight="1" x14ac:dyDescent="0.25">
      <c r="B6" s="290"/>
      <c r="C6" s="144" t="s">
        <v>293</v>
      </c>
      <c r="D6" s="144" t="s">
        <v>174</v>
      </c>
      <c r="E6" s="144" t="s">
        <v>175</v>
      </c>
      <c r="F6" s="144" t="s">
        <v>176</v>
      </c>
      <c r="G6" s="179" t="s">
        <v>81</v>
      </c>
      <c r="H6" s="144" t="s">
        <v>177</v>
      </c>
      <c r="I6" s="179" t="s">
        <v>83</v>
      </c>
    </row>
    <row r="7" spans="2:9" x14ac:dyDescent="0.25">
      <c r="B7" s="66" t="s">
        <v>86</v>
      </c>
      <c r="C7" s="351">
        <f>IFERROR('tablas evol EM CAT'!C7-'tablas evol EM CAT'!C20,"-")</f>
        <v>-0.5731178586647383</v>
      </c>
      <c r="D7" s="351">
        <f>IFERROR('tablas evol EM CAT'!E7-'tablas evol EM CAT'!E20,"-")</f>
        <v>-0.87803879146056119</v>
      </c>
      <c r="E7" s="351">
        <f>IFERROR('tablas evol EM CAT'!G7-'tablas evol EM CAT'!G20,"-")</f>
        <v>-0.19964649197411433</v>
      </c>
      <c r="F7" s="351">
        <f>IFERROR('tablas evol EM CAT'!I7-'tablas evol EM CAT'!I20,"-")</f>
        <v>-9.3842489337997215E-2</v>
      </c>
      <c r="G7" s="352">
        <f>IFERROR('tablas evol EM CAT'!K7-'tablas evol EM CAT'!K20,"-")</f>
        <v>-0.24421684318549097</v>
      </c>
      <c r="H7" s="351">
        <f>IFERROR('tablas evol EM CAT'!M7-'tablas evol EM CAT'!M20,"-")</f>
        <v>0.56257168059788931</v>
      </c>
      <c r="I7" s="352">
        <f>IFERROR('tablas evol EM CAT'!O7-'tablas evol EM CAT'!O20,"-")</f>
        <v>-2.403005729794927E-2</v>
      </c>
    </row>
    <row r="8" spans="2:9" x14ac:dyDescent="0.25">
      <c r="B8" s="66" t="s">
        <v>87</v>
      </c>
      <c r="C8" s="351">
        <f>IFERROR('tablas evol EM CAT'!C8-'tablas evol EM CAT'!C21,"-")</f>
        <v>-0.10429928806892175</v>
      </c>
      <c r="D8" s="351">
        <f>IFERROR('tablas evol EM CAT'!E8-'tablas evol EM CAT'!E21,"-")</f>
        <v>-4.3682219419924451E-2</v>
      </c>
      <c r="E8" s="351">
        <f>IFERROR('tablas evol EM CAT'!G8-'tablas evol EM CAT'!G21,"-")</f>
        <v>-0.36889527835628311</v>
      </c>
      <c r="F8" s="351">
        <f>IFERROR('tablas evol EM CAT'!I8-'tablas evol EM CAT'!I21,"-")</f>
        <v>-0.56129032258064537</v>
      </c>
      <c r="G8" s="352">
        <f>IFERROR('tablas evol EM CAT'!K8-'tablas evol EM CAT'!K21,"-")</f>
        <v>-0.34756676588639124</v>
      </c>
      <c r="H8" s="351">
        <f>IFERROR('tablas evol EM CAT'!M8-'tablas evol EM CAT'!M21,"-")</f>
        <v>-4.8973778129207446E-2</v>
      </c>
      <c r="I8" s="352">
        <f>IFERROR('tablas evol EM CAT'!O8-'tablas evol EM CAT'!O21,"-")</f>
        <v>-0.2784289026059259</v>
      </c>
    </row>
    <row r="9" spans="2:9" x14ac:dyDescent="0.25">
      <c r="B9" s="66" t="s">
        <v>88</v>
      </c>
      <c r="C9" s="351">
        <f>IFERROR('tablas evol EM CAT'!C9-'tablas evol EM CAT'!C22,"-")</f>
        <v>0.77310382338825789</v>
      </c>
      <c r="D9" s="351">
        <f>IFERROR('tablas evol EM CAT'!E9-'tablas evol EM CAT'!E22,"-")</f>
        <v>0.17147415611814409</v>
      </c>
      <c r="E9" s="351">
        <f>IFERROR('tablas evol EM CAT'!G9-'tablas evol EM CAT'!G22,"-")</f>
        <v>0.4206217819565703</v>
      </c>
      <c r="F9" s="351">
        <f>IFERROR('tablas evol EM CAT'!I9-'tablas evol EM CAT'!I22,"-")</f>
        <v>0.23004929955581588</v>
      </c>
      <c r="G9" s="352">
        <f>IFERROR('tablas evol EM CAT'!K9-'tablas evol EM CAT'!K22,"-")</f>
        <v>0.33711310862798705</v>
      </c>
      <c r="H9" s="351">
        <f>IFERROR('tablas evol EM CAT'!M9-'tablas evol EM CAT'!M22,"-")</f>
        <v>-0.31944878472222271</v>
      </c>
      <c r="I9" s="352">
        <f>IFERROR('tablas evol EM CAT'!O9-'tablas evol EM CAT'!O22,"-")</f>
        <v>0.13136838437864995</v>
      </c>
    </row>
    <row r="10" spans="2:9" x14ac:dyDescent="0.25">
      <c r="B10" s="66" t="s">
        <v>89</v>
      </c>
      <c r="C10" s="351">
        <f>IFERROR('tablas evol EM CAT'!C10-'tablas evol EM CAT'!C23,"-")</f>
        <v>1.3293317326930776</v>
      </c>
      <c r="D10" s="351">
        <f>IFERROR('tablas evol EM CAT'!E10-'tablas evol EM CAT'!E23,"-")</f>
        <v>0.61789573658513408</v>
      </c>
      <c r="E10" s="351">
        <f>IFERROR('tablas evol EM CAT'!G10-'tablas evol EM CAT'!G23,"-")</f>
        <v>-3.1899083484830726E-2</v>
      </c>
      <c r="F10" s="351">
        <f>IFERROR('tablas evol EM CAT'!I10-'tablas evol EM CAT'!I23,"-")</f>
        <v>0.46510244485741392</v>
      </c>
      <c r="G10" s="352">
        <f>IFERROR('tablas evol EM CAT'!K10-'tablas evol EM CAT'!K23,"-")</f>
        <v>0.16710289802461631</v>
      </c>
      <c r="H10" s="351">
        <f>IFERROR('tablas evol EM CAT'!M10-'tablas evol EM CAT'!M23,"-")</f>
        <v>7.7405930200228568E-2</v>
      </c>
      <c r="I10" s="352">
        <f>IFERROR('tablas evol EM CAT'!O10-'tablas evol EM CAT'!O23,"-")</f>
        <v>0.12042932559460873</v>
      </c>
    </row>
    <row r="11" spans="2:9" x14ac:dyDescent="0.25">
      <c r="B11" s="66" t="s">
        <v>90</v>
      </c>
      <c r="C11" s="351">
        <f>IFERROR('tablas evol EM CAT'!C11-'tablas evol EM CAT'!C24,"-")</f>
        <v>0.24383461775360527</v>
      </c>
      <c r="D11" s="351">
        <f>IFERROR('tablas evol EM CAT'!E11-'tablas evol EM CAT'!E24,"-")</f>
        <v>-0.106535611289992</v>
      </c>
      <c r="E11" s="351">
        <f>IFERROR('tablas evol EM CAT'!G11-'tablas evol EM CAT'!G24,"-")</f>
        <v>0.3969591638171881</v>
      </c>
      <c r="F11" s="351">
        <f>IFERROR('tablas evol EM CAT'!I11-'tablas evol EM CAT'!I24,"-")</f>
        <v>1.7952772674464699</v>
      </c>
      <c r="G11" s="352">
        <f>IFERROR('tablas evol EM CAT'!K11-'tablas evol EM CAT'!K24,"-")</f>
        <v>0.55794794558060889</v>
      </c>
      <c r="H11" s="351">
        <f>IFERROR('tablas evol EM CAT'!M11-'tablas evol EM CAT'!M24,"-")</f>
        <v>-0.63107280404086197</v>
      </c>
      <c r="I11" s="352">
        <f>IFERROR('tablas evol EM CAT'!O11-'tablas evol EM CAT'!O24,"-")</f>
        <v>0.20763981207577586</v>
      </c>
    </row>
    <row r="12" spans="2:9" x14ac:dyDescent="0.25">
      <c r="B12" s="66" t="s">
        <v>91</v>
      </c>
      <c r="C12" s="351">
        <f>IFERROR('tablas evol EM CAT'!C12-'tablas evol EM CAT'!C25,"-")</f>
        <v>-1.0537644020488761</v>
      </c>
      <c r="D12" s="351">
        <f>IFERROR('tablas evol EM CAT'!E12-'tablas evol EM CAT'!E25,"-")</f>
        <v>0.63401402974315246</v>
      </c>
      <c r="E12" s="351">
        <f>IFERROR('tablas evol EM CAT'!G12-'tablas evol EM CAT'!G25,"-")</f>
        <v>-0.33533873407356296</v>
      </c>
      <c r="F12" s="351">
        <f>IFERROR('tablas evol EM CAT'!I12-'tablas evol EM CAT'!I25,"-")</f>
        <v>0.52540171761038756</v>
      </c>
      <c r="G12" s="352">
        <f>IFERROR('tablas evol EM CAT'!K12-'tablas evol EM CAT'!K25,"-")</f>
        <v>-3.3814466240137619E-2</v>
      </c>
      <c r="H12" s="351">
        <f>IFERROR('tablas evol EM CAT'!M12-'tablas evol EM CAT'!M25,"-")</f>
        <v>0.39328086293021691</v>
      </c>
      <c r="I12" s="352">
        <f>IFERROR('tablas evol EM CAT'!O12-'tablas evol EM CAT'!O25,"-")</f>
        <v>9.4217588267065722E-2</v>
      </c>
    </row>
    <row r="13" spans="2:9" x14ac:dyDescent="0.25">
      <c r="B13" s="66" t="s">
        <v>92</v>
      </c>
      <c r="C13" s="351">
        <f>IFERROR('tablas evol EM CAT'!C13-'tablas evol EM CAT'!C26,"-")</f>
        <v>0.9390521265918359</v>
      </c>
      <c r="D13" s="351">
        <f>IFERROR('tablas evol EM CAT'!E13-'tablas evol EM CAT'!E26,"-")</f>
        <v>-0.48570679415332663</v>
      </c>
      <c r="E13" s="351">
        <f>IFERROR('tablas evol EM CAT'!G13-'tablas evol EM CAT'!G26,"-")</f>
        <v>3.5847609221060672E-2</v>
      </c>
      <c r="F13" s="351">
        <f>IFERROR('tablas evol EM CAT'!I13-'tablas evol EM CAT'!I26,"-")</f>
        <v>0.3083809956103476</v>
      </c>
      <c r="G13" s="352">
        <f>IFERROR('tablas evol EM CAT'!K13-'tablas evol EM CAT'!K26,"-")</f>
        <v>1.6596568761558572E-2</v>
      </c>
      <c r="H13" s="351">
        <f>IFERROR('tablas evol EM CAT'!M13-'tablas evol EM CAT'!M26,"-")</f>
        <v>0.11212741539547988</v>
      </c>
      <c r="I13" s="352">
        <f>IFERROR('tablas evol EM CAT'!O13-'tablas evol EM CAT'!O26,"-")</f>
        <v>4.590072936862466E-2</v>
      </c>
    </row>
    <row r="14" spans="2:9" x14ac:dyDescent="0.25">
      <c r="B14" s="66" t="s">
        <v>93</v>
      </c>
      <c r="C14" s="351">
        <f>IFERROR('tablas evol EM CAT'!C14-'tablas evol EM CAT'!C27,"-")</f>
        <v>-0.44547340346718034</v>
      </c>
      <c r="D14" s="351">
        <f>IFERROR('tablas evol EM CAT'!E14-'tablas evol EM CAT'!E27,"-")</f>
        <v>-0.28298121254141861</v>
      </c>
      <c r="E14" s="351">
        <f>IFERROR('tablas evol EM CAT'!G14-'tablas evol EM CAT'!G27,"-")</f>
        <v>0.57670179145430733</v>
      </c>
      <c r="F14" s="351">
        <f>IFERROR('tablas evol EM CAT'!I14-'tablas evol EM CAT'!I27,"-")</f>
        <v>-0.77425286237958169</v>
      </c>
      <c r="G14" s="352">
        <f>IFERROR('tablas evol EM CAT'!K14-'tablas evol EM CAT'!K27,"-")</f>
        <v>0.19961591300364034</v>
      </c>
      <c r="H14" s="351">
        <f>IFERROR('tablas evol EM CAT'!M14-'tablas evol EM CAT'!M27,"-")</f>
        <v>-9.9942444082795845E-2</v>
      </c>
      <c r="I14" s="352">
        <f>IFERROR('tablas evol EM CAT'!O14-'tablas evol EM CAT'!O27,"-")</f>
        <v>0.11717156185765543</v>
      </c>
    </row>
    <row r="15" spans="2:9" x14ac:dyDescent="0.25">
      <c r="B15" s="66" t="s">
        <v>94</v>
      </c>
      <c r="C15" s="351">
        <f>IFERROR('tablas evol EM CAT'!C15-'tablas evol EM CAT'!C28,"-")</f>
        <v>-2.3217099142531534</v>
      </c>
      <c r="D15" s="351">
        <f>IFERROR('tablas evol EM CAT'!E15-'tablas evol EM CAT'!E28,"-")</f>
        <v>3.382565998801379E-2</v>
      </c>
      <c r="E15" s="351">
        <f>IFERROR('tablas evol EM CAT'!G15-'tablas evol EM CAT'!G28,"-")</f>
        <v>0.53378079861461813</v>
      </c>
      <c r="F15" s="351">
        <f>IFERROR('tablas evol EM CAT'!I15-'tablas evol EM CAT'!I28,"-")</f>
        <v>0.23067218508284881</v>
      </c>
      <c r="G15" s="352">
        <f>IFERROR('tablas evol EM CAT'!K15-'tablas evol EM CAT'!K28,"-")</f>
        <v>0.34170557899519505</v>
      </c>
      <c r="H15" s="351">
        <f>IFERROR('tablas evol EM CAT'!M15-'tablas evol EM CAT'!M28,"-")</f>
        <v>0.24436999044009511</v>
      </c>
      <c r="I15" s="352">
        <f>IFERROR('tablas evol EM CAT'!O15-'tablas evol EM CAT'!O28,"-")</f>
        <v>0.30807086603604805</v>
      </c>
    </row>
    <row r="16" spans="2:9" x14ac:dyDescent="0.25">
      <c r="B16" s="66" t="s">
        <v>95</v>
      </c>
      <c r="C16" s="351">
        <f>IFERROR('tablas evol EM CAT'!C16-'tablas evol EM CAT'!C29,"-")</f>
        <v>-0.73918495829806297</v>
      </c>
      <c r="D16" s="351">
        <f>IFERROR('tablas evol EM CAT'!E16-'tablas evol EM CAT'!E29,"-")</f>
        <v>-8.839936487524902E-2</v>
      </c>
      <c r="E16" s="351">
        <f>IFERROR('tablas evol EM CAT'!G16-'tablas evol EM CAT'!G29,"-")</f>
        <v>-0.39759359044727738</v>
      </c>
      <c r="F16" s="351">
        <f>IFERROR('tablas evol EM CAT'!I16-'tablas evol EM CAT'!I29,"-")</f>
        <v>0.4801253474958953</v>
      </c>
      <c r="G16" s="352">
        <f>IFERROR('tablas evol EM CAT'!K16-'tablas evol EM CAT'!K29,"-")</f>
        <v>-0.2153835859120905</v>
      </c>
      <c r="H16" s="351">
        <f>IFERROR('tablas evol EM CAT'!M16-'tablas evol EM CAT'!M29,"-")</f>
        <v>-0.83258571570112583</v>
      </c>
      <c r="I16" s="352">
        <f>IFERROR('tablas evol EM CAT'!O16-'tablas evol EM CAT'!O29,"-")</f>
        <v>-0.41192007852146073</v>
      </c>
    </row>
    <row r="17" spans="2:9" x14ac:dyDescent="0.25">
      <c r="B17" s="66" t="s">
        <v>96</v>
      </c>
      <c r="C17" s="351">
        <f>IFERROR('tablas evol EM CAT'!C17-'tablas evol EM CAT'!C30,"-")</f>
        <v>-1.029114312875139</v>
      </c>
      <c r="D17" s="351">
        <f>IFERROR('tablas evol EM CAT'!E17-'tablas evol EM CAT'!E30,"-")</f>
        <v>-0.3415207601273309</v>
      </c>
      <c r="E17" s="351">
        <f>IFERROR('tablas evol EM CAT'!G17-'tablas evol EM CAT'!G30,"-")</f>
        <v>-0.52039733383560005</v>
      </c>
      <c r="F17" s="351">
        <f>IFERROR('tablas evol EM CAT'!I17-'tablas evol EM CAT'!I30,"-")</f>
        <v>-0.9308524749755076</v>
      </c>
      <c r="G17" s="352">
        <f>IFERROR('tablas evol EM CAT'!K17-'tablas evol EM CAT'!K30,"-")</f>
        <v>-0.5954539108875867</v>
      </c>
      <c r="H17" s="351">
        <f>IFERROR('tablas evol EM CAT'!M17-'tablas evol EM CAT'!M30,"-")</f>
        <v>-0.80086817072152883</v>
      </c>
      <c r="I17" s="352">
        <f>IFERROR('tablas evol EM CAT'!O17-'tablas evol EM CAT'!O30,"-")</f>
        <v>-0.66053071869593971</v>
      </c>
    </row>
    <row r="18" spans="2:9" x14ac:dyDescent="0.25">
      <c r="B18" s="66" t="s">
        <v>97</v>
      </c>
      <c r="C18" s="351">
        <f>IFERROR('tablas evol EM CAT'!C18-'tablas evol EM CAT'!C31,"-")</f>
        <v>0.26309421272045874</v>
      </c>
      <c r="D18" s="351">
        <f>IFERROR('tablas evol EM CAT'!E18-'tablas evol EM CAT'!E31,"-")</f>
        <v>0.33197180714526908</v>
      </c>
      <c r="E18" s="351">
        <f>IFERROR('tablas evol EM CAT'!G18-'tablas evol EM CAT'!G31,"-")</f>
        <v>0.70721315437233123</v>
      </c>
      <c r="F18" s="351">
        <f>IFERROR('tablas evol EM CAT'!I18-'tablas evol EM CAT'!I31,"-")</f>
        <v>-1.1226899537539747</v>
      </c>
      <c r="G18" s="352">
        <f>IFERROR('tablas evol EM CAT'!K18-'tablas evol EM CAT'!K31,"-")</f>
        <v>0.33325572884660204</v>
      </c>
      <c r="H18" s="351">
        <f>IFERROR('tablas evol EM CAT'!M18-'tablas evol EM CAT'!M31,"-")</f>
        <v>-0.66235594006626641</v>
      </c>
      <c r="I18" s="352">
        <f>IFERROR('tablas evol EM CAT'!O18-'tablas evol EM CAT'!O31,"-")</f>
        <v>7.8402258251770718E-2</v>
      </c>
    </row>
    <row r="19" spans="2:9" ht="30" customHeight="1" x14ac:dyDescent="0.25">
      <c r="B19" s="72" t="str">
        <f>actualizaciones!$A$2</f>
        <v>2013</v>
      </c>
      <c r="C19" s="346">
        <v>-0.13582347186450061</v>
      </c>
      <c r="D19" s="346">
        <v>4.8849866530051855E-3</v>
      </c>
      <c r="E19" s="346">
        <v>6.7398244532816065E-2</v>
      </c>
      <c r="F19" s="346">
        <v>5.815500595195644E-2</v>
      </c>
      <c r="G19" s="346">
        <v>4.1029610108874515E-2</v>
      </c>
      <c r="H19" s="346">
        <v>-0.18910920824477273</v>
      </c>
      <c r="I19" s="346">
        <v>-3.2594268582524677E-2</v>
      </c>
    </row>
    <row r="20" spans="2:9" outlineLevel="1" x14ac:dyDescent="0.25">
      <c r="B20" s="66" t="s">
        <v>86</v>
      </c>
      <c r="C20" s="351">
        <f>IFERROR('tablas evol EM CAT'!C20-'tablas evol EM CAT'!C33,"-")</f>
        <v>0.82571448507509437</v>
      </c>
      <c r="D20" s="351">
        <f>IFERROR('tablas evol EM CAT'!E20-'tablas evol EM CAT'!E33,"-")</f>
        <v>0.9479087882247903</v>
      </c>
      <c r="E20" s="351">
        <f>IFERROR('tablas evol EM CAT'!G20-'tablas evol EM CAT'!G33,"-")</f>
        <v>0.4961445505036215</v>
      </c>
      <c r="F20" s="351">
        <f>IFERROR('tablas evol EM CAT'!I20-'tablas evol EM CAT'!I33,"-")</f>
        <v>0.25629179047220152</v>
      </c>
      <c r="G20" s="352">
        <f>IFERROR('tablas evol EM CAT'!K20-'tablas evol EM CAT'!K33,"-")</f>
        <v>0.4381174034173192</v>
      </c>
      <c r="H20" s="351">
        <f>IFERROR('tablas evol EM CAT'!M20-'tablas evol EM CAT'!M33,"-")</f>
        <v>0.6292882868984897</v>
      </c>
      <c r="I20" s="352">
        <f>IFERROR('tablas evol EM CAT'!O20-'tablas evol EM CAT'!O33,"-")</f>
        <v>0.47305159248484152</v>
      </c>
    </row>
    <row r="21" spans="2:9" outlineLevel="1" x14ac:dyDescent="0.25">
      <c r="B21" s="66" t="s">
        <v>87</v>
      </c>
      <c r="C21" s="351">
        <f>IFERROR('tablas evol EM CAT'!C21-'tablas evol EM CAT'!C34,"-")</f>
        <v>-0.47892712212453503</v>
      </c>
      <c r="D21" s="351">
        <f>IFERROR('tablas evol EM CAT'!E21-'tablas evol EM CAT'!E34,"-")</f>
        <v>-0.30631778058007519</v>
      </c>
      <c r="E21" s="351">
        <f>IFERROR('tablas evol EM CAT'!G21-'tablas evol EM CAT'!G34,"-")</f>
        <v>-5.1104721643715934E-2</v>
      </c>
      <c r="F21" s="351">
        <f>IFERROR('tablas evol EM CAT'!I21-'tablas evol EM CAT'!I34,"-")</f>
        <v>-1.3087096774193538</v>
      </c>
      <c r="G21" s="352">
        <f>IFERROR('tablas evol EM CAT'!K21-'tablas evol EM CAT'!K34,"-")</f>
        <v>-0.32243323411360869</v>
      </c>
      <c r="H21" s="351">
        <f>IFERROR('tablas evol EM CAT'!M21-'tablas evol EM CAT'!M34,"-")</f>
        <v>-0.77102622187079284</v>
      </c>
      <c r="I21" s="352">
        <f>IFERROR('tablas evol EM CAT'!O21-'tablas evol EM CAT'!O34,"-")</f>
        <v>-0.4715710973940741</v>
      </c>
    </row>
    <row r="22" spans="2:9" outlineLevel="1" x14ac:dyDescent="0.25">
      <c r="B22" s="66" t="s">
        <v>88</v>
      </c>
      <c r="C22" s="351">
        <f>IFERROR('tablas evol EM CAT'!C22-'tablas evol EM CAT'!C35,"-")</f>
        <v>-0.17711530380673768</v>
      </c>
      <c r="D22" s="351">
        <f>IFERROR('tablas evol EM CAT'!E22-'tablas evol EM CAT'!E35,"-")</f>
        <v>-0.72147415611814392</v>
      </c>
      <c r="E22" s="351">
        <f>IFERROR('tablas evol EM CAT'!G22-'tablas evol EM CAT'!G35,"-")</f>
        <v>0.18937821804342914</v>
      </c>
      <c r="F22" s="351">
        <f>IFERROR('tablas evol EM CAT'!I22-'tablas evol EM CAT'!I35,"-")</f>
        <v>0.44995070044418384</v>
      </c>
      <c r="G22" s="352">
        <f>IFERROR('tablas evol EM CAT'!K22-'tablas evol EM CAT'!K35,"-")</f>
        <v>7.2886891372013096E-2</v>
      </c>
      <c r="H22" s="351">
        <f>IFERROR('tablas evol EM CAT'!M22-'tablas evol EM CAT'!M35,"-")</f>
        <v>0.71944878472222307</v>
      </c>
      <c r="I22" s="352">
        <f>IFERROR('tablas evol EM CAT'!O22-'tablas evol EM CAT'!O35,"-")</f>
        <v>0.23863161562135016</v>
      </c>
    </row>
    <row r="23" spans="2:9" outlineLevel="1" x14ac:dyDescent="0.25">
      <c r="B23" s="66" t="s">
        <v>89</v>
      </c>
      <c r="C23" s="351">
        <f>IFERROR('tablas evol EM CAT'!C23-'tablas evol EM CAT'!C36,"-")</f>
        <v>0.70972415811962364</v>
      </c>
      <c r="D23" s="351">
        <f>IFERROR('tablas evol EM CAT'!E23-'tablas evol EM CAT'!E36,"-")</f>
        <v>-0.70275643473366767</v>
      </c>
      <c r="E23" s="351">
        <f>IFERROR('tablas evol EM CAT'!G23-'tablas evol EM CAT'!G36,"-")</f>
        <v>-7.8296826852366053E-2</v>
      </c>
      <c r="F23" s="351">
        <f>IFERROR('tablas evol EM CAT'!I23-'tablas evol EM CAT'!I36,"-")</f>
        <v>-0.29538826368038684</v>
      </c>
      <c r="G23" s="352">
        <f>IFERROR('tablas evol EM CAT'!K23-'tablas evol EM CAT'!K36,"-")</f>
        <v>-0.22376947973294747</v>
      </c>
      <c r="H23" s="351">
        <f>IFERROR('tablas evol EM CAT'!M23-'tablas evol EM CAT'!M36,"-")</f>
        <v>0.52372941671537099</v>
      </c>
      <c r="I23" s="352">
        <f>IFERROR('tablas evol EM CAT'!O23-'tablas evol EM CAT'!O36,"-")</f>
        <v>-1.1719723122528336E-2</v>
      </c>
    </row>
    <row r="24" spans="2:9" outlineLevel="1" x14ac:dyDescent="0.25">
      <c r="B24" s="66" t="s">
        <v>90</v>
      </c>
      <c r="C24" s="351">
        <f>IFERROR('tablas evol EM CAT'!C24-'tablas evol EM CAT'!C37,"-")</f>
        <v>-0.91091992315609627</v>
      </c>
      <c r="D24" s="351">
        <f>IFERROR('tablas evol EM CAT'!E24-'tablas evol EM CAT'!E37,"-")</f>
        <v>-1.3118870858031286</v>
      </c>
      <c r="E24" s="351">
        <f>IFERROR('tablas evol EM CAT'!G24-'tablas evol EM CAT'!G37,"-")</f>
        <v>-7.2897373409151811E-2</v>
      </c>
      <c r="F24" s="351">
        <f>IFERROR('tablas evol EM CAT'!I24-'tablas evol EM CAT'!I37,"-")</f>
        <v>-1.0946797302991991</v>
      </c>
      <c r="G24" s="352">
        <f>IFERROR('tablas evol EM CAT'!K24-'tablas evol EM CAT'!K37,"-")</f>
        <v>-0.47905269718163535</v>
      </c>
      <c r="H24" s="351">
        <f>IFERROR('tablas evol EM CAT'!M24-'tablas evol EM CAT'!M37,"-")</f>
        <v>5.4907239956921927E-2</v>
      </c>
      <c r="I24" s="352">
        <f>IFERROR('tablas evol EM CAT'!O24-'tablas evol EM CAT'!O37,"-")</f>
        <v>-0.36106767592766786</v>
      </c>
    </row>
    <row r="25" spans="2:9" outlineLevel="1" x14ac:dyDescent="0.25">
      <c r="B25" s="66" t="s">
        <v>91</v>
      </c>
      <c r="C25" s="351">
        <f>IFERROR('tablas evol EM CAT'!C25-'tablas evol EM CAT'!C38,"-")</f>
        <v>2.0115084992733827</v>
      </c>
      <c r="D25" s="351">
        <f>IFERROR('tablas evol EM CAT'!E25-'tablas evol EM CAT'!E38,"-")</f>
        <v>0.1602811872349923</v>
      </c>
      <c r="E25" s="351">
        <f>IFERROR('tablas evol EM CAT'!G25-'tablas evol EM CAT'!G38,"-")</f>
        <v>0.89523975759773844</v>
      </c>
      <c r="F25" s="351">
        <f>IFERROR('tablas evol EM CAT'!I25-'tablas evol EM CAT'!I38,"-")</f>
        <v>0.5503246979265084</v>
      </c>
      <c r="G25" s="352">
        <f>IFERROR('tablas evol EM CAT'!K25-'tablas evol EM CAT'!K38,"-")</f>
        <v>0.70056275369069443</v>
      </c>
      <c r="H25" s="351">
        <f>IFERROR('tablas evol EM CAT'!M25-'tablas evol EM CAT'!M38,"-")</f>
        <v>0.8172125690159131</v>
      </c>
      <c r="I25" s="352">
        <f>IFERROR('tablas evol EM CAT'!O25-'tablas evol EM CAT'!O38,"-")</f>
        <v>0.7225860896925429</v>
      </c>
    </row>
    <row r="26" spans="2:9" outlineLevel="1" x14ac:dyDescent="0.25">
      <c r="B26" s="66" t="s">
        <v>92</v>
      </c>
      <c r="C26" s="351">
        <f>IFERROR('tablas evol EM CAT'!C26-'tablas evol EM CAT'!C39,"-")</f>
        <v>-0.38353327356335143</v>
      </c>
      <c r="D26" s="351">
        <f>IFERROR('tablas evol EM CAT'!E26-'tablas evol EM CAT'!E39,"-")</f>
        <v>-0.89336178594878568</v>
      </c>
      <c r="E26" s="351">
        <f>IFERROR('tablas evol EM CAT'!G26-'tablas evol EM CAT'!G39,"-")</f>
        <v>-0.23418060200668922</v>
      </c>
      <c r="F26" s="351">
        <f>IFERROR('tablas evol EM CAT'!I26-'tablas evol EM CAT'!I39,"-")</f>
        <v>-0.44918535640657264</v>
      </c>
      <c r="G26" s="352">
        <f>IFERROR('tablas evol EM CAT'!K26-'tablas evol EM CAT'!K39,"-")</f>
        <v>-0.36343482050554332</v>
      </c>
      <c r="H26" s="351">
        <f>IFERROR('tablas evol EM CAT'!M26-'tablas evol EM CAT'!M39,"-")</f>
        <v>-0.38182739646684105</v>
      </c>
      <c r="I26" s="352">
        <f>IFERROR('tablas evol EM CAT'!O26-'tablas evol EM CAT'!O39,"-")</f>
        <v>-0.37746870137471333</v>
      </c>
    </row>
    <row r="27" spans="2:9" outlineLevel="1" x14ac:dyDescent="0.25">
      <c r="B27" s="66" t="s">
        <v>93</v>
      </c>
      <c r="C27" s="351">
        <f>IFERROR('tablas evol EM CAT'!C27-'tablas evol EM CAT'!C40,"-")</f>
        <v>-1.5315305609423255</v>
      </c>
      <c r="D27" s="351">
        <f>IFERROR('tablas evol EM CAT'!E27-'tablas evol EM CAT'!E40,"-")</f>
        <v>-0.35069433633147362</v>
      </c>
      <c r="E27" s="351">
        <f>IFERROR('tablas evol EM CAT'!G27-'tablas evol EM CAT'!G40,"-")</f>
        <v>-0.47710839820532325</v>
      </c>
      <c r="F27" s="351">
        <f>IFERROR('tablas evol EM CAT'!I27-'tablas evol EM CAT'!I40,"-")</f>
        <v>0.94400722725032882</v>
      </c>
      <c r="G27" s="352">
        <f>IFERROR('tablas evol EM CAT'!K27-'tablas evol EM CAT'!K40,"-")</f>
        <v>-0.24838008215619833</v>
      </c>
      <c r="H27" s="351">
        <f>IFERROR('tablas evol EM CAT'!M27-'tablas evol EM CAT'!M40,"-")</f>
        <v>-3.9244732844949226E-2</v>
      </c>
      <c r="I27" s="352">
        <f>IFERROR('tablas evol EM CAT'!O27-'tablas evol EM CAT'!O40,"-")</f>
        <v>-0.19557702002966781</v>
      </c>
    </row>
    <row r="28" spans="2:9" outlineLevel="1" x14ac:dyDescent="0.25">
      <c r="B28" s="66" t="s">
        <v>94</v>
      </c>
      <c r="C28" s="351">
        <f>IFERROR('tablas evol EM CAT'!C28-'tablas evol EM CAT'!C41,"-")</f>
        <v>0.79424933845457346</v>
      </c>
      <c r="D28" s="351">
        <f>IFERROR('tablas evol EM CAT'!E28-'tablas evol EM CAT'!E41,"-")</f>
        <v>-3.2893520560630662E-2</v>
      </c>
      <c r="E28" s="351">
        <f>IFERROR('tablas evol EM CAT'!G28-'tablas evol EM CAT'!G41,"-")</f>
        <v>2.0080320930941475E-2</v>
      </c>
      <c r="F28" s="351">
        <f>IFERROR('tablas evol EM CAT'!I28-'tablas evol EM CAT'!I41,"-")</f>
        <v>-0.22898414327089434</v>
      </c>
      <c r="G28" s="352">
        <f>IFERROR('tablas evol EM CAT'!K28-'tablas evol EM CAT'!K41,"-")</f>
        <v>-2.1465629336010927E-2</v>
      </c>
      <c r="H28" s="351">
        <f>IFERROR('tablas evol EM CAT'!M28-'tablas evol EM CAT'!M41,"-")</f>
        <v>8.911913750798206E-2</v>
      </c>
      <c r="I28" s="352">
        <f>IFERROR('tablas evol EM CAT'!O28-'tablas evol EM CAT'!O41,"-")</f>
        <v>-1.2325108796662043E-2</v>
      </c>
    </row>
    <row r="29" spans="2:9" outlineLevel="1" x14ac:dyDescent="0.25">
      <c r="B29" s="66" t="s">
        <v>95</v>
      </c>
      <c r="C29" s="351">
        <f>IFERROR('tablas evol EM CAT'!C29-'tablas evol EM CAT'!C42,"-")</f>
        <v>-0.70154850691317172</v>
      </c>
      <c r="D29" s="351">
        <f>IFERROR('tablas evol EM CAT'!E29-'tablas evol EM CAT'!E42,"-")</f>
        <v>-0.64098949017115103</v>
      </c>
      <c r="E29" s="351">
        <f>IFERROR('tablas evol EM CAT'!G29-'tablas evol EM CAT'!G42,"-")</f>
        <v>-0.44974554456709726</v>
      </c>
      <c r="F29" s="351">
        <f>IFERROR('tablas evol EM CAT'!I29-'tablas evol EM CAT'!I42,"-")</f>
        <v>-0.62117430744805713</v>
      </c>
      <c r="G29" s="352">
        <f>IFERROR('tablas evol EM CAT'!K29-'tablas evol EM CAT'!K42,"-")</f>
        <v>-0.53528392860186802</v>
      </c>
      <c r="H29" s="351">
        <f>IFERROR('tablas evol EM CAT'!M29-'tablas evol EM CAT'!M42,"-")</f>
        <v>-0.34762668007744146</v>
      </c>
      <c r="I29" s="352">
        <f>IFERROR('tablas evol EM CAT'!O29-'tablas evol EM CAT'!O42,"-")</f>
        <v>-0.49287221023739036</v>
      </c>
    </row>
    <row r="30" spans="2:9" outlineLevel="1" x14ac:dyDescent="0.25">
      <c r="B30" s="66" t="s">
        <v>96</v>
      </c>
      <c r="C30" s="351">
        <f>IFERROR('tablas evol EM CAT'!C30-'tablas evol EM CAT'!C43,"-")</f>
        <v>1.0127449737238816</v>
      </c>
      <c r="D30" s="351">
        <f>IFERROR('tablas evol EM CAT'!E30-'tablas evol EM CAT'!E43,"-")</f>
        <v>-0.13412616339193306</v>
      </c>
      <c r="E30" s="351">
        <f>IFERROR('tablas evol EM CAT'!G30-'tablas evol EM CAT'!G43,"-")</f>
        <v>0.22728210937008342</v>
      </c>
      <c r="F30" s="351">
        <f>IFERROR('tablas evol EM CAT'!I30-'tablas evol EM CAT'!I43,"-")</f>
        <v>0.75376054944415305</v>
      </c>
      <c r="G30" s="352">
        <f>IFERROR('tablas evol EM CAT'!K30-'tablas evol EM CAT'!K43,"-")</f>
        <v>0.2324219959939704</v>
      </c>
      <c r="H30" s="351">
        <f>IFERROR('tablas evol EM CAT'!M30-'tablas evol EM CAT'!M43,"-")</f>
        <v>0.20339018206960269</v>
      </c>
      <c r="I30" s="352">
        <f>IFERROR('tablas evol EM CAT'!O30-'tablas evol EM CAT'!O43,"-")</f>
        <v>0.18155671543880736</v>
      </c>
    </row>
    <row r="31" spans="2:9" outlineLevel="1" x14ac:dyDescent="0.25">
      <c r="B31" s="66" t="s">
        <v>97</v>
      </c>
      <c r="C31" s="351">
        <f>IFERROR('tablas evol EM CAT'!C31-'tablas evol EM CAT'!C44,"-")</f>
        <v>-0.19744622743104401</v>
      </c>
      <c r="D31" s="351">
        <f>IFERROR('tablas evol EM CAT'!E31-'tablas evol EM CAT'!E44,"-")</f>
        <v>-6.0744461263244176E-2</v>
      </c>
      <c r="E31" s="351">
        <f>IFERROR('tablas evol EM CAT'!G31-'tablas evol EM CAT'!G44,"-")</f>
        <v>-0.22492466662818167</v>
      </c>
      <c r="F31" s="351">
        <f>IFERROR('tablas evol EM CAT'!I31-'tablas evol EM CAT'!I44,"-")</f>
        <v>1.4731892195395835</v>
      </c>
      <c r="G31" s="352">
        <f>IFERROR('tablas evol EM CAT'!K31-'tablas evol EM CAT'!K44,"-")</f>
        <v>4.9011152704023786E-2</v>
      </c>
      <c r="H31" s="351">
        <f>IFERROR('tablas evol EM CAT'!M31-'tablas evol EM CAT'!M44,"-")</f>
        <v>0.47699860378162029</v>
      </c>
      <c r="I31" s="352">
        <f>IFERROR('tablas evol EM CAT'!O31-'tablas evol EM CAT'!O44,"-")</f>
        <v>0.10897692941499493</v>
      </c>
    </row>
    <row r="32" spans="2:9" x14ac:dyDescent="0.25">
      <c r="B32" s="77">
        <v>2012</v>
      </c>
      <c r="C32" s="353">
        <f>IFERROR('tablas evol EM CAT'!C32-'tablas evol EM CAT'!C45,"-")</f>
        <v>0.13668831391300351</v>
      </c>
      <c r="D32" s="353">
        <f>IFERROR('tablas evol EM CAT'!E32-'tablas evol EM CAT'!E45,"-")</f>
        <v>-0.38040390969886495</v>
      </c>
      <c r="E32" s="353">
        <f>IFERROR('tablas evol EM CAT'!G32-'tablas evol EM CAT'!G45,"-")</f>
        <v>3.4182456907087655E-2</v>
      </c>
      <c r="F32" s="353">
        <f>IFERROR('tablas evol EM CAT'!I32-'tablas evol EM CAT'!I45,"-")</f>
        <v>4.843253052036367E-2</v>
      </c>
      <c r="G32" s="353">
        <f>IFERROR('tablas evol EM CAT'!K32-'tablas evol EM CAT'!K45,"-")</f>
        <v>-4.5363417814340501E-2</v>
      </c>
      <c r="H32" s="353">
        <f>IFERROR('tablas evol EM CAT'!M32-'tablas evol EM CAT'!M45,"-")</f>
        <v>0.20370921670734354</v>
      </c>
      <c r="I32" s="353">
        <f>IFERROR('tablas evol EM CAT'!O32-'tablas evol EM CAT'!O45,"-")</f>
        <v>7.1201757054577541E-3</v>
      </c>
    </row>
    <row r="33" spans="2:9" hidden="1" outlineLevel="1" x14ac:dyDescent="0.25">
      <c r="B33" s="66" t="s">
        <v>86</v>
      </c>
      <c r="C33" s="351">
        <f>IFERROR('tablas evol EM CAT'!C33-'tablas evol EM CAT'!C46,"-")</f>
        <v>1.0381960507413988</v>
      </c>
      <c r="D33" s="351">
        <f>IFERROR('tablas evol EM CAT'!E33-'tablas evol EM CAT'!E46,"-")</f>
        <v>0.98225462349302539</v>
      </c>
      <c r="E33" s="351">
        <f>IFERROR('tablas evol EM CAT'!G33-'tablas evol EM CAT'!G46,"-")</f>
        <v>9.3826664606828203E-2</v>
      </c>
      <c r="F33" s="351">
        <f>IFERROR('tablas evol EM CAT'!I33-'tablas evol EM CAT'!I46,"-")</f>
        <v>0.10645651173492876</v>
      </c>
      <c r="G33" s="352">
        <f>IFERROR('tablas evol EM CAT'!K33-'tablas evol EM CAT'!K46,"-")</f>
        <v>0.24584339756000073</v>
      </c>
      <c r="H33" s="351">
        <f>IFERROR('tablas evol EM CAT'!M33-'tablas evol EM CAT'!M46,"-")</f>
        <v>-0.19598689297153982</v>
      </c>
      <c r="I33" s="352">
        <f>IFERROR('tablas evol EM CAT'!O33-'tablas evol EM CAT'!O46,"-")</f>
        <v>7.7571160617328161E-2</v>
      </c>
    </row>
    <row r="34" spans="2:9" hidden="1" outlineLevel="1" x14ac:dyDescent="0.25">
      <c r="B34" s="66" t="s">
        <v>87</v>
      </c>
      <c r="C34" s="351">
        <f>IFERROR('tablas evol EM CAT'!C34-'tablas evol EM CAT'!C47,"-")</f>
        <v>0.79109850589163955</v>
      </c>
      <c r="D34" s="351">
        <f>IFERROR('tablas evol EM CAT'!E34-'tablas evol EM CAT'!E47,"-")</f>
        <v>0.21999999999999886</v>
      </c>
      <c r="E34" s="351">
        <f>IFERROR('tablas evol EM CAT'!G34-'tablas evol EM CAT'!G47,"-")</f>
        <v>-4.0000000000000924E-2</v>
      </c>
      <c r="F34" s="351">
        <f>IFERROR('tablas evol EM CAT'!I34-'tablas evol EM CAT'!I47,"-")</f>
        <v>8.9999999999999858E-2</v>
      </c>
      <c r="G34" s="352">
        <f>IFERROR('tablas evol EM CAT'!K34-'tablas evol EM CAT'!K47,"-")</f>
        <v>3.9999999999999147E-2</v>
      </c>
      <c r="H34" s="351">
        <f>IFERROR('tablas evol EM CAT'!M34-'tablas evol EM CAT'!M47,"-")</f>
        <v>0.47000000000000064</v>
      </c>
      <c r="I34" s="352">
        <f>IFERROR('tablas evol EM CAT'!O34-'tablas evol EM CAT'!O47,"-")</f>
        <v>0.14000000000000057</v>
      </c>
    </row>
    <row r="35" spans="2:9" hidden="1" outlineLevel="1" x14ac:dyDescent="0.25">
      <c r="B35" s="66" t="s">
        <v>88</v>
      </c>
      <c r="C35" s="351">
        <f>IFERROR('tablas evol EM CAT'!C35-'tablas evol EM CAT'!C48,"-")</f>
        <v>1.4064203531216748</v>
      </c>
      <c r="D35" s="351">
        <f>IFERROR('tablas evol EM CAT'!E35-'tablas evol EM CAT'!E48,"-")</f>
        <v>1.2400000000000002</v>
      </c>
      <c r="E35" s="351">
        <f>IFERROR('tablas evol EM CAT'!G35-'tablas evol EM CAT'!G48,"-")</f>
        <v>0.23000000000000043</v>
      </c>
      <c r="F35" s="351">
        <f>IFERROR('tablas evol EM CAT'!I35-'tablas evol EM CAT'!I48,"-")</f>
        <v>0.32000000000000028</v>
      </c>
      <c r="G35" s="352">
        <f>IFERROR('tablas evol EM CAT'!K35-'tablas evol EM CAT'!K48,"-")</f>
        <v>0.39999999999999947</v>
      </c>
      <c r="H35" s="351">
        <f>IFERROR('tablas evol EM CAT'!M35-'tablas evol EM CAT'!M48,"-")</f>
        <v>0.17999999999999972</v>
      </c>
      <c r="I35" s="352">
        <f>IFERROR('tablas evol EM CAT'!O35-'tablas evol EM CAT'!O48,"-")</f>
        <v>0.33999999999999986</v>
      </c>
    </row>
    <row r="36" spans="2:9" hidden="1" outlineLevel="1" x14ac:dyDescent="0.25">
      <c r="B36" s="66" t="s">
        <v>89</v>
      </c>
      <c r="C36" s="351">
        <f>IFERROR('tablas evol EM CAT'!C36-'tablas evol EM CAT'!C49,"-")</f>
        <v>-4.097891239298086</v>
      </c>
      <c r="D36" s="351">
        <f>IFERROR('tablas evol EM CAT'!E36-'tablas evol EM CAT'!E49,"-")</f>
        <v>0.64212538668950803</v>
      </c>
      <c r="E36" s="351">
        <f>IFERROR('tablas evol EM CAT'!G36-'tablas evol EM CAT'!G49,"-")</f>
        <v>0.32027759229028163</v>
      </c>
      <c r="F36" s="351">
        <f>IFERROR('tablas evol EM CAT'!I36-'tablas evol EM CAT'!I49,"-")</f>
        <v>0.23141140226228263</v>
      </c>
      <c r="G36" s="352">
        <f>IFERROR('tablas evol EM CAT'!K36-'tablas evol EM CAT'!K49,"-")</f>
        <v>0.31478806231654222</v>
      </c>
      <c r="H36" s="351">
        <f>IFERROR('tablas evol EM CAT'!M36-'tablas evol EM CAT'!M49,"-")</f>
        <v>-0.13595736674558978</v>
      </c>
      <c r="I36" s="352">
        <f>IFERROR('tablas evol EM CAT'!O36-'tablas evol EM CAT'!O49,"-")</f>
        <v>0.15219706256718624</v>
      </c>
    </row>
    <row r="37" spans="2:9" hidden="1" outlineLevel="1" x14ac:dyDescent="0.25">
      <c r="B37" s="66" t="s">
        <v>90</v>
      </c>
      <c r="C37" s="351">
        <f>IFERROR('tablas evol EM CAT'!C37-'tablas evol EM CAT'!C50,"-")</f>
        <v>1.2210205503004952</v>
      </c>
      <c r="D37" s="351">
        <f>IFERROR('tablas evol EM CAT'!E37-'tablas evol EM CAT'!E50,"-")</f>
        <v>1.061333961819467</v>
      </c>
      <c r="E37" s="351">
        <f>IFERROR('tablas evol EM CAT'!G37-'tablas evol EM CAT'!G50,"-")</f>
        <v>-6.0957734721082346E-2</v>
      </c>
      <c r="F37" s="351">
        <f>IFERROR('tablas evol EM CAT'!I37-'tablas evol EM CAT'!I50,"-")</f>
        <v>0.83409278154509092</v>
      </c>
      <c r="G37" s="352">
        <f>IFERROR('tablas evol EM CAT'!K37-'tablas evol EM CAT'!K50,"-")</f>
        <v>0.27469124432451331</v>
      </c>
      <c r="H37" s="351">
        <f>IFERROR('tablas evol EM CAT'!M37-'tablas evol EM CAT'!M50,"-")</f>
        <v>0.21963803540229065</v>
      </c>
      <c r="I37" s="352">
        <f>IFERROR('tablas evol EM CAT'!O37-'tablas evol EM CAT'!O50,"-")</f>
        <v>0.24432717678100246</v>
      </c>
    </row>
    <row r="38" spans="2:9" hidden="1" outlineLevel="1" x14ac:dyDescent="0.25">
      <c r="B38" s="66" t="s">
        <v>91</v>
      </c>
      <c r="C38" s="351">
        <f>IFERROR('tablas evol EM CAT'!C38-'tablas evol EM CAT'!C51,"-")</f>
        <v>0.50222183122523845</v>
      </c>
      <c r="D38" s="351">
        <f>IFERROR('tablas evol EM CAT'!E38-'tablas evol EM CAT'!E51,"-")</f>
        <v>-0.12593741268510694</v>
      </c>
      <c r="E38" s="351">
        <f>IFERROR('tablas evol EM CAT'!G38-'tablas evol EM CAT'!G51,"-")</f>
        <v>-0.34984272964736629</v>
      </c>
      <c r="F38" s="351">
        <f>IFERROR('tablas evol EM CAT'!I38-'tablas evol EM CAT'!I51,"-")</f>
        <v>2.0719808051185673E-2</v>
      </c>
      <c r="G38" s="352">
        <f>IFERROR('tablas evol EM CAT'!K38-'tablas evol EM CAT'!K51,"-")</f>
        <v>-0.25365492183391503</v>
      </c>
      <c r="H38" s="351">
        <f>IFERROR('tablas evol EM CAT'!M38-'tablas evol EM CAT'!M51,"-")</f>
        <v>-1.1887864457523989E-2</v>
      </c>
      <c r="I38" s="352">
        <f>IFERROR('tablas evol EM CAT'!O38-'tablas evol EM CAT'!O51,"-")</f>
        <v>-0.16619883577868766</v>
      </c>
    </row>
    <row r="39" spans="2:9" hidden="1" outlineLevel="1" x14ac:dyDescent="0.25">
      <c r="B39" s="66" t="s">
        <v>92</v>
      </c>
      <c r="C39" s="351">
        <f>IFERROR('tablas evol EM CAT'!C39-'tablas evol EM CAT'!C52,"-")</f>
        <v>0.26502371214979981</v>
      </c>
      <c r="D39" s="351">
        <f>IFERROR('tablas evol EM CAT'!E39-'tablas evol EM CAT'!E52,"-")</f>
        <v>1.2454832505209179</v>
      </c>
      <c r="E39" s="351">
        <f>IFERROR('tablas evol EM CAT'!G39-'tablas evol EM CAT'!G52,"-")</f>
        <v>0.44681495534984172</v>
      </c>
      <c r="F39" s="351">
        <f>IFERROR('tablas evol EM CAT'!I39-'tablas evol EM CAT'!I52,"-")</f>
        <v>0.21255865822107278</v>
      </c>
      <c r="G39" s="352">
        <f>IFERROR('tablas evol EM CAT'!K39-'tablas evol EM CAT'!K52,"-")</f>
        <v>0.51324788307620928</v>
      </c>
      <c r="H39" s="351">
        <f>IFERROR('tablas evol EM CAT'!M39-'tablas evol EM CAT'!M52,"-")</f>
        <v>-5.7323072598213898E-2</v>
      </c>
      <c r="I39" s="352">
        <f>IFERROR('tablas evol EM CAT'!O39-'tablas evol EM CAT'!O52,"-")</f>
        <v>0.32792710458738394</v>
      </c>
    </row>
    <row r="40" spans="2:9" hidden="1" outlineLevel="1" x14ac:dyDescent="0.25">
      <c r="B40" s="66" t="s">
        <v>93</v>
      </c>
      <c r="C40" s="351">
        <f>IFERROR('tablas evol EM CAT'!C40-'tablas evol EM CAT'!C53,"-")</f>
        <v>2.6842745891849553</v>
      </c>
      <c r="D40" s="351">
        <f>IFERROR('tablas evol EM CAT'!E40-'tablas evol EM CAT'!E53,"-")</f>
        <v>0.89080385898371706</v>
      </c>
      <c r="E40" s="351">
        <f>IFERROR('tablas evol EM CAT'!G40-'tablas evol EM CAT'!G53,"-")</f>
        <v>0.92361404801668545</v>
      </c>
      <c r="F40" s="351">
        <f>IFERROR('tablas evol EM CAT'!I40-'tablas evol EM CAT'!I53,"-")</f>
        <v>1.3314515506832105</v>
      </c>
      <c r="G40" s="352">
        <f>IFERROR('tablas evol EM CAT'!K40-'tablas evol EM CAT'!K53,"-")</f>
        <v>0.99784568208843538</v>
      </c>
      <c r="H40" s="351">
        <f>IFERROR('tablas evol EM CAT'!M40-'tablas evol EM CAT'!M53,"-")</f>
        <v>0.24018969187596895</v>
      </c>
      <c r="I40" s="352">
        <f>IFERROR('tablas evol EM CAT'!O40-'tablas evol EM CAT'!O53,"-")</f>
        <v>0.77022862129490477</v>
      </c>
    </row>
    <row r="41" spans="2:9" hidden="1" outlineLevel="1" x14ac:dyDescent="0.25">
      <c r="B41" s="66" t="s">
        <v>94</v>
      </c>
      <c r="C41" s="351">
        <f>IFERROR('tablas evol EM CAT'!C41-'tablas evol EM CAT'!C54,"-")</f>
        <v>0.58299705680913672</v>
      </c>
      <c r="D41" s="351">
        <f>IFERROR('tablas evol EM CAT'!E41-'tablas evol EM CAT'!E54,"-")</f>
        <v>0.89698583244711205</v>
      </c>
      <c r="E41" s="351">
        <f>IFERROR('tablas evol EM CAT'!G41-'tablas evol EM CAT'!G54,"-")</f>
        <v>0.57697519125377816</v>
      </c>
      <c r="F41" s="351">
        <f>IFERROR('tablas evol EM CAT'!I41-'tablas evol EM CAT'!I54,"-")</f>
        <v>0.57334374897236362</v>
      </c>
      <c r="G41" s="352">
        <f>IFERROR('tablas evol EM CAT'!K41-'tablas evol EM CAT'!K54,"-")</f>
        <v>0.6232445589358333</v>
      </c>
      <c r="H41" s="351">
        <f>IFERROR('tablas evol EM CAT'!M41-'tablas evol EM CAT'!M54,"-")</f>
        <v>0.8822918390910468</v>
      </c>
      <c r="I41" s="352">
        <f>IFERROR('tablas evol EM CAT'!O41-'tablas evol EM CAT'!O54,"-")</f>
        <v>0.70127929774154385</v>
      </c>
    </row>
    <row r="42" spans="2:9" hidden="1" outlineLevel="1" x14ac:dyDescent="0.25">
      <c r="B42" s="66" t="s">
        <v>95</v>
      </c>
      <c r="C42" s="351">
        <f>IFERROR('tablas evol EM CAT'!C42-'tablas evol EM CAT'!C55,"-")</f>
        <v>-8.9397587126567757E-2</v>
      </c>
      <c r="D42" s="351">
        <f>IFERROR('tablas evol EM CAT'!E42-'tablas evol EM CAT'!E55,"-")</f>
        <v>0.6598994071053621</v>
      </c>
      <c r="E42" s="351">
        <f>IFERROR('tablas evol EM CAT'!G42-'tablas evol EM CAT'!G55,"-")</f>
        <v>0.38022404697214451</v>
      </c>
      <c r="F42" s="351">
        <f>IFERROR('tablas evol EM CAT'!I42-'tablas evol EM CAT'!I55,"-")</f>
        <v>0.27476861935211261</v>
      </c>
      <c r="G42" s="352">
        <f>IFERROR('tablas evol EM CAT'!K42-'tablas evol EM CAT'!K55,"-")</f>
        <v>0.40644509948722529</v>
      </c>
      <c r="H42" s="351">
        <f>IFERROR('tablas evol EM CAT'!M42-'tablas evol EM CAT'!M55,"-")</f>
        <v>0.12670916915049091</v>
      </c>
      <c r="I42" s="352">
        <f>IFERROR('tablas evol EM CAT'!O42-'tablas evol EM CAT'!O55,"-")</f>
        <v>0.29188820285527761</v>
      </c>
    </row>
    <row r="43" spans="2:9" hidden="1" outlineLevel="1" x14ac:dyDescent="0.25">
      <c r="B43" s="66" t="s">
        <v>96</v>
      </c>
      <c r="C43" s="351">
        <f>IFERROR('tablas evol EM CAT'!C43-'tablas evol EM CAT'!C56,"-")</f>
        <v>-0.74351643863589878</v>
      </c>
      <c r="D43" s="351">
        <f>IFERROR('tablas evol EM CAT'!E43-'tablas evol EM CAT'!E56,"-")</f>
        <v>1.1399999999999988</v>
      </c>
      <c r="E43" s="351">
        <f>IFERROR('tablas evol EM CAT'!G43-'tablas evol EM CAT'!G56,"-")</f>
        <v>0.34999999999999964</v>
      </c>
      <c r="F43" s="351">
        <f>IFERROR('tablas evol EM CAT'!I43-'tablas evol EM CAT'!I56,"-")</f>
        <v>0.62000000000000011</v>
      </c>
      <c r="G43" s="352">
        <f>IFERROR('tablas evol EM CAT'!K43-'tablas evol EM CAT'!K56,"-")</f>
        <v>0.5</v>
      </c>
      <c r="H43" s="351">
        <f>IFERROR('tablas evol EM CAT'!M43-'tablas evol EM CAT'!M56,"-")</f>
        <v>0.32000000000000028</v>
      </c>
      <c r="I43" s="352">
        <f>IFERROR('tablas evol EM CAT'!O43-'tablas evol EM CAT'!O56,"-")</f>
        <v>0.41999999999999993</v>
      </c>
    </row>
    <row r="44" spans="2:9" hidden="1" outlineLevel="1" x14ac:dyDescent="0.25">
      <c r="B44" s="66" t="s">
        <v>97</v>
      </c>
      <c r="C44" s="351">
        <f>IFERROR('tablas evol EM CAT'!C44-'tablas evol EM CAT'!C57,"-")</f>
        <v>1.6983651535814017</v>
      </c>
      <c r="D44" s="351">
        <f>IFERROR('tablas evol EM CAT'!E44-'tablas evol EM CAT'!E57,"-")</f>
        <v>0.58999999999999986</v>
      </c>
      <c r="E44" s="351">
        <f>IFERROR('tablas evol EM CAT'!G44-'tablas evol EM CAT'!G57,"-")</f>
        <v>0.11999999999999922</v>
      </c>
      <c r="F44" s="351">
        <f>IFERROR('tablas evol EM CAT'!I44-'tablas evol EM CAT'!I57,"-")</f>
        <v>1.1100000000000003</v>
      </c>
      <c r="G44" s="352">
        <f>IFERROR('tablas evol EM CAT'!K44-'tablas evol EM CAT'!K57,"-")</f>
        <v>0.33999999999999986</v>
      </c>
      <c r="H44" s="351">
        <f>IFERROR('tablas evol EM CAT'!M44-'tablas evol EM CAT'!M57,"-")</f>
        <v>1.1000000000000014</v>
      </c>
      <c r="I44" s="352">
        <f>IFERROR('tablas evol EM CAT'!O44-'tablas evol EM CAT'!O57,"-")</f>
        <v>0.55000000000000071</v>
      </c>
    </row>
    <row r="45" spans="2:9" collapsed="1" x14ac:dyDescent="0.25">
      <c r="B45" s="80">
        <v>2011</v>
      </c>
      <c r="C45" s="354">
        <f>IFERROR('tablas evol EM CAT'!C45-'tablas evol EM CAT'!C58,"-")</f>
        <v>0.47883314424992651</v>
      </c>
      <c r="D45" s="354">
        <f>IFERROR('tablas evol EM CAT'!E45-'tablas evol EM CAT'!E58,"-")</f>
        <v>0.77848271335753694</v>
      </c>
      <c r="E45" s="354">
        <f>IFERROR('tablas evol EM CAT'!G45-'tablas evol EM CAT'!G58,"-")</f>
        <v>0.24197629089701422</v>
      </c>
      <c r="F45" s="354">
        <f>IFERROR('tablas evol EM CAT'!I45-'tablas evol EM CAT'!I58,"-")</f>
        <v>0.47917849676574331</v>
      </c>
      <c r="G45" s="354">
        <f>IFERROR('tablas evol EM CAT'!K45-'tablas evol EM CAT'!K58,"-")</f>
        <v>0.36350231430058333</v>
      </c>
      <c r="H45" s="354">
        <f>IFERROR('tablas evol EM CAT'!M45-'tablas evol EM CAT'!M58,"-")</f>
        <v>0.24099587969524805</v>
      </c>
      <c r="I45" s="354">
        <f>IFERROR('tablas evol EM CAT'!O45-'tablas evol EM CAT'!O58,"-")</f>
        <v>0.30958422402311037</v>
      </c>
    </row>
    <row r="46" spans="2:9" hidden="1" outlineLevel="1" x14ac:dyDescent="0.25">
      <c r="B46" s="66" t="s">
        <v>86</v>
      </c>
      <c r="C46" s="351">
        <f>IFERROR('tablas evol EM CAT'!C46-'tablas evol EM CAT'!C59,"-")</f>
        <v>-1.0688144246089815</v>
      </c>
      <c r="D46" s="351">
        <f>IFERROR('tablas evol EM CAT'!E46-'tablas evol EM CAT'!E59,"-")</f>
        <v>-0.81335954565312285</v>
      </c>
      <c r="E46" s="351">
        <f>IFERROR('tablas evol EM CAT'!G46-'tablas evol EM CAT'!G59,"-")</f>
        <v>-0.33177771292211045</v>
      </c>
      <c r="F46" s="351">
        <f>IFERROR('tablas evol EM CAT'!I46-'tablas evol EM CAT'!I59,"-")</f>
        <v>-2.9128949615713218E-2</v>
      </c>
      <c r="G46" s="352">
        <f>IFERROR('tablas evol EM CAT'!K46-'tablas evol EM CAT'!K59,"-")</f>
        <v>-0.38724932408604662</v>
      </c>
      <c r="H46" s="351">
        <f>IFERROR('tablas evol EM CAT'!M46-'tablas evol EM CAT'!M59,"-")</f>
        <v>-0.53036827436546652</v>
      </c>
      <c r="I46" s="352">
        <f>IFERROR('tablas evol EM CAT'!O46-'tablas evol EM CAT'!O59,"-")</f>
        <v>-0.4260997327235696</v>
      </c>
    </row>
    <row r="47" spans="2:9" hidden="1" outlineLevel="1" x14ac:dyDescent="0.25">
      <c r="B47" s="66" t="s">
        <v>87</v>
      </c>
      <c r="C47" s="351">
        <f>IFERROR('tablas evol EM CAT'!C47-'tablas evol EM CAT'!C60,"-")</f>
        <v>-0.33392018863206019</v>
      </c>
      <c r="D47" s="351">
        <f>IFERROR('tablas evol EM CAT'!E47-'tablas evol EM CAT'!E60,"-")</f>
        <v>0.35744397011739615</v>
      </c>
      <c r="E47" s="351">
        <f>IFERROR('tablas evol EM CAT'!G47-'tablas evol EM CAT'!G60,"-")</f>
        <v>0.22224731839190781</v>
      </c>
      <c r="F47" s="351">
        <f>IFERROR('tablas evol EM CAT'!I47-'tablas evol EM CAT'!I60,"-")</f>
        <v>-0.17617629840260918</v>
      </c>
      <c r="G47" s="352">
        <f>IFERROR('tablas evol EM CAT'!K47-'tablas evol EM CAT'!K60,"-")</f>
        <v>0.16740704787078542</v>
      </c>
      <c r="H47" s="351">
        <f>IFERROR('tablas evol EM CAT'!M47-'tablas evol EM CAT'!M60,"-")</f>
        <v>-4.8569792538431855E-2</v>
      </c>
      <c r="I47" s="352">
        <f>IFERROR('tablas evol EM CAT'!O47-'tablas evol EM CAT'!O60,"-")</f>
        <v>0.11604276318302276</v>
      </c>
    </row>
    <row r="48" spans="2:9" hidden="1" outlineLevel="1" x14ac:dyDescent="0.25">
      <c r="B48" s="66" t="s">
        <v>88</v>
      </c>
      <c r="C48" s="351">
        <f>IFERROR('tablas evol EM CAT'!C48-'tablas evol EM CAT'!C61,"-")</f>
        <v>-0.47326601556033765</v>
      </c>
      <c r="D48" s="351">
        <f>IFERROR('tablas evol EM CAT'!E48-'tablas evol EM CAT'!E61,"-")</f>
        <v>-0.66045730732331265</v>
      </c>
      <c r="E48" s="351">
        <f>IFERROR('tablas evol EM CAT'!G48-'tablas evol EM CAT'!G61,"-")</f>
        <v>-4.689562087582555E-2</v>
      </c>
      <c r="F48" s="351">
        <f>IFERROR('tablas evol EM CAT'!I48-'tablas evol EM CAT'!I61,"-")</f>
        <v>-0.7653002283946071</v>
      </c>
      <c r="G48" s="352">
        <f>IFERROR('tablas evol EM CAT'!K48-'tablas evol EM CAT'!K61,"-")</f>
        <v>-0.24135064990320565</v>
      </c>
      <c r="H48" s="351">
        <f>IFERROR('tablas evol EM CAT'!M48-'tablas evol EM CAT'!M61,"-")</f>
        <v>0.54416329074478043</v>
      </c>
      <c r="I48" s="352">
        <f>IFERROR('tablas evol EM CAT'!O48-'tablas evol EM CAT'!O61,"-")</f>
        <v>-6.5637942184126885E-3</v>
      </c>
    </row>
    <row r="49" spans="2:9" hidden="1" outlineLevel="1" x14ac:dyDescent="0.25">
      <c r="B49" s="66" t="s">
        <v>89</v>
      </c>
      <c r="C49" s="351">
        <f>IFERROR('tablas evol EM CAT'!C49-'tablas evol EM CAT'!C62,"-")</f>
        <v>4.1256877463224173</v>
      </c>
      <c r="D49" s="351">
        <f>IFERROR('tablas evol EM CAT'!E49-'tablas evol EM CAT'!E62,"-")</f>
        <v>-0.97117227979274734</v>
      </c>
      <c r="E49" s="351">
        <f>IFERROR('tablas evol EM CAT'!G49-'tablas evol EM CAT'!G62,"-")</f>
        <v>-0.31932024389060487</v>
      </c>
      <c r="F49" s="351">
        <f>IFERROR('tablas evol EM CAT'!I49-'tablas evol EM CAT'!I62,"-")</f>
        <v>-1.3199843811011318</v>
      </c>
      <c r="G49" s="352">
        <f>IFERROR('tablas evol EM CAT'!K49-'tablas evol EM CAT'!K62,"-")</f>
        <v>-0.49184905187060313</v>
      </c>
      <c r="H49" s="351">
        <f>IFERROR('tablas evol EM CAT'!M49-'tablas evol EM CAT'!M62,"-")</f>
        <v>2.5611961679649298E-2</v>
      </c>
      <c r="I49" s="352">
        <f>IFERROR('tablas evol EM CAT'!O49-'tablas evol EM CAT'!O62,"-")</f>
        <v>-0.33208498583569401</v>
      </c>
    </row>
    <row r="50" spans="2:9" hidden="1" outlineLevel="1" x14ac:dyDescent="0.25">
      <c r="B50" s="66" t="s">
        <v>90</v>
      </c>
      <c r="C50" s="351">
        <f>IFERROR('tablas evol EM CAT'!C50-'tablas evol EM CAT'!C63,"-")</f>
        <v>-0.7860171051565823</v>
      </c>
      <c r="D50" s="351">
        <f>IFERROR('tablas evol EM CAT'!E50-'tablas evol EM CAT'!E63,"-")</f>
        <v>-1.231333961819467</v>
      </c>
      <c r="E50" s="351">
        <f>IFERROR('tablas evol EM CAT'!G50-'tablas evol EM CAT'!G63,"-")</f>
        <v>0.18095773472108156</v>
      </c>
      <c r="F50" s="351">
        <f>IFERROR('tablas evol EM CAT'!I50-'tablas evol EM CAT'!I63,"-")</f>
        <v>-0.22409278154509149</v>
      </c>
      <c r="G50" s="352">
        <f>IFERROR('tablas evol EM CAT'!K50-'tablas evol EM CAT'!K63,"-")</f>
        <v>-0.11469124432451316</v>
      </c>
      <c r="H50" s="351">
        <f>IFERROR('tablas evol EM CAT'!M50-'tablas evol EM CAT'!M63,"-")</f>
        <v>0.84036196459770807</v>
      </c>
      <c r="I50" s="352">
        <f>IFERROR('tablas evol EM CAT'!O50-'tablas evol EM CAT'!O63,"-")</f>
        <v>0.2056728232189986</v>
      </c>
    </row>
    <row r="51" spans="2:9" hidden="1" outlineLevel="1" x14ac:dyDescent="0.25">
      <c r="B51" s="66" t="s">
        <v>91</v>
      </c>
      <c r="C51" s="351">
        <f>IFERROR('tablas evol EM CAT'!C51-'tablas evol EM CAT'!C64,"-")</f>
        <v>-0.26429883826504774</v>
      </c>
      <c r="D51" s="351">
        <f>IFERROR('tablas evol EM CAT'!E51-'tablas evol EM CAT'!E64,"-")</f>
        <v>-0.77406258731489253</v>
      </c>
      <c r="E51" s="351">
        <f>IFERROR('tablas evol EM CAT'!G51-'tablas evol EM CAT'!G64,"-")</f>
        <v>0.10984272964736697</v>
      </c>
      <c r="F51" s="351">
        <f>IFERROR('tablas evol EM CAT'!I51-'tablas evol EM CAT'!I64,"-")</f>
        <v>0.22928019194881433</v>
      </c>
      <c r="G51" s="352">
        <f>IFERROR('tablas evol EM CAT'!K51-'tablas evol EM CAT'!K64,"-")</f>
        <v>-2.6345078166085223E-2</v>
      </c>
      <c r="H51" s="351">
        <f>IFERROR('tablas evol EM CAT'!M51-'tablas evol EM CAT'!M64,"-")</f>
        <v>-0.14811213554247615</v>
      </c>
      <c r="I51" s="352">
        <f>IFERROR('tablas evol EM CAT'!O51-'tablas evol EM CAT'!O64,"-")</f>
        <v>-7.3801164221312554E-2</v>
      </c>
    </row>
    <row r="52" spans="2:9" hidden="1" outlineLevel="1" x14ac:dyDescent="0.25">
      <c r="B52" s="66" t="s">
        <v>92</v>
      </c>
      <c r="C52" s="351">
        <f>IFERROR('tablas evol EM CAT'!C52-'tablas evol EM CAT'!C65,"-")</f>
        <v>-0.20526287358376738</v>
      </c>
      <c r="D52" s="351">
        <f>IFERROR('tablas evol EM CAT'!E52-'tablas evol EM CAT'!E65,"-")</f>
        <v>-1.4721598299072962</v>
      </c>
      <c r="E52" s="351">
        <f>IFERROR('tablas evol EM CAT'!G52-'tablas evol EM CAT'!G65,"-")</f>
        <v>-6.9205510997482733E-2</v>
      </c>
      <c r="F52" s="351">
        <f>IFERROR('tablas evol EM CAT'!I52-'tablas evol EM CAT'!I65,"-")</f>
        <v>0.63435255321609851</v>
      </c>
      <c r="G52" s="352">
        <f>IFERROR('tablas evol EM CAT'!K52-'tablas evol EM CAT'!K65,"-")</f>
        <v>-0.21703260790775136</v>
      </c>
      <c r="H52" s="351">
        <f>IFERROR('tablas evol EM CAT'!M52-'tablas evol EM CAT'!M65,"-")</f>
        <v>-0.29692533274538846</v>
      </c>
      <c r="I52" s="352">
        <f>IFERROR('tablas evol EM CAT'!O52-'tablas evol EM CAT'!O65,"-")</f>
        <v>-0.25224997276931393</v>
      </c>
    </row>
    <row r="53" spans="2:9" hidden="1" outlineLevel="1" x14ac:dyDescent="0.25">
      <c r="B53" s="66" t="s">
        <v>93</v>
      </c>
      <c r="C53" s="351">
        <f>IFERROR('tablas evol EM CAT'!C53-'tablas evol EM CAT'!C66,"-")</f>
        <v>-0.24143602678117571</v>
      </c>
      <c r="D53" s="351">
        <f>IFERROR('tablas evol EM CAT'!E53-'tablas evol EM CAT'!E66,"-")</f>
        <v>-0.63896938013442917</v>
      </c>
      <c r="E53" s="351">
        <f>IFERROR('tablas evol EM CAT'!G53-'tablas evol EM CAT'!G66,"-")</f>
        <v>0.15695046811234725</v>
      </c>
      <c r="F53" s="351">
        <f>IFERROR('tablas evol EM CAT'!I53-'tablas evol EM CAT'!I66,"-")</f>
        <v>-0.74275825496712145</v>
      </c>
      <c r="G53" s="352">
        <f>IFERROR('tablas evol EM CAT'!K53-'tablas evol EM CAT'!K66,"-")</f>
        <v>-0.10496761658031062</v>
      </c>
      <c r="H53" s="351">
        <f>IFERROR('tablas evol EM CAT'!M53-'tablas evol EM CAT'!M66,"-")</f>
        <v>1.1269590511297167E-2</v>
      </c>
      <c r="I53" s="352">
        <f>IFERROR('tablas evol EM CAT'!O53-'tablas evol EM CAT'!O66,"-")</f>
        <v>-9.1974132011259258E-2</v>
      </c>
    </row>
    <row r="54" spans="2:9" hidden="1" outlineLevel="1" x14ac:dyDescent="0.25">
      <c r="B54" s="66" t="s">
        <v>94</v>
      </c>
      <c r="C54" s="351">
        <f>IFERROR('tablas evol EM CAT'!C54-'tablas evol EM CAT'!C67,"-")</f>
        <v>-1.1731189290264927</v>
      </c>
      <c r="D54" s="351">
        <f>IFERROR('tablas evol EM CAT'!E54-'tablas evol EM CAT'!E67,"-")</f>
        <v>-0.89260670026712408</v>
      </c>
      <c r="E54" s="351">
        <f>IFERROR('tablas evol EM CAT'!G54-'tablas evol EM CAT'!G67,"-")</f>
        <v>-0.96427505652447909</v>
      </c>
      <c r="F54" s="351">
        <f>IFERROR('tablas evol EM CAT'!I54-'tablas evol EM CAT'!I67,"-")</f>
        <v>-0.20000426682743377</v>
      </c>
      <c r="G54" s="352">
        <f>IFERROR('tablas evol EM CAT'!K54-'tablas evol EM CAT'!K67,"-")</f>
        <v>-0.85207448467870783</v>
      </c>
      <c r="H54" s="351">
        <f>IFERROR('tablas evol EM CAT'!M54-'tablas evol EM CAT'!M67,"-")</f>
        <v>-1.0247522892764147</v>
      </c>
      <c r="I54" s="352">
        <f>IFERROR('tablas evol EM CAT'!O54-'tablas evol EM CAT'!O67,"-")</f>
        <v>-0.92277302976878062</v>
      </c>
    </row>
    <row r="55" spans="2:9" hidden="1" outlineLevel="1" x14ac:dyDescent="0.25">
      <c r="B55" s="66" t="s">
        <v>95</v>
      </c>
      <c r="C55" s="351">
        <f>IFERROR('tablas evol EM CAT'!C55-'tablas evol EM CAT'!C68,"-")</f>
        <v>1.3408385093167698</v>
      </c>
      <c r="D55" s="351">
        <f>IFERROR('tablas evol EM CAT'!E55-'tablas evol EM CAT'!E68,"-")</f>
        <v>0.11382406594149153</v>
      </c>
      <c r="E55" s="351">
        <f>IFERROR('tablas evol EM CAT'!G55-'tablas evol EM CAT'!G68,"-")</f>
        <v>-0.58359326834957859</v>
      </c>
      <c r="F55" s="351">
        <f>IFERROR('tablas evol EM CAT'!I55-'tablas evol EM CAT'!I68,"-")</f>
        <v>-0.45411439624205574</v>
      </c>
      <c r="G55" s="352">
        <f>IFERROR('tablas evol EM CAT'!K55-'tablas evol EM CAT'!K68,"-")</f>
        <v>-0.44097372488408126</v>
      </c>
      <c r="H55" s="351">
        <f>IFERROR('tablas evol EM CAT'!M55-'tablas evol EM CAT'!M68,"-")</f>
        <v>-0.46020342117429536</v>
      </c>
      <c r="I55" s="352">
        <f>IFERROR('tablas evol EM CAT'!O55-'tablas evol EM CAT'!O68,"-")</f>
        <v>-0.45882554568193257</v>
      </c>
    </row>
    <row r="56" spans="2:9" hidden="1" outlineLevel="1" x14ac:dyDescent="0.25">
      <c r="B56" s="66" t="s">
        <v>96</v>
      </c>
      <c r="C56" s="351">
        <f>IFERROR('tablas evol EM CAT'!C56-'tablas evol EM CAT'!C69,"-")</f>
        <v>0.95612595308771287</v>
      </c>
      <c r="D56" s="351">
        <f>IFERROR('tablas evol EM CAT'!E56-'tablas evol EM CAT'!E69,"-")</f>
        <v>0.35000000000000142</v>
      </c>
      <c r="E56" s="351">
        <f>IFERROR('tablas evol EM CAT'!G56-'tablas evol EM CAT'!G69,"-")</f>
        <v>0.16999999999999993</v>
      </c>
      <c r="F56" s="351">
        <f>IFERROR('tablas evol EM CAT'!I56-'tablas evol EM CAT'!I69,"-")</f>
        <v>0.37999999999999989</v>
      </c>
      <c r="G56" s="352">
        <f>IFERROR('tablas evol EM CAT'!K56-'tablas evol EM CAT'!K69,"-")</f>
        <v>0.20999999999999996</v>
      </c>
      <c r="H56" s="351">
        <f>IFERROR('tablas evol EM CAT'!M56-'tablas evol EM CAT'!M69,"-")</f>
        <v>0.66999999999999993</v>
      </c>
      <c r="I56" s="352">
        <f>IFERROR('tablas evol EM CAT'!O56-'tablas evol EM CAT'!O69,"-")</f>
        <v>0.33000000000000007</v>
      </c>
    </row>
    <row r="57" spans="2:9" hidden="1" outlineLevel="1" x14ac:dyDescent="0.25">
      <c r="B57" s="66" t="s">
        <v>97</v>
      </c>
      <c r="C57" s="351">
        <f>IFERROR('tablas evol EM CAT'!C57-'tablas evol EM CAT'!C70,"-")</f>
        <v>-0.90503045409172689</v>
      </c>
      <c r="D57" s="351">
        <f>IFERROR('tablas evol EM CAT'!E57-'tablas evol EM CAT'!E70,"-")</f>
        <v>-0.19000000000000128</v>
      </c>
      <c r="E57" s="351">
        <f>IFERROR('tablas evol EM CAT'!G57-'tablas evol EM CAT'!G70,"-")</f>
        <v>-0.5</v>
      </c>
      <c r="F57" s="351">
        <f>IFERROR('tablas evol EM CAT'!I57-'tablas evol EM CAT'!I70,"-")</f>
        <v>-1.4399999999999995</v>
      </c>
      <c r="G57" s="352">
        <f>IFERROR('tablas evol EM CAT'!K57-'tablas evol EM CAT'!K70,"-")</f>
        <v>-0.58999999999999986</v>
      </c>
      <c r="H57" s="351">
        <f>IFERROR('tablas evol EM CAT'!M57-'tablas evol EM CAT'!M70,"-")</f>
        <v>0.33000000000000007</v>
      </c>
      <c r="I57" s="352">
        <f>IFERROR('tablas evol EM CAT'!O57-'tablas evol EM CAT'!O70,"-")</f>
        <v>-0.27999999999999936</v>
      </c>
    </row>
    <row r="58" spans="2:9" ht="15" customHeight="1" collapsed="1" x14ac:dyDescent="0.25">
      <c r="B58" s="80">
        <v>2010</v>
      </c>
      <c r="C58" s="354">
        <f>IFERROR('tablas evol EM CAT'!C58-'tablas evol EM CAT'!C71,"-")</f>
        <v>-9.7769514805738922E-2</v>
      </c>
      <c r="D58" s="354">
        <f>IFERROR('tablas evol EM CAT'!E58-'tablas evol EM CAT'!E71,"-")</f>
        <v>-0.57468232542730568</v>
      </c>
      <c r="E58" s="354">
        <f>IFERROR('tablas evol EM CAT'!G58-'tablas evol EM CAT'!G71,"-")</f>
        <v>-0.16927809068566191</v>
      </c>
      <c r="F58" s="354">
        <f>IFERROR('tablas evol EM CAT'!I58-'tablas evol EM CAT'!I71,"-")</f>
        <v>-0.35610819513996628</v>
      </c>
      <c r="G58" s="354">
        <f>IFERROR('tablas evol EM CAT'!K58-'tablas evol EM CAT'!K71,"-")</f>
        <v>-0.27212515748925981</v>
      </c>
      <c r="H58" s="354">
        <f>IFERROR('tablas evol EM CAT'!M58-'tablas evol EM CAT'!M71,"-")</f>
        <v>-1.3390211867848834E-2</v>
      </c>
      <c r="I58" s="354">
        <f>IFERROR('tablas evol EM CAT'!O58-'tablas evol EM CAT'!O71,"-")</f>
        <v>-0.19659090246600108</v>
      </c>
    </row>
    <row r="59" spans="2:9" hidden="1" outlineLevel="1" x14ac:dyDescent="0.25">
      <c r="B59" s="66" t="s">
        <v>86</v>
      </c>
      <c r="C59" s="351">
        <f>IFERROR('tablas evol EM CAT'!C59-'tablas evol EM CAT'!C72,"-")</f>
        <v>-0.32644533749942362</v>
      </c>
      <c r="D59" s="351">
        <f>IFERROR('tablas evol EM CAT'!E59-'tablas evol EM CAT'!E72,"-")</f>
        <v>-0.18664045434687715</v>
      </c>
      <c r="E59" s="351">
        <f>IFERROR('tablas evol EM CAT'!G59-'tablas evol EM CAT'!G72,"-")</f>
        <v>-0.4482222870778898</v>
      </c>
      <c r="F59" s="351">
        <f>IFERROR('tablas evol EM CAT'!I59-'tablas evol EM CAT'!I72,"-")</f>
        <v>-0.94087105038428653</v>
      </c>
      <c r="G59" s="352">
        <f>IFERROR('tablas evol EM CAT'!K59-'tablas evol EM CAT'!K72,"-")</f>
        <v>-0.50275067591395306</v>
      </c>
      <c r="H59" s="351">
        <f>IFERROR('tablas evol EM CAT'!M59-'tablas evol EM CAT'!M72,"-")</f>
        <v>0.33036827436546545</v>
      </c>
      <c r="I59" s="352">
        <f>IFERROR('tablas evol EM CAT'!O59-'tablas evol EM CAT'!O72,"-")</f>
        <v>-0.21390026727643097</v>
      </c>
    </row>
    <row r="60" spans="2:9" hidden="1" outlineLevel="1" x14ac:dyDescent="0.25">
      <c r="B60" s="66" t="s">
        <v>87</v>
      </c>
      <c r="C60" s="351">
        <f>IFERROR('tablas evol EM CAT'!C60-'tablas evol EM CAT'!C73,"-")</f>
        <v>0.69548271041766707</v>
      </c>
      <c r="D60" s="351">
        <f>IFERROR('tablas evol EM CAT'!E60-'tablas evol EM CAT'!E73,"-")</f>
        <v>-0.31744397011739522</v>
      </c>
      <c r="E60" s="351">
        <f>IFERROR('tablas evol EM CAT'!G60-'tablas evol EM CAT'!G73,"-")</f>
        <v>-0.19224731839190845</v>
      </c>
      <c r="F60" s="351">
        <f>IFERROR('tablas evol EM CAT'!I60-'tablas evol EM CAT'!I73,"-")</f>
        <v>1.1161762984026087</v>
      </c>
      <c r="G60" s="352">
        <f>IFERROR('tablas evol EM CAT'!K60-'tablas evol EM CAT'!K73,"-")</f>
        <v>-3.7407047870784638E-2</v>
      </c>
      <c r="H60" s="351">
        <f>IFERROR('tablas evol EM CAT'!M60-'tablas evol EM CAT'!M73,"-")</f>
        <v>0.90856979253843129</v>
      </c>
      <c r="I60" s="352">
        <f>IFERROR('tablas evol EM CAT'!O60-'tablas evol EM CAT'!O73,"-")</f>
        <v>0.2839572368169776</v>
      </c>
    </row>
    <row r="61" spans="2:9" hidden="1" outlineLevel="1" x14ac:dyDescent="0.25">
      <c r="B61" s="66" t="s">
        <v>88</v>
      </c>
      <c r="C61" s="351">
        <f>IFERROR('tablas evol EM CAT'!C61-'tablas evol EM CAT'!C74,"-")</f>
        <v>-0.15509227614490761</v>
      </c>
      <c r="D61" s="351">
        <f>IFERROR('tablas evol EM CAT'!E61-'tablas evol EM CAT'!E74,"-")</f>
        <v>-0.56954269267668778</v>
      </c>
      <c r="E61" s="351">
        <f>IFERROR('tablas evol EM CAT'!G61-'tablas evol EM CAT'!G74,"-")</f>
        <v>-0.44310437912417466</v>
      </c>
      <c r="F61" s="351">
        <f>IFERROR('tablas evol EM CAT'!I61-'tablas evol EM CAT'!I74,"-")</f>
        <v>-0.91469977160539351</v>
      </c>
      <c r="G61" s="352">
        <f>IFERROR('tablas evol EM CAT'!K61-'tablas evol EM CAT'!K74,"-")</f>
        <v>-0.55864935009679417</v>
      </c>
      <c r="H61" s="351">
        <f>IFERROR('tablas evol EM CAT'!M61-'tablas evol EM CAT'!M74,"-")</f>
        <v>-0.27416329074478085</v>
      </c>
      <c r="I61" s="352">
        <f>IFERROR('tablas evol EM CAT'!O61-'tablas evol EM CAT'!O74,"-")</f>
        <v>-0.46343620578158706</v>
      </c>
    </row>
    <row r="62" spans="2:9" hidden="1" outlineLevel="1" x14ac:dyDescent="0.25">
      <c r="B62" s="66" t="s">
        <v>89</v>
      </c>
      <c r="C62" s="351">
        <f>IFERROR('tablas evol EM CAT'!C62-'tablas evol EM CAT'!C75,"-")</f>
        <v>-0.66319738744577883</v>
      </c>
      <c r="D62" s="351">
        <f>IFERROR('tablas evol EM CAT'!E62-'tablas evol EM CAT'!E75,"-")</f>
        <v>-0.42999999999999972</v>
      </c>
      <c r="E62" s="351">
        <f>IFERROR('tablas evol EM CAT'!G62-'tablas evol EM CAT'!G75,"-")</f>
        <v>-0.21000000000000085</v>
      </c>
      <c r="F62" s="351">
        <f>IFERROR('tablas evol EM CAT'!I62-'tablas evol EM CAT'!I75,"-")</f>
        <v>-0.35999999999999943</v>
      </c>
      <c r="G62" s="352">
        <f>IFERROR('tablas evol EM CAT'!K62-'tablas evol EM CAT'!K75,"-")</f>
        <v>-0.30000000000000071</v>
      </c>
      <c r="H62" s="351">
        <f>IFERROR('tablas evol EM CAT'!M62-'tablas evol EM CAT'!M75,"-")</f>
        <v>9.9999999999997868E-3</v>
      </c>
      <c r="I62" s="352">
        <f>IFERROR('tablas evol EM CAT'!O62-'tablas evol EM CAT'!O75,"-")</f>
        <v>-0.1899999999999995</v>
      </c>
    </row>
    <row r="63" spans="2:9" hidden="1" outlineLevel="1" x14ac:dyDescent="0.25">
      <c r="B63" s="66" t="s">
        <v>90</v>
      </c>
      <c r="C63" s="351">
        <f>IFERROR('tablas evol EM CAT'!C63-'tablas evol EM CAT'!C76,"-")</f>
        <v>0.48914689517262655</v>
      </c>
      <c r="D63" s="351">
        <f>IFERROR('tablas evol EM CAT'!E63-'tablas evol EM CAT'!E76,"-")</f>
        <v>0.46999999999999886</v>
      </c>
      <c r="E63" s="351">
        <f>IFERROR('tablas evol EM CAT'!G63-'tablas evol EM CAT'!G76,"-")</f>
        <v>-0.14999999999999858</v>
      </c>
      <c r="F63" s="351">
        <f>IFERROR('tablas evol EM CAT'!I63-'tablas evol EM CAT'!I76,"-")</f>
        <v>-1.1899999999999995</v>
      </c>
      <c r="G63" s="352">
        <f>IFERROR('tablas evol EM CAT'!K63-'tablas evol EM CAT'!K76,"-")</f>
        <v>-0.19999999999999929</v>
      </c>
      <c r="H63" s="351">
        <f>IFERROR('tablas evol EM CAT'!M63-'tablas evol EM CAT'!M76,"-")</f>
        <v>-0.44999999999999929</v>
      </c>
      <c r="I63" s="352">
        <f>IFERROR('tablas evol EM CAT'!O63-'tablas evol EM CAT'!O76,"-")</f>
        <v>-0.3100000000000005</v>
      </c>
    </row>
    <row r="64" spans="2:9" hidden="1" outlineLevel="1" x14ac:dyDescent="0.25">
      <c r="B64" s="66" t="s">
        <v>91</v>
      </c>
      <c r="C64" s="351">
        <f>IFERROR('tablas evol EM CAT'!C64-'tablas evol EM CAT'!C77,"-")</f>
        <v>-1.8784416171744676</v>
      </c>
      <c r="D64" s="351">
        <f>IFERROR('tablas evol EM CAT'!E64-'tablas evol EM CAT'!E77,"-")</f>
        <v>-0.58999999999999986</v>
      </c>
      <c r="E64" s="351">
        <f>IFERROR('tablas evol EM CAT'!G64-'tablas evol EM CAT'!G77,"-")</f>
        <v>-1.3000000000000007</v>
      </c>
      <c r="F64" s="351">
        <f>IFERROR('tablas evol EM CAT'!I64-'tablas evol EM CAT'!I77,"-")</f>
        <v>-1.0200000000000005</v>
      </c>
      <c r="G64" s="352">
        <f>IFERROR('tablas evol EM CAT'!K64-'tablas evol EM CAT'!K77,"-")</f>
        <v>-1.1399999999999988</v>
      </c>
      <c r="H64" s="351">
        <f>IFERROR('tablas evol EM CAT'!M64-'tablas evol EM CAT'!M77,"-")</f>
        <v>-1.3099999999999987</v>
      </c>
      <c r="I64" s="352">
        <f>IFERROR('tablas evol EM CAT'!O64-'tablas evol EM CAT'!O77,"-")</f>
        <v>-1.1999999999999993</v>
      </c>
    </row>
    <row r="65" spans="2:9" hidden="1" outlineLevel="1" x14ac:dyDescent="0.25">
      <c r="B65" s="66" t="s">
        <v>92</v>
      </c>
      <c r="C65" s="351">
        <f>IFERROR('tablas evol EM CAT'!C65-'tablas evol EM CAT'!C78,"-")</f>
        <v>-1.4820454529540683</v>
      </c>
      <c r="D65" s="351">
        <f>IFERROR('tablas evol EM CAT'!E65-'tablas evol EM CAT'!E78,"-")</f>
        <v>0.27533893105843887</v>
      </c>
      <c r="E65" s="351">
        <f>IFERROR('tablas evol EM CAT'!G65-'tablas evol EM CAT'!G78,"-")</f>
        <v>1.2858401055245494E-2</v>
      </c>
      <c r="F65" s="351">
        <f>IFERROR('tablas evol EM CAT'!I65-'tablas evol EM CAT'!I78,"-")</f>
        <v>-0.74640542228421491</v>
      </c>
      <c r="G65" s="352">
        <f>IFERROR('tablas evol EM CAT'!K65-'tablas evol EM CAT'!K78,"-")</f>
        <v>-7.6215275168458163E-2</v>
      </c>
      <c r="H65" s="351">
        <f>IFERROR('tablas evol EM CAT'!M65-'tablas evol EM CAT'!M78,"-")</f>
        <v>-0.88575159465639786</v>
      </c>
      <c r="I65" s="352">
        <f>IFERROR('tablas evol EM CAT'!O65-'tablas evol EM CAT'!O78,"-")</f>
        <v>-0.32567713181807001</v>
      </c>
    </row>
    <row r="66" spans="2:9" hidden="1" outlineLevel="1" x14ac:dyDescent="0.25">
      <c r="B66" s="66" t="s">
        <v>93</v>
      </c>
      <c r="C66" s="351">
        <f>IFERROR('tablas evol EM CAT'!C66-'tablas evol EM CAT'!C79,"-")</f>
        <v>-0.38075672335858979</v>
      </c>
      <c r="D66" s="351">
        <f>IFERROR('tablas evol EM CAT'!E66-'tablas evol EM CAT'!E79,"-")</f>
        <v>-0.61999999999999922</v>
      </c>
      <c r="E66" s="351">
        <f>IFERROR('tablas evol EM CAT'!G66-'tablas evol EM CAT'!G79,"-")</f>
        <v>-0.40000000000000036</v>
      </c>
      <c r="F66" s="351">
        <f>IFERROR('tablas evol EM CAT'!I66-'tablas evol EM CAT'!I79,"-")</f>
        <v>-0.15000000000000036</v>
      </c>
      <c r="G66" s="352">
        <f>IFERROR('tablas evol EM CAT'!K66-'tablas evol EM CAT'!K79,"-")</f>
        <v>-0.45000000000000018</v>
      </c>
      <c r="H66" s="351">
        <f>IFERROR('tablas evol EM CAT'!M66-'tablas evol EM CAT'!M79,"-")</f>
        <v>-0.70000000000000107</v>
      </c>
      <c r="I66" s="352">
        <f>IFERROR('tablas evol EM CAT'!O66-'tablas evol EM CAT'!O79,"-")</f>
        <v>-0.54</v>
      </c>
    </row>
    <row r="67" spans="2:9" hidden="1" outlineLevel="1" x14ac:dyDescent="0.25">
      <c r="B67" s="66" t="s">
        <v>94</v>
      </c>
      <c r="C67" s="351">
        <f>IFERROR('tablas evol EM CAT'!C67-'tablas evol EM CAT'!C80,"-")</f>
        <v>-0.9307533189690016</v>
      </c>
      <c r="D67" s="351">
        <f>IFERROR('tablas evol EM CAT'!E67-'tablas evol EM CAT'!E80,"-")</f>
        <v>-1.0102192470674947</v>
      </c>
      <c r="E67" s="351">
        <f>IFERROR('tablas evol EM CAT'!G67-'tablas evol EM CAT'!G80,"-")</f>
        <v>-0.69622005529526643</v>
      </c>
      <c r="F67" s="351">
        <f>IFERROR('tablas evol EM CAT'!I67-'tablas evol EM CAT'!I80,"-")</f>
        <v>-0.67312977099236626</v>
      </c>
      <c r="G67" s="352">
        <f>IFERROR('tablas evol EM CAT'!K67-'tablas evol EM CAT'!K80,"-")</f>
        <v>-0.75215658737821478</v>
      </c>
      <c r="H67" s="351">
        <f>IFERROR('tablas evol EM CAT'!M67-'tablas evol EM CAT'!M80,"-")</f>
        <v>-1.0992060983366425</v>
      </c>
      <c r="I67" s="352">
        <f>IFERROR('tablas evol EM CAT'!O67-'tablas evol EM CAT'!O80,"-")</f>
        <v>-0.85069147783285715</v>
      </c>
    </row>
    <row r="68" spans="2:9" hidden="1" outlineLevel="1" x14ac:dyDescent="0.25">
      <c r="B68" s="66" t="s">
        <v>95</v>
      </c>
      <c r="C68" s="351">
        <f>IFERROR('tablas evol EM CAT'!C68-'tablas evol EM CAT'!C81,"-")</f>
        <v>-6.0051911278905301E-2</v>
      </c>
      <c r="D68" s="351">
        <f>IFERROR('tablas evol EM CAT'!E68-'tablas evol EM CAT'!E81,"-")</f>
        <v>-6.0000000000000497E-2</v>
      </c>
      <c r="E68" s="351">
        <f>IFERROR('tablas evol EM CAT'!G68-'tablas evol EM CAT'!G81,"-")</f>
        <v>0.63999999999999879</v>
      </c>
      <c r="F68" s="351">
        <f>IFERROR('tablas evol EM CAT'!I68-'tablas evol EM CAT'!I81,"-")</f>
        <v>-0.16999999999999993</v>
      </c>
      <c r="G68" s="352">
        <f>IFERROR('tablas evol EM CAT'!K68-'tablas evol EM CAT'!K81,"-")</f>
        <v>0.37000000000000099</v>
      </c>
      <c r="H68" s="351">
        <f>IFERROR('tablas evol EM CAT'!M68-'tablas evol EM CAT'!M81,"-")</f>
        <v>0.25</v>
      </c>
      <c r="I68" s="352">
        <f>IFERROR('tablas evol EM CAT'!O68-'tablas evol EM CAT'!O81,"-")</f>
        <v>0.33999999999999986</v>
      </c>
    </row>
    <row r="69" spans="2:9" hidden="1" outlineLevel="1" x14ac:dyDescent="0.25">
      <c r="B69" s="66" t="s">
        <v>96</v>
      </c>
      <c r="C69" s="351">
        <f>IFERROR('tablas evol EM CAT'!C69-'tablas evol EM CAT'!C82,"-")</f>
        <v>0.96273857606715829</v>
      </c>
      <c r="D69" s="351">
        <f>IFERROR('tablas evol EM CAT'!E69-'tablas evol EM CAT'!E82,"-")</f>
        <v>-0.44000000000000128</v>
      </c>
      <c r="E69" s="351">
        <f>IFERROR('tablas evol EM CAT'!G69-'tablas evol EM CAT'!G82,"-")</f>
        <v>4.0000000000000036E-2</v>
      </c>
      <c r="F69" s="351">
        <f>IFERROR('tablas evol EM CAT'!I69-'tablas evol EM CAT'!I82,"-")</f>
        <v>-0.82999999999999918</v>
      </c>
      <c r="G69" s="352">
        <f>IFERROR('tablas evol EM CAT'!K69-'tablas evol EM CAT'!K82,"-")</f>
        <v>-0.17999999999999972</v>
      </c>
      <c r="H69" s="351">
        <f>IFERROR('tablas evol EM CAT'!M69-'tablas evol EM CAT'!M82,"-")</f>
        <v>0.26999999999999957</v>
      </c>
      <c r="I69" s="352">
        <f>IFERROR('tablas evol EM CAT'!O69-'tablas evol EM CAT'!O82,"-")</f>
        <v>-1.0000000000001563E-2</v>
      </c>
    </row>
    <row r="70" spans="2:9" hidden="1" outlineLevel="1" x14ac:dyDescent="0.25">
      <c r="B70" s="66" t="s">
        <v>97</v>
      </c>
      <c r="C70" s="351">
        <f>IFERROR('tablas evol EM CAT'!C70-'tablas evol EM CAT'!C83,"-")</f>
        <v>-0.89080161890686149</v>
      </c>
      <c r="D70" s="351">
        <f>IFERROR('tablas evol EM CAT'!E70-'tablas evol EM CAT'!E83,"-")</f>
        <v>-0.41999999999999993</v>
      </c>
      <c r="E70" s="351">
        <f>IFERROR('tablas evol EM CAT'!G70-'tablas evol EM CAT'!G83,"-")</f>
        <v>-0.53999999999999915</v>
      </c>
      <c r="F70" s="351">
        <f>IFERROR('tablas evol EM CAT'!I70-'tablas evol EM CAT'!I83,"-")</f>
        <v>-0.33999999999999986</v>
      </c>
      <c r="G70" s="352">
        <f>IFERROR('tablas evol EM CAT'!K70-'tablas evol EM CAT'!K83,"-")</f>
        <v>-0.49000000000000021</v>
      </c>
      <c r="H70" s="351">
        <f>IFERROR('tablas evol EM CAT'!M70-'tablas evol EM CAT'!M83,"-")</f>
        <v>-1.1900000000000013</v>
      </c>
      <c r="I70" s="352">
        <f>IFERROR('tablas evol EM CAT'!O70-'tablas evol EM CAT'!O83,"-")</f>
        <v>-0.74000000000000021</v>
      </c>
    </row>
    <row r="71" spans="2:9" collapsed="1" x14ac:dyDescent="0.25">
      <c r="B71" s="80">
        <v>2009</v>
      </c>
      <c r="C71" s="354">
        <f>IFERROR('tablas evol EM CAT'!C71-'tablas evol EM CAT'!C84,"-")</f>
        <v>-0.34728033101995681</v>
      </c>
      <c r="D71" s="354">
        <f>IFERROR('tablas evol EM CAT'!E71-'tablas evol EM CAT'!E84,"-")</f>
        <v>-0.30519361434376435</v>
      </c>
      <c r="E71" s="354">
        <f>IFERROR('tablas evol EM CAT'!G71-'tablas evol EM CAT'!G84,"-")</f>
        <v>-0.29589201264337994</v>
      </c>
      <c r="F71" s="354">
        <f>IFERROR('tablas evol EM CAT'!I71-'tablas evol EM CAT'!I84,"-")</f>
        <v>-0.48739902787741674</v>
      </c>
      <c r="G71" s="354">
        <f>IFERROR('tablas evol EM CAT'!K71-'tablas evol EM CAT'!K84,"-")</f>
        <v>-0.34230758042801579</v>
      </c>
      <c r="H71" s="354">
        <f>IFERROR('tablas evol EM CAT'!M71-'tablas evol EM CAT'!M84,"-")</f>
        <v>-0.34219359036848296</v>
      </c>
      <c r="I71" s="354">
        <f>IFERROR('tablas evol EM CAT'!O71-'tablas evol EM CAT'!O84,"-")</f>
        <v>-0.34171515979331701</v>
      </c>
    </row>
    <row r="72" spans="2:9" hidden="1" outlineLevel="1" x14ac:dyDescent="0.25">
      <c r="B72" s="66" t="s">
        <v>86</v>
      </c>
      <c r="C72" s="351">
        <f>IFERROR('tablas evol EM CAT'!C72-'tablas evol EM CAT'!C85,"-")</f>
        <v>0.23704996282561375</v>
      </c>
      <c r="D72" s="351">
        <f>IFERROR('tablas evol EM CAT'!E72-'tablas evol EM CAT'!E85,"-")</f>
        <v>-0.15000000000000036</v>
      </c>
      <c r="E72" s="351">
        <f>IFERROR('tablas evol EM CAT'!G72-'tablas evol EM CAT'!G85,"-")</f>
        <v>-0.32000000000000028</v>
      </c>
      <c r="F72" s="351">
        <f>IFERROR('tablas evol EM CAT'!I72-'tablas evol EM CAT'!I85,"-")</f>
        <v>0.37000000000000011</v>
      </c>
      <c r="G72" s="352">
        <f>IFERROR('tablas evol EM CAT'!K72-'tablas evol EM CAT'!K85,"-")</f>
        <v>-0.14000000000000057</v>
      </c>
      <c r="H72" s="351">
        <f>IFERROR('tablas evol EM CAT'!M72-'tablas evol EM CAT'!M85,"-")</f>
        <v>-0.96999999999999886</v>
      </c>
      <c r="I72" s="352">
        <f>IFERROR('tablas evol EM CAT'!O72-'tablas evol EM CAT'!O85,"-")</f>
        <v>-0.4399999999999995</v>
      </c>
    </row>
    <row r="73" spans="2:9" hidden="1" outlineLevel="1" x14ac:dyDescent="0.25">
      <c r="B73" s="66" t="s">
        <v>87</v>
      </c>
      <c r="C73" s="351">
        <f>IFERROR('tablas evol EM CAT'!C73-'tablas evol EM CAT'!C86,"-")</f>
        <v>0.10953744929315512</v>
      </c>
      <c r="D73" s="351">
        <f>IFERROR('tablas evol EM CAT'!E73-'tablas evol EM CAT'!E86,"-")</f>
        <v>0.10999999999999943</v>
      </c>
      <c r="E73" s="351">
        <f>IFERROR('tablas evol EM CAT'!G73-'tablas evol EM CAT'!G86,"-")</f>
        <v>2.000000000000135E-2</v>
      </c>
      <c r="F73" s="351">
        <f>IFERROR('tablas evol EM CAT'!I73-'tablas evol EM CAT'!I86,"-")</f>
        <v>0.72999999999999954</v>
      </c>
      <c r="G73" s="352">
        <f>IFERROR('tablas evol EM CAT'!K73-'tablas evol EM CAT'!K86,"-")</f>
        <v>0.16000000000000014</v>
      </c>
      <c r="H73" s="351">
        <f>IFERROR('tablas evol EM CAT'!M73-'tablas evol EM CAT'!M86,"-")</f>
        <v>-3.9999999999999147E-2</v>
      </c>
      <c r="I73" s="352">
        <f>IFERROR('tablas evol EM CAT'!O73-'tablas evol EM CAT'!O86,"-")</f>
        <v>8.0000000000000071E-2</v>
      </c>
    </row>
    <row r="74" spans="2:9" hidden="1" outlineLevel="1" x14ac:dyDescent="0.25">
      <c r="B74" s="66" t="s">
        <v>88</v>
      </c>
      <c r="C74" s="351">
        <f>IFERROR('tablas evol EM CAT'!C74-'tablas evol EM CAT'!C87,"-")</f>
        <v>-1.5009528526857059</v>
      </c>
      <c r="D74" s="351">
        <f>IFERROR('tablas evol EM CAT'!E74-'tablas evol EM CAT'!E87,"-")</f>
        <v>4.0000000000000924E-2</v>
      </c>
      <c r="E74" s="351">
        <f>IFERROR('tablas evol EM CAT'!G74-'tablas evol EM CAT'!G87,"-")</f>
        <v>0.16999999999999993</v>
      </c>
      <c r="F74" s="351">
        <f>IFERROR('tablas evol EM CAT'!I74-'tablas evol EM CAT'!I87,"-")</f>
        <v>1.2300000000000004</v>
      </c>
      <c r="G74" s="352">
        <f>IFERROR('tablas evol EM CAT'!K74-'tablas evol EM CAT'!K87,"-")</f>
        <v>0.29000000000000004</v>
      </c>
      <c r="H74" s="351">
        <f>IFERROR('tablas evol EM CAT'!M74-'tablas evol EM CAT'!M87,"-")</f>
        <v>-0.62999999999999901</v>
      </c>
      <c r="I74" s="352">
        <f>IFERROR('tablas evol EM CAT'!O74-'tablas evol EM CAT'!O87,"-")</f>
        <v>-3.0000000000001137E-2</v>
      </c>
    </row>
    <row r="75" spans="2:9" hidden="1" outlineLevel="1" x14ac:dyDescent="0.25">
      <c r="B75" s="66" t="s">
        <v>89</v>
      </c>
      <c r="C75" s="351">
        <f>IFERROR('tablas evol EM CAT'!C75-'tablas evol EM CAT'!C88,"-")</f>
        <v>-1.2945611402850714</v>
      </c>
      <c r="D75" s="351">
        <f>IFERROR('tablas evol EM CAT'!E75-'tablas evol EM CAT'!E88,"-")</f>
        <v>-0.26999999999999957</v>
      </c>
      <c r="E75" s="351">
        <f>IFERROR('tablas evol EM CAT'!G75-'tablas evol EM CAT'!G88,"-")</f>
        <v>-9.9999999999997868E-3</v>
      </c>
      <c r="F75" s="351">
        <f>IFERROR('tablas evol EM CAT'!I75-'tablas evol EM CAT'!I88,"-")</f>
        <v>1.879999999999999</v>
      </c>
      <c r="G75" s="352">
        <f>IFERROR('tablas evol EM CAT'!K75-'tablas evol EM CAT'!K88,"-")</f>
        <v>0.19000000000000128</v>
      </c>
      <c r="H75" s="351">
        <f>IFERROR('tablas evol EM CAT'!M75-'tablas evol EM CAT'!M88,"-")</f>
        <v>-0.57000000000000028</v>
      </c>
      <c r="I75" s="352">
        <f>IFERROR('tablas evol EM CAT'!O75-'tablas evol EM CAT'!O88,"-")</f>
        <v>-5.0000000000000711E-2</v>
      </c>
    </row>
    <row r="76" spans="2:9" hidden="1" outlineLevel="1" x14ac:dyDescent="0.25">
      <c r="B76" s="66" t="s">
        <v>90</v>
      </c>
      <c r="C76" s="351">
        <f>IFERROR('tablas evol EM CAT'!C76-'tablas evol EM CAT'!C89,"-")</f>
        <v>-0.84658130865964587</v>
      </c>
      <c r="D76" s="351">
        <f>IFERROR('tablas evol EM CAT'!E76-'tablas evol EM CAT'!E89,"-")</f>
        <v>-0.40999999999999837</v>
      </c>
      <c r="E76" s="351">
        <f>IFERROR('tablas evol EM CAT'!G76-'tablas evol EM CAT'!G89,"-")</f>
        <v>-0.61000000000000121</v>
      </c>
      <c r="F76" s="351">
        <f>IFERROR('tablas evol EM CAT'!I76-'tablas evol EM CAT'!I89,"-")</f>
        <v>0.91000000000000014</v>
      </c>
      <c r="G76" s="352">
        <f>IFERROR('tablas evol EM CAT'!K76-'tablas evol EM CAT'!K89,"-")</f>
        <v>-0.37000000000000099</v>
      </c>
      <c r="H76" s="351">
        <f>IFERROR('tablas evol EM CAT'!M76-'tablas evol EM CAT'!M89,"-")</f>
        <v>-0.23000000000000043</v>
      </c>
      <c r="I76" s="352">
        <f>IFERROR('tablas evol EM CAT'!O76-'tablas evol EM CAT'!O89,"-")</f>
        <v>-0.3100000000000005</v>
      </c>
    </row>
    <row r="77" spans="2:9" hidden="1" outlineLevel="1" x14ac:dyDescent="0.25">
      <c r="B77" s="66" t="s">
        <v>91</v>
      </c>
      <c r="C77" s="351">
        <f>IFERROR('tablas evol EM CAT'!C77-'tablas evol EM CAT'!C90,"-")</f>
        <v>-1.2668331205727004</v>
      </c>
      <c r="D77" s="351">
        <f>IFERROR('tablas evol EM CAT'!E77-'tablas evol EM CAT'!E90,"-")</f>
        <v>6.9999999999998508E-2</v>
      </c>
      <c r="E77" s="351">
        <f>IFERROR('tablas evol EM CAT'!G77-'tablas evol EM CAT'!G90,"-")</f>
        <v>0.80000000000000071</v>
      </c>
      <c r="F77" s="351">
        <f>IFERROR('tablas evol EM CAT'!I77-'tablas evol EM CAT'!I90,"-")</f>
        <v>1.0600000000000005</v>
      </c>
      <c r="G77" s="352">
        <f>IFERROR('tablas evol EM CAT'!K77-'tablas evol EM CAT'!K90,"-")</f>
        <v>0.65999999999999837</v>
      </c>
      <c r="H77" s="351">
        <f>IFERROR('tablas evol EM CAT'!M77-'tablas evol EM CAT'!M90,"-")</f>
        <v>5.9999999999998721E-2</v>
      </c>
      <c r="I77" s="352">
        <f>IFERROR('tablas evol EM CAT'!O77-'tablas evol EM CAT'!O90,"-")</f>
        <v>0.45999999999999908</v>
      </c>
    </row>
    <row r="78" spans="2:9" hidden="1" outlineLevel="1" x14ac:dyDescent="0.25">
      <c r="B78" s="66" t="s">
        <v>92</v>
      </c>
      <c r="C78" s="351">
        <f>IFERROR('tablas evol EM CAT'!C78-'tablas evol EM CAT'!C91,"-")</f>
        <v>2.3845344532907333</v>
      </c>
      <c r="D78" s="351">
        <f>IFERROR('tablas evol EM CAT'!E78-'tablas evol EM CAT'!E91,"-")</f>
        <v>0.45133764832793943</v>
      </c>
      <c r="E78" s="351">
        <f>IFERROR('tablas evol EM CAT'!G78-'tablas evol EM CAT'!G91,"-")</f>
        <v>0.31953215459239637</v>
      </c>
      <c r="F78" s="351">
        <f>IFERROR('tablas evol EM CAT'!I78-'tablas evol EM CAT'!I91,"-")</f>
        <v>1.2794942108470444</v>
      </c>
      <c r="G78" s="352">
        <f>IFERROR('tablas evol EM CAT'!K78-'tablas evol EM CAT'!K91,"-")</f>
        <v>0.50999999999999979</v>
      </c>
      <c r="H78" s="351">
        <f>IFERROR('tablas evol EM CAT'!M78-'tablas evol EM CAT'!M91,"-")</f>
        <v>1.17</v>
      </c>
      <c r="I78" s="352">
        <f>IFERROR('tablas evol EM CAT'!O78-'tablas evol EM CAT'!O91,"-")</f>
        <v>0.71000000000000085</v>
      </c>
    </row>
    <row r="79" spans="2:9" hidden="1" outlineLevel="1" x14ac:dyDescent="0.25">
      <c r="B79" s="66" t="s">
        <v>93</v>
      </c>
      <c r="C79" s="351">
        <f>IFERROR('tablas evol EM CAT'!C79-'tablas evol EM CAT'!C92,"-")</f>
        <v>-0.62609318523475377</v>
      </c>
      <c r="D79" s="351">
        <f>IFERROR('tablas evol EM CAT'!E79-'tablas evol EM CAT'!E92,"-")</f>
        <v>-0.55000000000000071</v>
      </c>
      <c r="E79" s="351">
        <f>IFERROR('tablas evol EM CAT'!G79-'tablas evol EM CAT'!G92,"-")</f>
        <v>-0.8199999999999994</v>
      </c>
      <c r="F79" s="351">
        <f>IFERROR('tablas evol EM CAT'!I79-'tablas evol EM CAT'!I92,"-")</f>
        <v>0.29999999999999982</v>
      </c>
      <c r="G79" s="352">
        <f>IFERROR('tablas evol EM CAT'!K79-'tablas evol EM CAT'!K92,"-")</f>
        <v>-0.54</v>
      </c>
      <c r="H79" s="351">
        <f>IFERROR('tablas evol EM CAT'!M79-'tablas evol EM CAT'!M92,"-")</f>
        <v>-1.5599999999999987</v>
      </c>
      <c r="I79" s="352">
        <f>IFERROR('tablas evol EM CAT'!O79-'tablas evol EM CAT'!O92,"-")</f>
        <v>-0.83999999999999986</v>
      </c>
    </row>
    <row r="80" spans="2:9" hidden="1" outlineLevel="1" x14ac:dyDescent="0.25">
      <c r="B80" s="66" t="s">
        <v>94</v>
      </c>
      <c r="C80" s="351">
        <f>IFERROR('tablas evol EM CAT'!C80-'tablas evol EM CAT'!C93,"-")</f>
        <v>0.60636286837303111</v>
      </c>
      <c r="D80" s="351">
        <f>IFERROR('tablas evol EM CAT'!E80-'tablas evol EM CAT'!E93,"-")</f>
        <v>0.63000000000000078</v>
      </c>
      <c r="E80" s="351">
        <f>IFERROR('tablas evol EM CAT'!G80-'tablas evol EM CAT'!G93,"-")</f>
        <v>0.75</v>
      </c>
      <c r="F80" s="351">
        <f>IFERROR('tablas evol EM CAT'!I80-'tablas evol EM CAT'!I93,"-")</f>
        <v>0.94000000000000039</v>
      </c>
      <c r="G80" s="352">
        <f>IFERROR('tablas evol EM CAT'!K80-'tablas evol EM CAT'!K93,"-")</f>
        <v>0.77000000000000046</v>
      </c>
      <c r="H80" s="351">
        <f>IFERROR('tablas evol EM CAT'!M80-'tablas evol EM CAT'!M93,"-")</f>
        <v>-9.9999999999997868E-3</v>
      </c>
      <c r="I80" s="352">
        <f>IFERROR('tablas evol EM CAT'!O80-'tablas evol EM CAT'!O93,"-")</f>
        <v>0.49000000000000021</v>
      </c>
    </row>
    <row r="81" spans="2:9" hidden="1" outlineLevel="1" x14ac:dyDescent="0.25">
      <c r="B81" s="66" t="s">
        <v>95</v>
      </c>
      <c r="C81" s="351">
        <f>IFERROR('tablas evol EM CAT'!C81-'tablas evol EM CAT'!C94,"-")</f>
        <v>4.9068875176251581E-2</v>
      </c>
      <c r="D81" s="351">
        <f>IFERROR('tablas evol EM CAT'!E81-'tablas evol EM CAT'!E94,"-")</f>
        <v>-9.9999999999997868E-3</v>
      </c>
      <c r="E81" s="351">
        <f>IFERROR('tablas evol EM CAT'!G81-'tablas evol EM CAT'!G94,"-")</f>
        <v>0.11000000000000032</v>
      </c>
      <c r="F81" s="351">
        <f>IFERROR('tablas evol EM CAT'!I81-'tablas evol EM CAT'!I94,"-")</f>
        <v>-8.9999999999999858E-2</v>
      </c>
      <c r="G81" s="352">
        <f>IFERROR('tablas evol EM CAT'!K81-'tablas evol EM CAT'!K94,"-")</f>
        <v>4.9999999999999822E-2</v>
      </c>
      <c r="H81" s="351">
        <f>IFERROR('tablas evol EM CAT'!M81-'tablas evol EM CAT'!M94,"-")</f>
        <v>0.28999999999999915</v>
      </c>
      <c r="I81" s="352">
        <f>IFERROR('tablas evol EM CAT'!O81-'tablas evol EM CAT'!O94,"-")</f>
        <v>9.9999999999999645E-2</v>
      </c>
    </row>
    <row r="82" spans="2:9" hidden="1" outlineLevel="1" x14ac:dyDescent="0.25">
      <c r="B82" s="66" t="s">
        <v>96</v>
      </c>
      <c r="C82" s="351">
        <f>IFERROR('tablas evol EM CAT'!C82-'tablas evol EM CAT'!C95,"-")</f>
        <v>-0.82660702117130125</v>
      </c>
      <c r="D82" s="351">
        <f>IFERROR('tablas evol EM CAT'!E82-'tablas evol EM CAT'!E95,"-")</f>
        <v>0.43000000000000149</v>
      </c>
      <c r="E82" s="351">
        <f>IFERROR('tablas evol EM CAT'!G82-'tablas evol EM CAT'!G95,"-")</f>
        <v>-0.15000000000000036</v>
      </c>
      <c r="F82" s="351">
        <f>IFERROR('tablas evol EM CAT'!I82-'tablas evol EM CAT'!I95,"-")</f>
        <v>0.29999999999999982</v>
      </c>
      <c r="G82" s="352">
        <f>IFERROR('tablas evol EM CAT'!K82-'tablas evol EM CAT'!K95,"-")</f>
        <v>4.0000000000000036E-2</v>
      </c>
      <c r="H82" s="351">
        <f>IFERROR('tablas evol EM CAT'!M82-'tablas evol EM CAT'!M95,"-")</f>
        <v>-0.62000000000000099</v>
      </c>
      <c r="I82" s="352">
        <f>IFERROR('tablas evol EM CAT'!O82-'tablas evol EM CAT'!O95,"-")</f>
        <v>-0.20999999999999908</v>
      </c>
    </row>
    <row r="83" spans="2:9" hidden="1" outlineLevel="1" x14ac:dyDescent="0.25">
      <c r="B83" s="66" t="s">
        <v>97</v>
      </c>
      <c r="C83" s="351">
        <f>IFERROR('tablas evol EM CAT'!C83-'tablas evol EM CAT'!C96,"-")</f>
        <v>0.28419881621529441</v>
      </c>
      <c r="D83" s="351">
        <f>IFERROR('tablas evol EM CAT'!E83-'tablas evol EM CAT'!E96,"-")</f>
        <v>9.9999999999997868E-3</v>
      </c>
      <c r="E83" s="351">
        <f>IFERROR('tablas evol EM CAT'!G83-'tablas evol EM CAT'!G96,"-")</f>
        <v>0.52999999999999936</v>
      </c>
      <c r="F83" s="351">
        <f>IFERROR('tablas evol EM CAT'!I83-'tablas evol EM CAT'!I96,"-")</f>
        <v>0.35999999999999943</v>
      </c>
      <c r="G83" s="352">
        <f>IFERROR('tablas evol EM CAT'!K83-'tablas evol EM CAT'!K96,"-")</f>
        <v>0.40000000000000036</v>
      </c>
      <c r="H83" s="351">
        <f>IFERROR('tablas evol EM CAT'!M83-'tablas evol EM CAT'!M96,"-")</f>
        <v>2.000000000000135E-2</v>
      </c>
      <c r="I83" s="352">
        <f>IFERROR('tablas evol EM CAT'!O83-'tablas evol EM CAT'!O96,"-")</f>
        <v>0.25999999999999979</v>
      </c>
    </row>
    <row r="84" spans="2:9" collapsed="1" x14ac:dyDescent="0.25">
      <c r="B84" s="80">
        <v>2008</v>
      </c>
      <c r="C84" s="354">
        <f>IFERROR('tablas evol EM CAT'!C84-'tablas evol EM CAT'!C97,"-")</f>
        <v>-0.26030575238790377</v>
      </c>
      <c r="D84" s="354">
        <f>IFERROR('tablas evol EM CAT'!E84-'tablas evol EM CAT'!E97,"-")</f>
        <v>3.282323112940233E-2</v>
      </c>
      <c r="E84" s="354">
        <f>IFERROR('tablas evol EM CAT'!G84-'tablas evol EM CAT'!G97,"-")</f>
        <v>5.3801954905805971E-2</v>
      </c>
      <c r="F84" s="354">
        <f>IFERROR('tablas evol EM CAT'!I84-'tablas evol EM CAT'!I97,"-")</f>
        <v>0.72466352899015085</v>
      </c>
      <c r="G84" s="354">
        <f>IFERROR('tablas evol EM CAT'!K84-'tablas evol EM CAT'!K97,"-")</f>
        <v>0.15187638916851753</v>
      </c>
      <c r="H84" s="354">
        <f>IFERROR('tablas evol EM CAT'!M84-'tablas evol EM CAT'!M97,"-")</f>
        <v>-0.22509100177808605</v>
      </c>
      <c r="I84" s="354">
        <f>IFERROR('tablas evol EM CAT'!O84-'tablas evol EM CAT'!O97,"-")</f>
        <v>1.6909883088906952E-2</v>
      </c>
    </row>
    <row r="85" spans="2:9" hidden="1" outlineLevel="1" x14ac:dyDescent="0.25">
      <c r="B85" s="66" t="s">
        <v>86</v>
      </c>
      <c r="C85" s="351">
        <f>IFERROR('tablas evol EM CAT'!C85-'tablas evol EM CAT'!C98,"-")</f>
        <v>1.59484824031545</v>
      </c>
      <c r="D85" s="351">
        <f>IFERROR('tablas evol EM CAT'!E85-'tablas evol EM CAT'!E98,"-")</f>
        <v>0.59000000000000163</v>
      </c>
      <c r="E85" s="351">
        <f>IFERROR('tablas evol EM CAT'!G85-'tablas evol EM CAT'!G98,"-")</f>
        <v>0.94000000000000039</v>
      </c>
      <c r="F85" s="351">
        <f>IFERROR('tablas evol EM CAT'!I85-'tablas evol EM CAT'!I98,"-")</f>
        <v>0.13999999999999968</v>
      </c>
      <c r="G85" s="352">
        <f>IFERROR('tablas evol EM CAT'!K85-'tablas evol EM CAT'!K98,"-")</f>
        <v>0.77000000000000046</v>
      </c>
      <c r="H85" s="351">
        <f>IFERROR('tablas evol EM CAT'!M85-'tablas evol EM CAT'!M98,"-")</f>
        <v>1.1199999999999992</v>
      </c>
      <c r="I85" s="352">
        <f>IFERROR('tablas evol EM CAT'!O85-'tablas evol EM CAT'!O98,"-")</f>
        <v>0.89000000000000057</v>
      </c>
    </row>
    <row r="86" spans="2:9" hidden="1" outlineLevel="1" x14ac:dyDescent="0.25">
      <c r="B86" s="66" t="s">
        <v>87</v>
      </c>
      <c r="C86" s="351">
        <f>IFERROR('tablas evol EM CAT'!C86-'tablas evol EM CAT'!C99,"-")</f>
        <v>-4.3308579991262697E-2</v>
      </c>
      <c r="D86" s="351">
        <f>IFERROR('tablas evol EM CAT'!E86-'tablas evol EM CAT'!E99,"-")</f>
        <v>0.24000000000000021</v>
      </c>
      <c r="E86" s="351">
        <f>IFERROR('tablas evol EM CAT'!G86-'tablas evol EM CAT'!G99,"-")</f>
        <v>5.9999999999998721E-2</v>
      </c>
      <c r="F86" s="351">
        <f>IFERROR('tablas evol EM CAT'!I86-'tablas evol EM CAT'!I99,"-")</f>
        <v>0.45000000000000018</v>
      </c>
      <c r="G86" s="352">
        <f>IFERROR('tablas evol EM CAT'!K86-'tablas evol EM CAT'!K99,"-")</f>
        <v>0.20999999999999996</v>
      </c>
      <c r="H86" s="351">
        <f>IFERROR('tablas evol EM CAT'!M86-'tablas evol EM CAT'!M99,"-")</f>
        <v>-1.5</v>
      </c>
      <c r="I86" s="352">
        <f>IFERROR('tablas evol EM CAT'!O86-'tablas evol EM CAT'!O99,"-")</f>
        <v>-0.34999999999999964</v>
      </c>
    </row>
    <row r="87" spans="2:9" hidden="1" outlineLevel="1" x14ac:dyDescent="0.25">
      <c r="B87" s="66" t="s">
        <v>88</v>
      </c>
      <c r="C87" s="351">
        <f>IFERROR('tablas evol EM CAT'!C87-'tablas evol EM CAT'!C100,"-")</f>
        <v>1.2418636898316562</v>
      </c>
      <c r="D87" s="351">
        <f>IFERROR('tablas evol EM CAT'!E87-'tablas evol EM CAT'!E100,"-")</f>
        <v>-0.17999999999999972</v>
      </c>
      <c r="E87" s="351">
        <f>IFERROR('tablas evol EM CAT'!G87-'tablas evol EM CAT'!G100,"-")</f>
        <v>-0.33000000000000007</v>
      </c>
      <c r="F87" s="351">
        <f>IFERROR('tablas evol EM CAT'!I87-'tablas evol EM CAT'!I100,"-")</f>
        <v>1.1600000000000001</v>
      </c>
      <c r="G87" s="352">
        <f>IFERROR('tablas evol EM CAT'!K87-'tablas evol EM CAT'!K100,"-")</f>
        <v>-1.9999999999999574E-2</v>
      </c>
      <c r="H87" s="351">
        <f>IFERROR('tablas evol EM CAT'!M87-'tablas evol EM CAT'!M100,"-")</f>
        <v>0.30999999999999872</v>
      </c>
      <c r="I87" s="352">
        <f>IFERROR('tablas evol EM CAT'!O87-'tablas evol EM CAT'!O100,"-")</f>
        <v>9.0000000000000746E-2</v>
      </c>
    </row>
    <row r="88" spans="2:9" hidden="1" outlineLevel="1" x14ac:dyDescent="0.25">
      <c r="B88" s="66" t="s">
        <v>89</v>
      </c>
      <c r="C88" s="351">
        <f>IFERROR('tablas evol EM CAT'!C88-'tablas evol EM CAT'!C101,"-")</f>
        <v>2.9932304734798834</v>
      </c>
      <c r="D88" s="351">
        <f>IFERROR('tablas evol EM CAT'!E88-'tablas evol EM CAT'!E101,"-")</f>
        <v>1.08</v>
      </c>
      <c r="E88" s="351">
        <f>IFERROR('tablas evol EM CAT'!G88-'tablas evol EM CAT'!G101,"-")</f>
        <v>0.61000000000000032</v>
      </c>
      <c r="F88" s="351">
        <f>IFERROR('tablas evol EM CAT'!I88-'tablas evol EM CAT'!I101,"-")</f>
        <v>-0.83999999999999986</v>
      </c>
      <c r="G88" s="352">
        <f>IFERROR('tablas evol EM CAT'!K88-'tablas evol EM CAT'!K101,"-")</f>
        <v>0.50999999999999979</v>
      </c>
      <c r="H88" s="351">
        <f>IFERROR('tablas evol EM CAT'!M88-'tablas evol EM CAT'!M101,"-")</f>
        <v>1.0700000000000003</v>
      </c>
      <c r="I88" s="352">
        <f>IFERROR('tablas evol EM CAT'!O88-'tablas evol EM CAT'!O101,"-")</f>
        <v>0.67999999999999972</v>
      </c>
    </row>
    <row r="89" spans="2:9" hidden="1" outlineLevel="1" x14ac:dyDescent="0.25">
      <c r="B89" s="66" t="s">
        <v>90</v>
      </c>
      <c r="C89" s="351">
        <f>IFERROR('tablas evol EM CAT'!C89-'tablas evol EM CAT'!C102,"-")</f>
        <v>-0.48051555851838224</v>
      </c>
      <c r="D89" s="351">
        <f>IFERROR('tablas evol EM CAT'!E89-'tablas evol EM CAT'!E102,"-")</f>
        <v>-0.62000000000000099</v>
      </c>
      <c r="E89" s="351">
        <f>IFERROR('tablas evol EM CAT'!G89-'tablas evol EM CAT'!G102,"-")</f>
        <v>-0.32000000000000028</v>
      </c>
      <c r="F89" s="351">
        <f>IFERROR('tablas evol EM CAT'!I89-'tablas evol EM CAT'!I102,"-")</f>
        <v>-0.27000000000000046</v>
      </c>
      <c r="G89" s="352">
        <f>IFERROR('tablas evol EM CAT'!K89-'tablas evol EM CAT'!K102,"-")</f>
        <v>-0.36999999999999922</v>
      </c>
      <c r="H89" s="351">
        <f>IFERROR('tablas evol EM CAT'!M89-'tablas evol EM CAT'!M102,"-")</f>
        <v>-1.2599999999999998</v>
      </c>
      <c r="I89" s="352">
        <f>IFERROR('tablas evol EM CAT'!O89-'tablas evol EM CAT'!O102,"-")</f>
        <v>-0.69999999999999929</v>
      </c>
    </row>
    <row r="90" spans="2:9" hidden="1" outlineLevel="1" x14ac:dyDescent="0.25">
      <c r="B90" s="66" t="s">
        <v>91</v>
      </c>
      <c r="C90" s="351">
        <f>IFERROR('tablas evol EM CAT'!C90-'tablas evol EM CAT'!C103,"-")</f>
        <v>-0.47258883511612204</v>
      </c>
      <c r="D90" s="351">
        <f>IFERROR('tablas evol EM CAT'!E90-'tablas evol EM CAT'!E103,"-")</f>
        <v>-6.9999999999998508E-2</v>
      </c>
      <c r="E90" s="351">
        <f>IFERROR('tablas evol EM CAT'!G90-'tablas evol EM CAT'!G103,"-")</f>
        <v>-0.25999999999999979</v>
      </c>
      <c r="F90" s="351">
        <f>IFERROR('tablas evol EM CAT'!I90-'tablas evol EM CAT'!I103,"-")</f>
        <v>-1.2200000000000006</v>
      </c>
      <c r="G90" s="352">
        <f>IFERROR('tablas evol EM CAT'!K90-'tablas evol EM CAT'!K103,"-")</f>
        <v>-0.37999999999999901</v>
      </c>
      <c r="H90" s="351">
        <f>IFERROR('tablas evol EM CAT'!M90-'tablas evol EM CAT'!M103,"-")</f>
        <v>-3.9999999999999147E-2</v>
      </c>
      <c r="I90" s="352">
        <f>IFERROR('tablas evol EM CAT'!O90-'tablas evol EM CAT'!O103,"-")</f>
        <v>-0.27999999999999936</v>
      </c>
    </row>
    <row r="91" spans="2:9" hidden="1" outlineLevel="1" x14ac:dyDescent="0.25">
      <c r="B91" s="66" t="s">
        <v>92</v>
      </c>
      <c r="C91" s="351">
        <f>IFERROR('tablas evol EM CAT'!C91-'tablas evol EM CAT'!C104,"-")</f>
        <v>-2.2178681065803492</v>
      </c>
      <c r="D91" s="351">
        <f>IFERROR('tablas evol EM CAT'!E91-'tablas evol EM CAT'!E104,"-")</f>
        <v>-0.64999999999999858</v>
      </c>
      <c r="E91" s="351">
        <f>IFERROR('tablas evol EM CAT'!G91-'tablas evol EM CAT'!G104,"-")</f>
        <v>-0.49000000000000021</v>
      </c>
      <c r="F91" s="351">
        <f>IFERROR('tablas evol EM CAT'!I91-'tablas evol EM CAT'!I104,"-")</f>
        <v>-0.84000000000000075</v>
      </c>
      <c r="G91" s="352">
        <f>IFERROR('tablas evol EM CAT'!K91-'tablas evol EM CAT'!K104,"-")</f>
        <v>-0.59999999999999964</v>
      </c>
      <c r="H91" s="351">
        <f>IFERROR('tablas evol EM CAT'!M91-'tablas evol EM CAT'!M104,"-")</f>
        <v>0.15000000000000036</v>
      </c>
      <c r="I91" s="352">
        <f>IFERROR('tablas evol EM CAT'!O91-'tablas evol EM CAT'!O104,"-")</f>
        <v>-0.35000000000000053</v>
      </c>
    </row>
    <row r="92" spans="2:9" hidden="1" outlineLevel="1" x14ac:dyDescent="0.25">
      <c r="B92" s="66" t="s">
        <v>93</v>
      </c>
      <c r="C92" s="351">
        <f>IFERROR('tablas evol EM CAT'!C92-'tablas evol EM CAT'!C105,"-")</f>
        <v>-0.55483337651272624</v>
      </c>
      <c r="D92" s="351">
        <f>IFERROR('tablas evol EM CAT'!E92-'tablas evol EM CAT'!E105,"-")</f>
        <v>0.61000000000000121</v>
      </c>
      <c r="E92" s="351">
        <f>IFERROR('tablas evol EM CAT'!G92-'tablas evol EM CAT'!G105,"-")</f>
        <v>4.0000000000000036E-2</v>
      </c>
      <c r="F92" s="351">
        <f>IFERROR('tablas evol EM CAT'!I92-'tablas evol EM CAT'!I105,"-")</f>
        <v>-0.83000000000000007</v>
      </c>
      <c r="G92" s="352">
        <f>IFERROR('tablas evol EM CAT'!K92-'tablas evol EM CAT'!K105,"-")</f>
        <v>-7.0000000000000284E-2</v>
      </c>
      <c r="H92" s="351">
        <f>IFERROR('tablas evol EM CAT'!M92-'tablas evol EM CAT'!M105,"-")</f>
        <v>0.59999999999999964</v>
      </c>
      <c r="I92" s="352">
        <f>IFERROR('tablas evol EM CAT'!O92-'tablas evol EM CAT'!O105,"-")</f>
        <v>0.12000000000000099</v>
      </c>
    </row>
    <row r="93" spans="2:9" hidden="1" outlineLevel="1" x14ac:dyDescent="0.25">
      <c r="B93" s="66" t="s">
        <v>94</v>
      </c>
      <c r="C93" s="351">
        <f>IFERROR('tablas evol EM CAT'!C93-'tablas evol EM CAT'!C106,"-")</f>
        <v>-1.3223151044782924</v>
      </c>
      <c r="D93" s="351">
        <f>IFERROR('tablas evol EM CAT'!E93-'tablas evol EM CAT'!E106,"-")</f>
        <v>-6.0000000000000497E-2</v>
      </c>
      <c r="E93" s="351">
        <f>IFERROR('tablas evol EM CAT'!G93-'tablas evol EM CAT'!G106,"-")</f>
        <v>9.9999999999997868E-3</v>
      </c>
      <c r="F93" s="351">
        <f>IFERROR('tablas evol EM CAT'!I93-'tablas evol EM CAT'!I106,"-")</f>
        <v>-4.0000000000000036E-2</v>
      </c>
      <c r="G93" s="352">
        <f>IFERROR('tablas evol EM CAT'!K93-'tablas evol EM CAT'!K106,"-")</f>
        <v>-6.0000000000000497E-2</v>
      </c>
      <c r="H93" s="351">
        <f>IFERROR('tablas evol EM CAT'!M93-'tablas evol EM CAT'!M106,"-")</f>
        <v>8.0000000000000071E-2</v>
      </c>
      <c r="I93" s="352">
        <f>IFERROR('tablas evol EM CAT'!O93-'tablas evol EM CAT'!O106,"-")</f>
        <v>-1.9999999999999574E-2</v>
      </c>
    </row>
    <row r="94" spans="2:9" hidden="1" outlineLevel="1" x14ac:dyDescent="0.25">
      <c r="B94" s="66" t="s">
        <v>95</v>
      </c>
      <c r="C94" s="351">
        <f>IFERROR('tablas evol EM CAT'!C94-'tablas evol EM CAT'!C107,"-")</f>
        <v>-0.81016542328109953</v>
      </c>
      <c r="D94" s="351">
        <f>IFERROR('tablas evol EM CAT'!E94-'tablas evol EM CAT'!E107,"-")</f>
        <v>-1.3900000000000006</v>
      </c>
      <c r="E94" s="351">
        <f>IFERROR('tablas evol EM CAT'!G94-'tablas evol EM CAT'!G107,"-")</f>
        <v>-0.29999999999999982</v>
      </c>
      <c r="F94" s="351">
        <f>IFERROR('tablas evol EM CAT'!I94-'tablas evol EM CAT'!I107,"-")</f>
        <v>0.14999999999999947</v>
      </c>
      <c r="G94" s="352">
        <f>IFERROR('tablas evol EM CAT'!K94-'tablas evol EM CAT'!K107,"-")</f>
        <v>-0.44000000000000039</v>
      </c>
      <c r="H94" s="351">
        <f>IFERROR('tablas evol EM CAT'!M94-'tablas evol EM CAT'!M107,"-")</f>
        <v>-0.44999999999999929</v>
      </c>
      <c r="I94" s="352">
        <f>IFERROR('tablas evol EM CAT'!O94-'tablas evol EM CAT'!O107,"-")</f>
        <v>-0.44999999999999929</v>
      </c>
    </row>
    <row r="95" spans="2:9" hidden="1" outlineLevel="1" x14ac:dyDescent="0.25">
      <c r="B95" s="66" t="s">
        <v>96</v>
      </c>
      <c r="C95" s="351">
        <f>IFERROR('tablas evol EM CAT'!C95-'tablas evol EM CAT'!C108,"-")</f>
        <v>-0.51573085342011105</v>
      </c>
      <c r="D95" s="351">
        <f>IFERROR('tablas evol EM CAT'!E95-'tablas evol EM CAT'!E108,"-")</f>
        <v>-0.87000000000000099</v>
      </c>
      <c r="E95" s="351">
        <f>IFERROR('tablas evol EM CAT'!G95-'tablas evol EM CAT'!G108,"-")</f>
        <v>-0.13999999999999968</v>
      </c>
      <c r="F95" s="351">
        <f>IFERROR('tablas evol EM CAT'!I95-'tablas evol EM CAT'!I108,"-")</f>
        <v>-0.33000000000000007</v>
      </c>
      <c r="G95" s="352">
        <f>IFERROR('tablas evol EM CAT'!K95-'tablas evol EM CAT'!K108,"-")</f>
        <v>-0.33999999999999986</v>
      </c>
      <c r="H95" s="351">
        <f>IFERROR('tablas evol EM CAT'!M95-'tablas evol EM CAT'!M108,"-")</f>
        <v>-0.11999999999999922</v>
      </c>
      <c r="I95" s="352">
        <f>IFERROR('tablas evol EM CAT'!O95-'tablas evol EM CAT'!O108,"-")</f>
        <v>-0.26999999999999957</v>
      </c>
    </row>
    <row r="96" spans="2:9" hidden="1" outlineLevel="1" x14ac:dyDescent="0.25">
      <c r="B96" s="66" t="s">
        <v>97</v>
      </c>
      <c r="C96" s="351">
        <f>IFERROR('tablas evol EM CAT'!C96-'tablas evol EM CAT'!C109,"-")</f>
        <v>0.70099295214841284</v>
      </c>
      <c r="D96" s="351">
        <f>IFERROR('tablas evol EM CAT'!E96-'tablas evol EM CAT'!E109,"-")</f>
        <v>-0.35999999999999943</v>
      </c>
      <c r="E96" s="351">
        <f>IFERROR('tablas evol EM CAT'!G96-'tablas evol EM CAT'!G109,"-")</f>
        <v>0.35999999999999943</v>
      </c>
      <c r="F96" s="351">
        <f>IFERROR('tablas evol EM CAT'!I96-'tablas evol EM CAT'!I109,"-")</f>
        <v>-0.82000000000000028</v>
      </c>
      <c r="G96" s="352">
        <f>IFERROR('tablas evol EM CAT'!K96-'tablas evol EM CAT'!K109,"-")</f>
        <v>3.9999999999999147E-2</v>
      </c>
      <c r="H96" s="351">
        <f>IFERROR('tablas evol EM CAT'!M96-'tablas evol EM CAT'!M109,"-")</f>
        <v>-4.0000000000000924E-2</v>
      </c>
      <c r="I96" s="352">
        <f>IFERROR('tablas evol EM CAT'!O96-'tablas evol EM CAT'!O109,"-")</f>
        <v>9.9999999999997868E-3</v>
      </c>
    </row>
    <row r="97" spans="2:9" collapsed="1" x14ac:dyDescent="0.25">
      <c r="B97" s="80">
        <v>2007</v>
      </c>
      <c r="C97" s="354">
        <f>IFERROR('tablas evol EM CAT'!C97-'tablas evol EM CAT'!C110,"-")</f>
        <v>0.13740770806611113</v>
      </c>
      <c r="D97" s="354">
        <f>IFERROR('tablas evol EM CAT'!E97-'tablas evol EM CAT'!E110,"-")</f>
        <v>-0.18392169016916959</v>
      </c>
      <c r="E97" s="354">
        <f>IFERROR('tablas evol EM CAT'!G97-'tablas evol EM CAT'!G110,"-")</f>
        <v>3.1635934793694531E-3</v>
      </c>
      <c r="F97" s="354">
        <f>IFERROR('tablas evol EM CAT'!I97-'tablas evol EM CAT'!I110,"-")</f>
        <v>-0.18854646011332665</v>
      </c>
      <c r="G97" s="354">
        <f>IFERROR('tablas evol EM CAT'!K97-'tablas evol EM CAT'!K110,"-")</f>
        <v>-6.5053594279024907E-2</v>
      </c>
      <c r="H97" s="354">
        <f>IFERROR('tablas evol EM CAT'!M97-'tablas evol EM CAT'!M110,"-")</f>
        <v>-4.0429610057136856E-2</v>
      </c>
      <c r="I97" s="354">
        <f>IFERROR('tablas evol EM CAT'!O97-'tablas evol EM CAT'!O110,"-")</f>
        <v>-6.3904544111387906E-2</v>
      </c>
    </row>
    <row r="98" spans="2:9" ht="15" customHeight="1" x14ac:dyDescent="0.25">
      <c r="B98" s="181" t="s">
        <v>79</v>
      </c>
      <c r="C98" s="181"/>
      <c r="D98" s="181"/>
      <c r="E98" s="181"/>
      <c r="F98" s="181"/>
      <c r="G98" s="181"/>
      <c r="H98" s="181"/>
      <c r="I98" s="181"/>
    </row>
    <row r="100" spans="2:9" ht="30" customHeight="1" x14ac:dyDescent="0.25"/>
    <row r="102" spans="2:9" ht="30" customHeight="1" x14ac:dyDescent="0.25"/>
  </sheetData>
  <mergeCells count="2">
    <mergeCell ref="B5:I5"/>
    <mergeCell ref="B98:I98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294</v>
      </c>
      <c r="C5" s="169"/>
      <c r="D5" s="169"/>
      <c r="E5" s="169"/>
    </row>
    <row r="6" spans="2:5" ht="30" customHeight="1" x14ac:dyDescent="0.25">
      <c r="B6" s="45" t="s">
        <v>73</v>
      </c>
      <c r="C6" s="46" t="str">
        <f>actualizaciones!A3</f>
        <v>2012</v>
      </c>
      <c r="D6" s="46" t="str">
        <f>actualizaciones!A2</f>
        <v>2013</v>
      </c>
      <c r="E6" s="310" t="s">
        <v>295</v>
      </c>
    </row>
    <row r="7" spans="2:5" ht="15" customHeight="1" x14ac:dyDescent="0.2">
      <c r="B7" s="49" t="s">
        <v>296</v>
      </c>
      <c r="C7" s="358">
        <v>8.3185548849623743</v>
      </c>
      <c r="D7" s="358">
        <v>8.2859606163798496</v>
      </c>
      <c r="E7" s="359">
        <f>D7-C7</f>
        <v>-3.2594268582524677E-2</v>
      </c>
    </row>
    <row r="8" spans="2:5" ht="15" customHeight="1" x14ac:dyDescent="0.2">
      <c r="B8" s="52" t="s">
        <v>297</v>
      </c>
      <c r="C8" s="360">
        <v>7.9739127166109087</v>
      </c>
      <c r="D8" s="360">
        <v>8.0149423267197832</v>
      </c>
      <c r="E8" s="361">
        <f>D8-C8</f>
        <v>4.1029610108874515E-2</v>
      </c>
    </row>
    <row r="9" spans="2:5" ht="15" customHeight="1" x14ac:dyDescent="0.2">
      <c r="B9" s="52" t="s">
        <v>298</v>
      </c>
      <c r="C9" s="360">
        <v>9.1070173339515126</v>
      </c>
      <c r="D9" s="360">
        <v>8.9179081257067399</v>
      </c>
      <c r="E9" s="361">
        <f>D9-C9</f>
        <v>-0.18910920824477273</v>
      </c>
    </row>
    <row r="10" spans="2:5" ht="15" customHeight="1" x14ac:dyDescent="0.25">
      <c r="B10" s="56" t="s">
        <v>79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299</v>
      </c>
      <c r="C5" s="169"/>
      <c r="D5" s="169"/>
      <c r="E5" s="169"/>
    </row>
    <row r="6" spans="2:5" ht="30" customHeight="1" x14ac:dyDescent="0.25">
      <c r="B6" s="45" t="s">
        <v>283</v>
      </c>
      <c r="C6" s="46" t="str">
        <f>actualizaciones!A3</f>
        <v>2012</v>
      </c>
      <c r="D6" s="46" t="str">
        <f>actualizaciones!A2</f>
        <v>2013</v>
      </c>
      <c r="E6" s="310" t="s">
        <v>295</v>
      </c>
    </row>
    <row r="7" spans="2:5" ht="15" customHeight="1" x14ac:dyDescent="0.25">
      <c r="B7" s="110" t="s">
        <v>45</v>
      </c>
      <c r="C7" s="111"/>
      <c r="D7" s="111"/>
      <c r="E7" s="111"/>
    </row>
    <row r="8" spans="2:5" ht="15" customHeight="1" x14ac:dyDescent="0.2">
      <c r="B8" s="112" t="s">
        <v>296</v>
      </c>
      <c r="C8" s="362">
        <v>7.8106950330934621</v>
      </c>
      <c r="D8" s="362">
        <v>7.7710196585714959</v>
      </c>
      <c r="E8" s="359">
        <f>D8-C8</f>
        <v>-3.9675374521966233E-2</v>
      </c>
    </row>
    <row r="9" spans="2:5" ht="15" customHeight="1" x14ac:dyDescent="0.2">
      <c r="B9" s="114" t="s">
        <v>297</v>
      </c>
      <c r="C9" s="43">
        <v>7.3893170206316228</v>
      </c>
      <c r="D9" s="43">
        <v>7.3782822852312702</v>
      </c>
      <c r="E9" s="361">
        <f>D9-C9</f>
        <v>-1.1034735400352602E-2</v>
      </c>
    </row>
    <row r="10" spans="2:5" ht="15" customHeight="1" x14ac:dyDescent="0.2">
      <c r="B10" s="114" t="s">
        <v>298</v>
      </c>
      <c r="C10" s="43">
        <v>8.5848533495741144</v>
      </c>
      <c r="D10" s="43">
        <v>8.4910546973592833</v>
      </c>
      <c r="E10" s="361">
        <f>D10-C10</f>
        <v>-9.379865221483108E-2</v>
      </c>
    </row>
    <row r="11" spans="2:5" ht="15" customHeight="1" x14ac:dyDescent="0.25">
      <c r="B11" s="110" t="s">
        <v>284</v>
      </c>
      <c r="C11" s="363"/>
      <c r="D11" s="363"/>
      <c r="E11" s="364"/>
    </row>
    <row r="12" spans="2:5" ht="15" customHeight="1" x14ac:dyDescent="0.2">
      <c r="B12" s="112" t="s">
        <v>296</v>
      </c>
      <c r="C12" s="362">
        <v>8.1523704305823497</v>
      </c>
      <c r="D12" s="362">
        <v>8.1830770049383386</v>
      </c>
      <c r="E12" s="359">
        <f>D12-C12</f>
        <v>3.0706574355988892E-2</v>
      </c>
    </row>
    <row r="13" spans="2:5" ht="15" customHeight="1" x14ac:dyDescent="0.2">
      <c r="B13" s="114" t="s">
        <v>297</v>
      </c>
      <c r="C13" s="43">
        <v>7.8257853394962078</v>
      </c>
      <c r="D13" s="43">
        <v>7.8977141155290225</v>
      </c>
      <c r="E13" s="361">
        <f>D13-C13</f>
        <v>7.1928776032814667E-2</v>
      </c>
    </row>
    <row r="14" spans="2:5" ht="15" customHeight="1" x14ac:dyDescent="0.2">
      <c r="B14" s="114" t="s">
        <v>298</v>
      </c>
      <c r="C14" s="43">
        <v>8.6663434392706211</v>
      </c>
      <c r="D14" s="43">
        <v>8.6268863435137497</v>
      </c>
      <c r="E14" s="361">
        <f>D14-C14</f>
        <v>-3.9457095756871396E-2</v>
      </c>
    </row>
    <row r="15" spans="2:5" ht="15" customHeight="1" x14ac:dyDescent="0.25">
      <c r="B15" s="110" t="s">
        <v>71</v>
      </c>
      <c r="C15" s="363"/>
      <c r="D15" s="363"/>
      <c r="E15" s="364"/>
    </row>
    <row r="16" spans="2:5" ht="15" customHeight="1" x14ac:dyDescent="0.2">
      <c r="B16" s="112" t="s">
        <v>296</v>
      </c>
      <c r="C16" s="362">
        <v>8.3185548849623743</v>
      </c>
      <c r="D16" s="362">
        <v>8.2859606163798496</v>
      </c>
      <c r="E16" s="359">
        <f>D16-C16</f>
        <v>-3.2594268582524677E-2</v>
      </c>
    </row>
    <row r="17" spans="2:12" ht="15" customHeight="1" x14ac:dyDescent="0.2">
      <c r="B17" s="114" t="s">
        <v>297</v>
      </c>
      <c r="C17" s="43">
        <v>7.9739127166109087</v>
      </c>
      <c r="D17" s="43">
        <v>8.0149423267197832</v>
      </c>
      <c r="E17" s="361">
        <f>D17-C17</f>
        <v>4.1029610108874515E-2</v>
      </c>
    </row>
    <row r="18" spans="2:12" ht="15" customHeight="1" x14ac:dyDescent="0.2">
      <c r="B18" s="114" t="s">
        <v>298</v>
      </c>
      <c r="C18" s="43">
        <v>9.1070173339515126</v>
      </c>
      <c r="D18" s="43">
        <v>8.9179081257067399</v>
      </c>
      <c r="E18" s="361">
        <f>D18-C18</f>
        <v>-0.18910920824477273</v>
      </c>
    </row>
    <row r="19" spans="2:12" ht="15" customHeight="1" x14ac:dyDescent="0.25">
      <c r="B19" s="115" t="s">
        <v>245</v>
      </c>
      <c r="C19" s="115"/>
      <c r="D19" s="115"/>
      <c r="E19" s="115"/>
    </row>
    <row r="20" spans="2:12" ht="15" customHeight="1" thickBot="1" x14ac:dyDescent="0.3"/>
    <row r="21" spans="2:12" ht="30" customHeight="1" thickBot="1" x14ac:dyDescent="0.3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300</v>
      </c>
      <c r="C5" s="169"/>
      <c r="D5" s="169"/>
      <c r="E5" s="169"/>
    </row>
    <row r="6" spans="2:7" ht="30" customHeight="1" x14ac:dyDescent="0.25">
      <c r="B6" s="45" t="s">
        <v>158</v>
      </c>
      <c r="C6" s="46" t="str">
        <f>actualizaciones!A3</f>
        <v>2012</v>
      </c>
      <c r="D6" s="46" t="str">
        <f>actualizaciones!A2</f>
        <v>2013</v>
      </c>
      <c r="E6" s="310" t="s">
        <v>295</v>
      </c>
    </row>
    <row r="7" spans="2:7" ht="15" customHeight="1" x14ac:dyDescent="0.25">
      <c r="B7" s="365" t="s">
        <v>159</v>
      </c>
      <c r="C7" s="366"/>
      <c r="D7" s="366"/>
      <c r="E7" s="366"/>
      <c r="G7" s="2"/>
    </row>
    <row r="8" spans="2:7" ht="15" customHeight="1" x14ac:dyDescent="0.25">
      <c r="B8" s="367" t="s">
        <v>296</v>
      </c>
      <c r="C8" s="362">
        <v>8.3185548849623743</v>
      </c>
      <c r="D8" s="362">
        <v>8.2859606163798496</v>
      </c>
      <c r="E8" s="359">
        <f>D8-C8</f>
        <v>-3.2594268582524677E-2</v>
      </c>
    </row>
    <row r="9" spans="2:7" ht="15" customHeight="1" x14ac:dyDescent="0.25">
      <c r="B9" s="365" t="s">
        <v>161</v>
      </c>
      <c r="C9" s="363"/>
      <c r="D9" s="363"/>
      <c r="E9" s="364"/>
    </row>
    <row r="10" spans="2:7" ht="15" customHeight="1" x14ac:dyDescent="0.25">
      <c r="B10" s="368" t="s">
        <v>162</v>
      </c>
      <c r="C10" s="369">
        <v>7.9739127166109087</v>
      </c>
      <c r="D10" s="369">
        <v>8.0149423267197832</v>
      </c>
      <c r="E10" s="370">
        <f>D10-C10</f>
        <v>4.1029610108874515E-2</v>
      </c>
    </row>
    <row r="11" spans="2:7" ht="15" customHeight="1" x14ac:dyDescent="0.25">
      <c r="B11" s="371" t="s">
        <v>163</v>
      </c>
      <c r="C11" s="43">
        <v>7.5152265980242356</v>
      </c>
      <c r="D11" s="43">
        <v>7.5733816039761921</v>
      </c>
      <c r="E11" s="361">
        <f>D11-C11</f>
        <v>5.815500595195644E-2</v>
      </c>
    </row>
    <row r="12" spans="2:7" ht="15" customHeight="1" x14ac:dyDescent="0.25">
      <c r="B12" s="371" t="s">
        <v>164</v>
      </c>
      <c r="C12" s="43">
        <v>8.0016857808857811</v>
      </c>
      <c r="D12" s="43">
        <v>8.0690840254185972</v>
      </c>
      <c r="E12" s="361">
        <f>D12-C12</f>
        <v>6.7398244532816065E-2</v>
      </c>
    </row>
    <row r="13" spans="2:7" ht="15" customHeight="1" x14ac:dyDescent="0.25">
      <c r="B13" s="371" t="s">
        <v>165</v>
      </c>
      <c r="C13" s="43">
        <v>8.424314863357349</v>
      </c>
      <c r="D13" s="43">
        <v>8.4291998500103542</v>
      </c>
      <c r="E13" s="361">
        <f>D13-C13</f>
        <v>4.8849866530051855E-3</v>
      </c>
    </row>
    <row r="14" spans="2:7" ht="15" customHeight="1" x14ac:dyDescent="0.25">
      <c r="B14" s="371" t="s">
        <v>166</v>
      </c>
      <c r="C14" s="43">
        <v>7.7511181944373044</v>
      </c>
      <c r="D14" s="43">
        <v>7.6152947225728038</v>
      </c>
      <c r="E14" s="361">
        <f>D14-C14</f>
        <v>-0.13582347186450061</v>
      </c>
    </row>
    <row r="15" spans="2:7" ht="15" customHeight="1" x14ac:dyDescent="0.25">
      <c r="B15" s="365" t="s">
        <v>167</v>
      </c>
      <c r="C15" s="363"/>
      <c r="D15" s="363"/>
      <c r="E15" s="364"/>
    </row>
    <row r="16" spans="2:7" ht="15" customHeight="1" x14ac:dyDescent="0.25">
      <c r="B16" s="368" t="s">
        <v>168</v>
      </c>
      <c r="C16" s="369">
        <v>9.1070173339515126</v>
      </c>
      <c r="D16" s="369">
        <v>8.9179081257067399</v>
      </c>
      <c r="E16" s="370">
        <f>D16-C16</f>
        <v>-0.18910920824477273</v>
      </c>
    </row>
    <row r="17" spans="2:12" ht="15" customHeight="1" x14ac:dyDescent="0.25">
      <c r="B17" s="56" t="s">
        <v>301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thickBot="1" x14ac:dyDescent="0.3">
      <c r="B4" s="294"/>
    </row>
    <row r="5" spans="2:12" ht="36" customHeight="1" thickBot="1" x14ac:dyDescent="0.3">
      <c r="B5" s="169" t="s">
        <v>302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5" t="s">
        <v>303</v>
      </c>
      <c r="D6" s="265" t="s">
        <v>247</v>
      </c>
      <c r="E6" s="266" t="s">
        <v>248</v>
      </c>
      <c r="F6" s="265" t="s">
        <v>249</v>
      </c>
    </row>
    <row r="7" spans="2:12" ht="15" customHeight="1" x14ac:dyDescent="0.2">
      <c r="B7" s="267" t="s">
        <v>250</v>
      </c>
      <c r="C7" s="372">
        <v>8.5365926958042202</v>
      </c>
      <c r="D7" s="373">
        <v>0.31659269580421956</v>
      </c>
      <c r="E7" s="374">
        <v>-2.403005729794927E-2</v>
      </c>
      <c r="F7" s="375">
        <v>-2.2642435940921857E-2</v>
      </c>
    </row>
    <row r="8" spans="2:12" ht="15" customHeight="1" x14ac:dyDescent="0.2">
      <c r="B8" s="267" t="s">
        <v>251</v>
      </c>
      <c r="C8" s="372">
        <v>8.2200000000000006</v>
      </c>
      <c r="D8" s="373">
        <v>-3.9999999999999147E-2</v>
      </c>
      <c r="E8" s="374">
        <v>-0.2784289026059259</v>
      </c>
      <c r="F8" s="375">
        <v>1.8781034874310265E-2</v>
      </c>
    </row>
    <row r="9" spans="2:12" ht="15" customHeight="1" x14ac:dyDescent="0.2">
      <c r="B9" s="267" t="s">
        <v>252</v>
      </c>
      <c r="C9" s="372">
        <v>8.26</v>
      </c>
      <c r="D9" s="373">
        <v>-0.15882167920357304</v>
      </c>
      <c r="E9" s="374">
        <v>0.13136838437864995</v>
      </c>
      <c r="F9" s="375">
        <v>2.6858519752970267E-3</v>
      </c>
    </row>
    <row r="10" spans="2:12" ht="15" customHeight="1" x14ac:dyDescent="0.2">
      <c r="B10" s="267" t="s">
        <v>253</v>
      </c>
      <c r="C10" s="372">
        <v>8.4188216792035728</v>
      </c>
      <c r="D10" s="373">
        <v>-7.7750456944535529E-2</v>
      </c>
      <c r="E10" s="374">
        <v>0.12042932559460873</v>
      </c>
      <c r="F10" s="375">
        <v>1.1624454578853971E-2</v>
      </c>
      <c r="H10" s="22"/>
    </row>
    <row r="11" spans="2:12" ht="15" customHeight="1" x14ac:dyDescent="0.2">
      <c r="B11" s="267" t="s">
        <v>254</v>
      </c>
      <c r="C11" s="372">
        <v>8.4965721361481084</v>
      </c>
      <c r="D11" s="373">
        <v>-0.15023154181150034</v>
      </c>
      <c r="E11" s="374">
        <v>0.20763981207577586</v>
      </c>
      <c r="F11" s="375">
        <v>6.1203385242691866E-4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67" t="s">
        <v>255</v>
      </c>
      <c r="C12" s="372">
        <v>8.6468036779596087</v>
      </c>
      <c r="D12" s="373">
        <v>0.91837164996569687</v>
      </c>
      <c r="E12" s="374">
        <v>9.4217588267065722E-2</v>
      </c>
      <c r="F12" s="375">
        <v>-4.6780256814527021E-2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67" t="s">
        <v>256</v>
      </c>
      <c r="C13" s="372">
        <v>7.7284320279939118</v>
      </c>
      <c r="D13" s="373">
        <v>-0.15141700311772155</v>
      </c>
      <c r="E13" s="374">
        <v>4.590072936862466E-2</v>
      </c>
      <c r="F13" s="375">
        <v>5.5837849709305942E-3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67" t="s">
        <v>257</v>
      </c>
      <c r="C14" s="372">
        <v>7.8798490311116334</v>
      </c>
      <c r="D14" s="373">
        <v>0.10628848373234057</v>
      </c>
      <c r="E14" s="374">
        <v>0.11717156185765543</v>
      </c>
      <c r="F14" s="375">
        <v>-2.9697000924349126E-2</v>
      </c>
      <c r="G14" s="22"/>
      <c r="H14" s="22"/>
      <c r="I14" s="22"/>
      <c r="J14" s="22"/>
      <c r="K14" s="22"/>
      <c r="L14" s="22"/>
    </row>
    <row r="15" spans="2:12" ht="15" customHeight="1" x14ac:dyDescent="0.2">
      <c r="B15" s="267" t="s">
        <v>258</v>
      </c>
      <c r="C15" s="372">
        <v>7.7735605473792928</v>
      </c>
      <c r="D15" s="373">
        <v>0.27529017896479857</v>
      </c>
      <c r="E15" s="374">
        <v>0.30807086603604805</v>
      </c>
      <c r="F15" s="375">
        <v>-5.5759382748291841E-2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67" t="s">
        <v>259</v>
      </c>
      <c r="C16" s="372">
        <v>7.4982703684144942</v>
      </c>
      <c r="D16" s="373">
        <v>-1.0627556283283726</v>
      </c>
      <c r="E16" s="374">
        <v>-0.41192007852146073</v>
      </c>
      <c r="F16" s="375">
        <v>-8.2459047317684053E-2</v>
      </c>
      <c r="G16" s="22"/>
      <c r="I16" s="22"/>
      <c r="J16" s="22"/>
      <c r="K16" s="22"/>
      <c r="L16" s="22"/>
    </row>
    <row r="17" spans="2:12" ht="15" customHeight="1" x14ac:dyDescent="0.2">
      <c r="B17" s="267" t="s">
        <v>260</v>
      </c>
      <c r="C17" s="372">
        <v>8.5610259967428668</v>
      </c>
      <c r="D17" s="373">
        <v>-1.0163531909238994</v>
      </c>
      <c r="E17" s="374">
        <v>-0.66053071869593971</v>
      </c>
      <c r="F17" s="375">
        <v>-8.9205058294011152E-2</v>
      </c>
    </row>
    <row r="18" spans="2:12" ht="15" customHeight="1" x14ac:dyDescent="0.2">
      <c r="B18" s="267" t="s">
        <v>261</v>
      </c>
      <c r="C18" s="372">
        <v>9.5773791876667662</v>
      </c>
      <c r="D18" s="373">
        <v>1.0167564345645967</v>
      </c>
      <c r="E18" s="374">
        <v>7.8402258251770718E-2</v>
      </c>
      <c r="F18" s="375">
        <v>-1.9031105449450081E-2</v>
      </c>
    </row>
    <row r="19" spans="2:12" x14ac:dyDescent="0.25">
      <c r="B19" s="208" t="s">
        <v>328</v>
      </c>
      <c r="C19" s="346">
        <v>8.2859606163798496</v>
      </c>
      <c r="D19" s="334"/>
      <c r="E19" s="346">
        <v>-3.2594268582524677E-2</v>
      </c>
      <c r="F19" s="376" t="s">
        <v>64</v>
      </c>
    </row>
    <row r="20" spans="2:12" ht="15" customHeight="1" outlineLevel="1" x14ac:dyDescent="0.2">
      <c r="B20" s="267" t="s">
        <v>250</v>
      </c>
      <c r="C20" s="372">
        <v>8.5606227531021695</v>
      </c>
      <c r="D20" s="373">
        <v>6.2193850496242931E-2</v>
      </c>
      <c r="E20" s="374">
        <v>0.47305159248484152</v>
      </c>
      <c r="F20" s="375">
        <v>-1.6483216185848804E-2</v>
      </c>
    </row>
    <row r="21" spans="2:12" ht="15" customHeight="1" outlineLevel="1" x14ac:dyDescent="0.2">
      <c r="B21" s="267" t="s">
        <v>251</v>
      </c>
      <c r="C21" s="372">
        <v>8.4984289026059265</v>
      </c>
      <c r="D21" s="373">
        <v>0.3697972869845767</v>
      </c>
      <c r="E21" s="374">
        <v>-0.4715710973940741</v>
      </c>
      <c r="F21" s="375">
        <v>-4.9439918841473585E-2</v>
      </c>
    </row>
    <row r="22" spans="2:12" ht="15" customHeight="1" outlineLevel="1" x14ac:dyDescent="0.2">
      <c r="B22" s="267" t="s">
        <v>252</v>
      </c>
      <c r="C22" s="372">
        <v>8.1286316156213498</v>
      </c>
      <c r="D22" s="373">
        <v>-0.16976073798761426</v>
      </c>
      <c r="E22" s="374">
        <v>0.23863161562135016</v>
      </c>
      <c r="F22" s="375">
        <v>1.5243392746988604E-3</v>
      </c>
    </row>
    <row r="23" spans="2:12" ht="15" customHeight="1" outlineLevel="1" x14ac:dyDescent="0.2">
      <c r="B23" s="267" t="s">
        <v>253</v>
      </c>
      <c r="C23" s="372">
        <v>8.2983923536089641</v>
      </c>
      <c r="D23" s="373">
        <v>9.4600295366316089E-3</v>
      </c>
      <c r="E23" s="374">
        <v>-1.1719723122528336E-2</v>
      </c>
      <c r="F23" s="375">
        <v>9.9717046395877418E-3</v>
      </c>
      <c r="H23" s="22"/>
    </row>
    <row r="24" spans="2:12" ht="15" customHeight="1" outlineLevel="1" x14ac:dyDescent="0.2">
      <c r="B24" s="267" t="s">
        <v>254</v>
      </c>
      <c r="C24" s="372">
        <v>8.2889323240723325</v>
      </c>
      <c r="D24" s="373">
        <v>-0.26365376562021048</v>
      </c>
      <c r="E24" s="374">
        <v>-0.36106767592766786</v>
      </c>
      <c r="F24" s="375">
        <v>2.3631436780394921E-2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67" t="s">
        <v>255</v>
      </c>
      <c r="C25" s="372">
        <v>8.552586089692543</v>
      </c>
      <c r="D25" s="373">
        <v>0.87005479106725581</v>
      </c>
      <c r="E25" s="374">
        <v>0.7225860896925429</v>
      </c>
      <c r="F25" s="375">
        <v>7.408100783945315E-2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67" t="s">
        <v>256</v>
      </c>
      <c r="C26" s="372">
        <v>7.6825312986252872</v>
      </c>
      <c r="D26" s="373">
        <v>-8.0146170628690783E-2</v>
      </c>
      <c r="E26" s="374">
        <v>-0.37746870137471333</v>
      </c>
      <c r="F26" s="375">
        <v>1.5597383516308128E-5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67" t="s">
        <v>257</v>
      </c>
      <c r="C27" s="372">
        <v>7.7626774692539779</v>
      </c>
      <c r="D27" s="373">
        <v>0.29718778791073319</v>
      </c>
      <c r="E27" s="374">
        <v>-0.19557702002966781</v>
      </c>
      <c r="F27" s="375">
        <v>5.8798581213691747E-2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67" t="s">
        <v>258</v>
      </c>
      <c r="C28" s="372">
        <v>7.4654896813432448</v>
      </c>
      <c r="D28" s="373">
        <v>-0.44470076559271021</v>
      </c>
      <c r="E28" s="374">
        <v>-1.2325108796662043E-2</v>
      </c>
      <c r="F28" s="375">
        <v>0.13928238465740783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67" t="s">
        <v>259</v>
      </c>
      <c r="C29" s="372">
        <v>7.910190446935955</v>
      </c>
      <c r="D29" s="373">
        <v>-1.3113662685028515</v>
      </c>
      <c r="E29" s="374">
        <v>-0.49287221023739036</v>
      </c>
      <c r="F29" s="375">
        <v>0.19874941853558958</v>
      </c>
      <c r="G29" s="22"/>
      <c r="I29" s="22"/>
      <c r="J29" s="22"/>
      <c r="K29" s="22"/>
      <c r="L29" s="22"/>
    </row>
    <row r="30" spans="2:12" ht="15" customHeight="1" outlineLevel="1" x14ac:dyDescent="0.2">
      <c r="B30" s="267" t="s">
        <v>260</v>
      </c>
      <c r="C30" s="372">
        <v>9.2215567154388065</v>
      </c>
      <c r="D30" s="373">
        <v>-0.27742021397618899</v>
      </c>
      <c r="E30" s="374">
        <v>0.18155671543880736</v>
      </c>
      <c r="F30" s="375">
        <v>0.2641461196266448</v>
      </c>
    </row>
    <row r="31" spans="2:12" ht="15" customHeight="1" outlineLevel="1" x14ac:dyDescent="0.2">
      <c r="B31" s="267" t="s">
        <v>261</v>
      </c>
      <c r="C31" s="372">
        <v>9.4989769294149955</v>
      </c>
      <c r="D31" s="373">
        <v>1.4114057687976675</v>
      </c>
      <c r="E31" s="374">
        <v>0.10897692941499493</v>
      </c>
      <c r="F31" s="375">
        <v>0.28401639334007633</v>
      </c>
    </row>
    <row r="32" spans="2:12" x14ac:dyDescent="0.2">
      <c r="B32" s="270">
        <v>2012</v>
      </c>
      <c r="C32" s="347">
        <v>8.3185548849623743</v>
      </c>
      <c r="D32" s="337"/>
      <c r="E32" s="377">
        <v>7.1201757054577541E-3</v>
      </c>
      <c r="F32" s="378"/>
    </row>
    <row r="33" spans="2:12" ht="15" hidden="1" customHeight="1" outlineLevel="1" x14ac:dyDescent="0.2">
      <c r="B33" s="267" t="s">
        <v>250</v>
      </c>
      <c r="C33" s="372">
        <v>8.0875711606173279</v>
      </c>
      <c r="D33" s="373">
        <v>-0.88242883938267269</v>
      </c>
      <c r="E33" s="374">
        <v>7.7571160617328161E-2</v>
      </c>
      <c r="F33" s="375">
        <v>0.32076831588882904</v>
      </c>
    </row>
    <row r="34" spans="2:12" ht="15" hidden="1" customHeight="1" outlineLevel="1" x14ac:dyDescent="0.2">
      <c r="B34" s="267" t="s">
        <v>251</v>
      </c>
      <c r="C34" s="372">
        <v>8.9700000000000006</v>
      </c>
      <c r="D34" s="373">
        <v>1.080000000000001</v>
      </c>
      <c r="E34" s="374">
        <v>0.14000000000000057</v>
      </c>
      <c r="F34" s="375">
        <v>0.27879574144375319</v>
      </c>
    </row>
    <row r="35" spans="2:12" ht="15" hidden="1" customHeight="1" outlineLevel="1" x14ac:dyDescent="0.2">
      <c r="B35" s="267" t="s">
        <v>252</v>
      </c>
      <c r="C35" s="372">
        <v>7.89</v>
      </c>
      <c r="D35" s="373">
        <v>-0.42011207673149276</v>
      </c>
      <c r="E35" s="374">
        <v>0.33999999999999986</v>
      </c>
      <c r="F35" s="375">
        <v>0.27679930504233852</v>
      </c>
    </row>
    <row r="36" spans="2:12" ht="15" hidden="1" customHeight="1" outlineLevel="1" x14ac:dyDescent="0.2">
      <c r="B36" s="267" t="s">
        <v>253</v>
      </c>
      <c r="C36" s="372">
        <v>8.3101120767314924</v>
      </c>
      <c r="D36" s="373">
        <v>-0.33988792326850792</v>
      </c>
      <c r="E36" s="374">
        <v>0.15219706256718624</v>
      </c>
      <c r="F36" s="375">
        <v>0.2479189888574691</v>
      </c>
      <c r="H36" s="22"/>
    </row>
    <row r="37" spans="2:12" ht="15" hidden="1" customHeight="1" outlineLevel="1" x14ac:dyDescent="0.2">
      <c r="B37" s="267" t="s">
        <v>254</v>
      </c>
      <c r="C37" s="372">
        <v>8.65</v>
      </c>
      <c r="D37" s="373">
        <v>0.82000000000000028</v>
      </c>
      <c r="E37" s="374">
        <v>0.24432717678100246</v>
      </c>
      <c r="F37" s="375">
        <v>0.20756215149056523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67" t="s">
        <v>255</v>
      </c>
      <c r="C38" s="372">
        <v>7.83</v>
      </c>
      <c r="D38" s="373">
        <v>-0.23000000000000043</v>
      </c>
      <c r="E38" s="374">
        <v>-0.16619883577868766</v>
      </c>
      <c r="F38" s="375">
        <v>0.20434095536039543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67" t="s">
        <v>256</v>
      </c>
      <c r="C39" s="372">
        <v>8.06</v>
      </c>
      <c r="D39" s="373">
        <v>0.10174551071635474</v>
      </c>
      <c r="E39" s="374">
        <v>0.32792710458738394</v>
      </c>
      <c r="F39" s="375">
        <v>0.21204076132351268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67" t="s">
        <v>257</v>
      </c>
      <c r="C40" s="372">
        <v>7.9582544892836458</v>
      </c>
      <c r="D40" s="373">
        <v>0.48043969914373896</v>
      </c>
      <c r="E40" s="374">
        <v>0.77022862129490477</v>
      </c>
      <c r="F40" s="375">
        <v>0.16369267154378697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67" t="s">
        <v>258</v>
      </c>
      <c r="C41" s="372">
        <v>7.4778147901399068</v>
      </c>
      <c r="D41" s="373">
        <v>-0.92524786703343853</v>
      </c>
      <c r="E41" s="374">
        <v>0.70127929774154385</v>
      </c>
      <c r="F41" s="375">
        <v>9.184244210160486E-2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67" t="s">
        <v>259</v>
      </c>
      <c r="C42" s="372">
        <v>8.4030626571733453</v>
      </c>
      <c r="D42" s="373">
        <v>-0.63693734282665382</v>
      </c>
      <c r="E42" s="374">
        <v>0.29188820285527761</v>
      </c>
      <c r="F42" s="375">
        <v>-4.3495251857589068E-2</v>
      </c>
      <c r="G42" s="22"/>
      <c r="I42" s="22"/>
      <c r="J42" s="22"/>
      <c r="K42" s="22"/>
      <c r="L42" s="22"/>
    </row>
    <row r="43" spans="2:12" ht="15" hidden="1" customHeight="1" outlineLevel="1" x14ac:dyDescent="0.2">
      <c r="B43" s="267" t="s">
        <v>260</v>
      </c>
      <c r="C43" s="372">
        <v>9.0399999999999991</v>
      </c>
      <c r="D43" s="373">
        <v>-0.35000000000000142</v>
      </c>
      <c r="E43" s="374">
        <v>0.41999999999999993</v>
      </c>
      <c r="F43" s="375">
        <v>-0.10605473090235584</v>
      </c>
    </row>
    <row r="44" spans="2:12" ht="15" hidden="1" customHeight="1" outlineLevel="1" x14ac:dyDescent="0.2">
      <c r="B44" s="267" t="s">
        <v>261</v>
      </c>
      <c r="C44" s="372">
        <v>9.39</v>
      </c>
      <c r="D44" s="373">
        <v>1.3800000000000008</v>
      </c>
      <c r="E44" s="374">
        <v>0.55000000000000071</v>
      </c>
      <c r="F44" s="375">
        <v>-0.11355473090235257</v>
      </c>
    </row>
    <row r="45" spans="2:12" collapsed="1" x14ac:dyDescent="0.2">
      <c r="B45" s="272">
        <v>2011</v>
      </c>
      <c r="C45" s="343">
        <v>8.3114347092569165</v>
      </c>
      <c r="D45" s="339"/>
      <c r="E45" s="379">
        <v>0.30958422402311037</v>
      </c>
      <c r="F45" s="380"/>
    </row>
    <row r="46" spans="2:12" ht="15" hidden="1" customHeight="1" outlineLevel="1" x14ac:dyDescent="0.2">
      <c r="B46" s="267" t="s">
        <v>250</v>
      </c>
      <c r="C46" s="372">
        <v>8.01</v>
      </c>
      <c r="D46" s="373">
        <v>-0.82000000000000028</v>
      </c>
      <c r="E46" s="374">
        <v>-0.4260997327235696</v>
      </c>
      <c r="F46" s="375">
        <v>-0.18272139756902028</v>
      </c>
    </row>
    <row r="47" spans="2:12" ht="15" hidden="1" customHeight="1" outlineLevel="1" x14ac:dyDescent="0.2">
      <c r="B47" s="267" t="s">
        <v>251</v>
      </c>
      <c r="C47" s="372">
        <v>8.83</v>
      </c>
      <c r="D47" s="373">
        <v>1.2800000000000002</v>
      </c>
      <c r="E47" s="374">
        <v>0.11604276318302276</v>
      </c>
      <c r="F47" s="375">
        <v>-0.16503810878175784</v>
      </c>
    </row>
    <row r="48" spans="2:12" ht="15" hidden="1" customHeight="1" outlineLevel="1" x14ac:dyDescent="0.2">
      <c r="B48" s="267" t="s">
        <v>252</v>
      </c>
      <c r="C48" s="372">
        <v>7.55</v>
      </c>
      <c r="D48" s="373">
        <v>-0.60791501416430638</v>
      </c>
      <c r="E48" s="374">
        <v>-6.5637942184126885E-3</v>
      </c>
      <c r="F48" s="375">
        <v>-0.15104523597893049</v>
      </c>
    </row>
    <row r="49" spans="2:12" ht="15" hidden="1" customHeight="1" outlineLevel="1" x14ac:dyDescent="0.2">
      <c r="B49" s="267" t="s">
        <v>253</v>
      </c>
      <c r="C49" s="372">
        <v>8.1579150141643062</v>
      </c>
      <c r="D49" s="373">
        <v>-0.24775780905469169</v>
      </c>
      <c r="E49" s="374">
        <v>-0.33208498583569401</v>
      </c>
      <c r="F49" s="375">
        <v>-0.18911793694252665</v>
      </c>
      <c r="H49" s="22"/>
    </row>
    <row r="50" spans="2:12" ht="15" hidden="1" customHeight="1" outlineLevel="1" x14ac:dyDescent="0.2">
      <c r="B50" s="267" t="s">
        <v>254</v>
      </c>
      <c r="C50" s="372">
        <v>8.4056728232189979</v>
      </c>
      <c r="D50" s="373">
        <v>0.40947398744031016</v>
      </c>
      <c r="E50" s="374">
        <v>0.2056728232189986</v>
      </c>
      <c r="F50" s="375">
        <v>-0.17727752145622055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67" t="s">
        <v>255</v>
      </c>
      <c r="C51" s="372">
        <v>7.9961988357786877</v>
      </c>
      <c r="D51" s="373">
        <v>0.26412594036607118</v>
      </c>
      <c r="E51" s="374">
        <v>-7.3801164221312554E-2</v>
      </c>
      <c r="F51" s="375">
        <v>-0.22025025672447107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67" t="s">
        <v>256</v>
      </c>
      <c r="C52" s="372">
        <v>7.7320728954126166</v>
      </c>
      <c r="D52" s="373">
        <v>0.54404702742387556</v>
      </c>
      <c r="E52" s="374">
        <v>-0.25224997276931393</v>
      </c>
      <c r="F52" s="375">
        <v>-0.31410015970602778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67" t="s">
        <v>257</v>
      </c>
      <c r="C53" s="372">
        <v>7.188025867988741</v>
      </c>
      <c r="D53" s="373">
        <v>0.41149037559037804</v>
      </c>
      <c r="E53" s="374">
        <v>-9.1974132011259258E-2</v>
      </c>
      <c r="F53" s="375">
        <v>-0.32021908962675738</v>
      </c>
      <c r="G53" s="22"/>
      <c r="H53" s="22"/>
      <c r="I53" s="22"/>
      <c r="J53" s="22"/>
      <c r="K53" s="22"/>
      <c r="L53" s="22"/>
    </row>
    <row r="54" spans="2:12" ht="15" hidden="1" customHeight="1" outlineLevel="1" x14ac:dyDescent="0.2">
      <c r="B54" s="267" t="s">
        <v>258</v>
      </c>
      <c r="C54" s="372">
        <v>6.7765354923983629</v>
      </c>
      <c r="D54" s="373">
        <v>-1.3346389619197048</v>
      </c>
      <c r="E54" s="374">
        <v>-0.92277302976878062</v>
      </c>
      <c r="F54" s="375">
        <v>-0.35755457862581785</v>
      </c>
      <c r="G54" s="22"/>
      <c r="H54" s="22"/>
      <c r="I54" s="22"/>
      <c r="J54" s="22"/>
      <c r="K54" s="22"/>
      <c r="L54" s="22"/>
    </row>
    <row r="55" spans="2:12" ht="15" hidden="1" customHeight="1" outlineLevel="1" x14ac:dyDescent="0.2">
      <c r="B55" s="267" t="s">
        <v>259</v>
      </c>
      <c r="C55" s="372">
        <v>8.1111744543180677</v>
      </c>
      <c r="D55" s="373">
        <v>-0.5088255456819315</v>
      </c>
      <c r="E55" s="374">
        <v>-0.45882554568193257</v>
      </c>
      <c r="F55" s="375">
        <v>-0.35154778263115638</v>
      </c>
      <c r="G55" s="22"/>
      <c r="I55" s="22"/>
      <c r="J55" s="22"/>
      <c r="K55" s="22"/>
      <c r="L55" s="22"/>
    </row>
    <row r="56" spans="2:12" ht="15" hidden="1" customHeight="1" outlineLevel="1" x14ac:dyDescent="0.2">
      <c r="B56" s="267" t="s">
        <v>260</v>
      </c>
      <c r="C56" s="372">
        <v>8.6199999999999992</v>
      </c>
      <c r="D56" s="373">
        <v>-0.22000000000000064</v>
      </c>
      <c r="E56" s="374">
        <v>0.33000000000000007</v>
      </c>
      <c r="F56" s="375">
        <v>-0.2849789871576629</v>
      </c>
    </row>
    <row r="57" spans="2:12" ht="15" hidden="1" customHeight="1" outlineLevel="1" x14ac:dyDescent="0.2">
      <c r="B57" s="267" t="s">
        <v>261</v>
      </c>
      <c r="C57" s="372">
        <v>8.84</v>
      </c>
      <c r="D57" s="373">
        <v>0.40390026727643047</v>
      </c>
      <c r="E57" s="374">
        <v>-0.27999999999999936</v>
      </c>
      <c r="F57" s="375">
        <v>-0.31331232049099711</v>
      </c>
    </row>
    <row r="58" spans="2:12" ht="15" customHeight="1" collapsed="1" x14ac:dyDescent="0.2">
      <c r="B58" s="272">
        <v>2010</v>
      </c>
      <c r="C58" s="343">
        <v>8.0018504852338062</v>
      </c>
      <c r="D58" s="339"/>
      <c r="E58" s="379">
        <v>-0.19659090246600108</v>
      </c>
      <c r="F58" s="380"/>
    </row>
    <row r="59" spans="2:12" ht="15" hidden="1" customHeight="1" outlineLevel="1" x14ac:dyDescent="0.2">
      <c r="B59" s="267" t="s">
        <v>250</v>
      </c>
      <c r="C59" s="352">
        <v>8.4360997327235694</v>
      </c>
      <c r="D59" s="373">
        <v>-0.27785750409340793</v>
      </c>
      <c r="E59" s="374">
        <v>-0.21390026727643097</v>
      </c>
      <c r="F59" s="375">
        <v>-0.35164565382433111</v>
      </c>
    </row>
    <row r="60" spans="2:12" ht="15" hidden="1" customHeight="1" outlineLevel="1" x14ac:dyDescent="0.2">
      <c r="B60" s="267" t="s">
        <v>251</v>
      </c>
      <c r="C60" s="352">
        <v>8.7139572368169773</v>
      </c>
      <c r="D60" s="373">
        <v>1.1573934425985648</v>
      </c>
      <c r="E60" s="374">
        <v>0.2839572368169776</v>
      </c>
      <c r="F60" s="375">
        <v>-0.370487298217963</v>
      </c>
    </row>
    <row r="61" spans="2:12" ht="15" hidden="1" customHeight="1" outlineLevel="1" x14ac:dyDescent="0.2">
      <c r="B61" s="267" t="s">
        <v>252</v>
      </c>
      <c r="C61" s="352">
        <v>7.5565637942184125</v>
      </c>
      <c r="D61" s="373">
        <v>-0.9334362057815877</v>
      </c>
      <c r="E61" s="374">
        <v>-0.46343620578158706</v>
      </c>
      <c r="F61" s="375">
        <v>-0.38748373461937646</v>
      </c>
    </row>
    <row r="62" spans="2:12" ht="15" hidden="1" customHeight="1" outlineLevel="1" x14ac:dyDescent="0.2">
      <c r="B62" s="267" t="s">
        <v>253</v>
      </c>
      <c r="C62" s="352">
        <v>8.49</v>
      </c>
      <c r="D62" s="373">
        <v>0.29000000000000092</v>
      </c>
      <c r="E62" s="374">
        <v>-0.1899999999999995</v>
      </c>
      <c r="F62" s="375">
        <v>-0.35136405080424282</v>
      </c>
    </row>
    <row r="63" spans="2:12" ht="15" hidden="1" customHeight="1" outlineLevel="1" x14ac:dyDescent="0.2">
      <c r="B63" s="267" t="s">
        <v>254</v>
      </c>
      <c r="C63" s="352">
        <v>8.1999999999999993</v>
      </c>
      <c r="D63" s="373">
        <v>0.12999999999999901</v>
      </c>
      <c r="E63" s="374">
        <v>-0.3100000000000005</v>
      </c>
      <c r="F63" s="375">
        <v>-0.33969738413757788</v>
      </c>
    </row>
    <row r="64" spans="2:12" ht="15" hidden="1" customHeight="1" outlineLevel="1" x14ac:dyDescent="0.2">
      <c r="B64" s="267" t="s">
        <v>255</v>
      </c>
      <c r="C64" s="352">
        <v>8.07</v>
      </c>
      <c r="D64" s="373">
        <v>8.5677131818069796E-2</v>
      </c>
      <c r="E64" s="374">
        <v>-1.1999999999999993</v>
      </c>
      <c r="F64" s="375">
        <v>-0.33969738413757611</v>
      </c>
    </row>
    <row r="65" spans="2:6" ht="15" hidden="1" customHeight="1" outlineLevel="1" x14ac:dyDescent="0.2">
      <c r="B65" s="267" t="s">
        <v>256</v>
      </c>
      <c r="C65" s="352">
        <v>7.9843228681819305</v>
      </c>
      <c r="D65" s="373">
        <v>0.70432286818193024</v>
      </c>
      <c r="E65" s="374">
        <v>-0.32567713181807001</v>
      </c>
      <c r="F65" s="375">
        <v>-0.20136405080424602</v>
      </c>
    </row>
    <row r="66" spans="2:6" ht="15" hidden="1" customHeight="1" outlineLevel="1" x14ac:dyDescent="0.2">
      <c r="B66" s="267" t="s">
        <v>257</v>
      </c>
      <c r="C66" s="352">
        <v>7.28</v>
      </c>
      <c r="D66" s="373">
        <v>-0.41930852216714332</v>
      </c>
      <c r="E66" s="374">
        <v>-0.54</v>
      </c>
      <c r="F66" s="375">
        <v>-0.11505762315273849</v>
      </c>
    </row>
    <row r="67" spans="2:6" ht="15" hidden="1" customHeight="1" outlineLevel="1" x14ac:dyDescent="0.2">
      <c r="B67" s="267" t="s">
        <v>258</v>
      </c>
      <c r="C67" s="352">
        <v>7.6993085221671436</v>
      </c>
      <c r="D67" s="373">
        <v>-0.87069147783285672</v>
      </c>
      <c r="E67" s="374">
        <v>-0.85069147783285715</v>
      </c>
      <c r="F67" s="375">
        <v>-0.14005762315273884</v>
      </c>
    </row>
    <row r="68" spans="2:6" ht="15" hidden="1" customHeight="1" outlineLevel="1" x14ac:dyDescent="0.2">
      <c r="B68" s="267" t="s">
        <v>259</v>
      </c>
      <c r="C68" s="352">
        <v>8.57</v>
      </c>
      <c r="D68" s="373">
        <v>0.28000000000000114</v>
      </c>
      <c r="E68" s="374">
        <v>0.33999999999999986</v>
      </c>
      <c r="F68" s="375">
        <v>-2.833333333333421E-2</v>
      </c>
    </row>
    <row r="69" spans="2:6" ht="15" hidden="1" customHeight="1" outlineLevel="1" x14ac:dyDescent="0.2">
      <c r="B69" s="267" t="s">
        <v>260</v>
      </c>
      <c r="C69" s="352">
        <v>8.2899999999999991</v>
      </c>
      <c r="D69" s="373">
        <v>-0.83000000000000007</v>
      </c>
      <c r="E69" s="374">
        <v>-1.0000000000001563E-2</v>
      </c>
      <c r="F69" s="375">
        <v>-4.8333333333332007E-2</v>
      </c>
    </row>
    <row r="70" spans="2:6" ht="15" hidden="1" customHeight="1" outlineLevel="1" x14ac:dyDescent="0.2">
      <c r="B70" s="267" t="s">
        <v>261</v>
      </c>
      <c r="C70" s="352">
        <v>9.1199999999999992</v>
      </c>
      <c r="D70" s="373">
        <v>0.46999999999999886</v>
      </c>
      <c r="E70" s="374">
        <v>-0.74000000000000021</v>
      </c>
      <c r="F70" s="375">
        <v>-6.5000000000001279E-2</v>
      </c>
    </row>
    <row r="71" spans="2:6" ht="15" customHeight="1" collapsed="1" x14ac:dyDescent="0.2">
      <c r="B71" s="272">
        <v>2009</v>
      </c>
      <c r="C71" s="354">
        <v>8.1984413876998072</v>
      </c>
      <c r="D71" s="339"/>
      <c r="E71" s="379">
        <v>-0.34171515979331701</v>
      </c>
      <c r="F71" s="380"/>
    </row>
    <row r="72" spans="2:6" ht="15" hidden="1" customHeight="1" outlineLevel="1" x14ac:dyDescent="0.2">
      <c r="B72" s="267" t="s">
        <v>250</v>
      </c>
      <c r="C72" s="352">
        <v>8.65</v>
      </c>
      <c r="D72" s="373">
        <v>0.22000000000000064</v>
      </c>
      <c r="E72" s="374">
        <v>-0.4399999999999995</v>
      </c>
      <c r="F72" s="375">
        <v>1.8333333333334423E-2</v>
      </c>
    </row>
    <row r="73" spans="2:6" ht="15" hidden="1" customHeight="1" outlineLevel="1" x14ac:dyDescent="0.2">
      <c r="B73" s="267" t="s">
        <v>251</v>
      </c>
      <c r="C73" s="352">
        <v>8.43</v>
      </c>
      <c r="D73" s="373">
        <v>0.41000000000000014</v>
      </c>
      <c r="E73" s="374">
        <v>8.0000000000000071E-2</v>
      </c>
      <c r="F73" s="375">
        <v>0.12916666666666643</v>
      </c>
    </row>
    <row r="74" spans="2:6" ht="15" hidden="1" customHeight="1" outlineLevel="1" x14ac:dyDescent="0.2">
      <c r="B74" s="267" t="s">
        <v>252</v>
      </c>
      <c r="C74" s="352">
        <v>8.02</v>
      </c>
      <c r="D74" s="373">
        <v>-0.66000000000000014</v>
      </c>
      <c r="E74" s="374">
        <v>-3.0000000000001137E-2</v>
      </c>
      <c r="F74" s="375">
        <v>9.3333333333333712E-2</v>
      </c>
    </row>
    <row r="75" spans="2:6" ht="15" hidden="1" customHeight="1" outlineLevel="1" x14ac:dyDescent="0.2">
      <c r="B75" s="267" t="s">
        <v>253</v>
      </c>
      <c r="C75" s="352">
        <v>8.68</v>
      </c>
      <c r="D75" s="373">
        <v>0.16999999999999993</v>
      </c>
      <c r="E75" s="374">
        <v>-5.0000000000000711E-2</v>
      </c>
      <c r="F75" s="375">
        <v>0.10333333333333172</v>
      </c>
    </row>
    <row r="76" spans="2:6" ht="15" hidden="1" customHeight="1" outlineLevel="1" x14ac:dyDescent="0.2">
      <c r="B76" s="267" t="s">
        <v>254</v>
      </c>
      <c r="C76" s="352">
        <v>8.51</v>
      </c>
      <c r="D76" s="373">
        <v>-0.75999999999999979</v>
      </c>
      <c r="E76" s="374">
        <v>-0.3100000000000005</v>
      </c>
      <c r="F76" s="375">
        <v>0.16416666666666835</v>
      </c>
    </row>
    <row r="77" spans="2:6" ht="15" hidden="1" customHeight="1" outlineLevel="1" x14ac:dyDescent="0.2">
      <c r="B77" s="267" t="s">
        <v>255</v>
      </c>
      <c r="C77" s="352">
        <v>9.27</v>
      </c>
      <c r="D77" s="373">
        <v>0.95999999999999908</v>
      </c>
      <c r="E77" s="374">
        <v>0.45999999999999908</v>
      </c>
      <c r="F77" s="375">
        <v>0.13166666666666771</v>
      </c>
    </row>
    <row r="78" spans="2:6" ht="15" hidden="1" customHeight="1" outlineLevel="1" x14ac:dyDescent="0.2">
      <c r="B78" s="267" t="s">
        <v>256</v>
      </c>
      <c r="C78" s="352">
        <v>8.31</v>
      </c>
      <c r="D78" s="373">
        <v>0.49000000000000021</v>
      </c>
      <c r="E78" s="374">
        <v>0.71000000000000085</v>
      </c>
      <c r="F78" s="375">
        <v>7.0000000000002061E-2</v>
      </c>
    </row>
    <row r="79" spans="2:6" ht="15" hidden="1" customHeight="1" outlineLevel="1" x14ac:dyDescent="0.2">
      <c r="B79" s="267" t="s">
        <v>257</v>
      </c>
      <c r="C79" s="352">
        <v>7.82</v>
      </c>
      <c r="D79" s="373">
        <v>-0.73000000000000043</v>
      </c>
      <c r="E79" s="374">
        <v>-0.83999999999999986</v>
      </c>
      <c r="F79" s="375">
        <v>-1.8333333333332646E-2</v>
      </c>
    </row>
    <row r="80" spans="2:6" ht="15" hidden="1" customHeight="1" outlineLevel="1" x14ac:dyDescent="0.2">
      <c r="B80" s="267" t="s">
        <v>258</v>
      </c>
      <c r="C80" s="352">
        <v>8.5500000000000007</v>
      </c>
      <c r="D80" s="373">
        <v>0.32000000000000028</v>
      </c>
      <c r="E80" s="374">
        <v>0.49000000000000021</v>
      </c>
      <c r="F80" s="375">
        <v>6.1666666666667425E-2</v>
      </c>
    </row>
    <row r="81" spans="2:6" ht="15" hidden="1" customHeight="1" outlineLevel="1" x14ac:dyDescent="0.2">
      <c r="B81" s="267" t="s">
        <v>259</v>
      </c>
      <c r="C81" s="352">
        <v>8.23</v>
      </c>
      <c r="D81" s="373">
        <v>-7.0000000000000284E-2</v>
      </c>
      <c r="E81" s="374">
        <v>9.9999999999999645E-2</v>
      </c>
      <c r="F81" s="375">
        <v>1.9166666666666998E-2</v>
      </c>
    </row>
    <row r="82" spans="2:6" ht="15" hidden="1" customHeight="1" outlineLevel="1" x14ac:dyDescent="0.2">
      <c r="B82" s="267" t="s">
        <v>260</v>
      </c>
      <c r="C82" s="352">
        <v>8.3000000000000007</v>
      </c>
      <c r="D82" s="373">
        <v>-1.5599999999999987</v>
      </c>
      <c r="E82" s="374">
        <v>-0.20999999999999908</v>
      </c>
      <c r="F82" s="375">
        <v>-2.6666666666667282E-2</v>
      </c>
    </row>
    <row r="83" spans="2:6" ht="15" hidden="1" customHeight="1" outlineLevel="1" x14ac:dyDescent="0.2">
      <c r="B83" s="267" t="s">
        <v>261</v>
      </c>
      <c r="C83" s="352">
        <v>9.86</v>
      </c>
      <c r="D83" s="373">
        <v>0.76999999999999957</v>
      </c>
      <c r="E83" s="374">
        <v>0.25999999999999979</v>
      </c>
      <c r="F83" s="375">
        <v>-3.1666666666664511E-2</v>
      </c>
    </row>
    <row r="84" spans="2:6" ht="15" customHeight="1" collapsed="1" x14ac:dyDescent="0.2">
      <c r="B84" s="272">
        <v>2008</v>
      </c>
      <c r="C84" s="354">
        <v>8.5401565474931243</v>
      </c>
      <c r="D84" s="339"/>
      <c r="E84" s="379">
        <v>1.6909883088906952E-2</v>
      </c>
      <c r="F84" s="380"/>
    </row>
    <row r="85" spans="2:6" ht="15" hidden="1" customHeight="1" outlineLevel="1" x14ac:dyDescent="0.2">
      <c r="B85" s="267" t="s">
        <v>250</v>
      </c>
      <c r="C85" s="352">
        <v>9.09</v>
      </c>
      <c r="D85" s="373">
        <v>0.74000000000000021</v>
      </c>
      <c r="E85" s="374">
        <v>0.89000000000000057</v>
      </c>
      <c r="F85" s="375">
        <v>-5.2500000000000213E-2</v>
      </c>
    </row>
    <row r="86" spans="2:6" ht="15" hidden="1" customHeight="1" outlineLevel="1" x14ac:dyDescent="0.2">
      <c r="B86" s="267" t="s">
        <v>251</v>
      </c>
      <c r="C86" s="352">
        <v>8.35</v>
      </c>
      <c r="D86" s="373">
        <v>0.29999999999999893</v>
      </c>
      <c r="E86" s="374">
        <v>-0.34999999999999964</v>
      </c>
      <c r="F86" s="375" t="s">
        <v>64</v>
      </c>
    </row>
    <row r="87" spans="2:6" ht="15" hidden="1" customHeight="1" outlineLevel="1" x14ac:dyDescent="0.2">
      <c r="B87" s="267" t="s">
        <v>252</v>
      </c>
      <c r="C87" s="352">
        <v>8.0500000000000007</v>
      </c>
      <c r="D87" s="373">
        <v>-0.67999999999999972</v>
      </c>
      <c r="E87" s="374">
        <v>9.0000000000000746E-2</v>
      </c>
      <c r="F87" s="375" t="s">
        <v>64</v>
      </c>
    </row>
    <row r="88" spans="2:6" ht="15" hidden="1" customHeight="1" outlineLevel="1" x14ac:dyDescent="0.2">
      <c r="B88" s="267" t="s">
        <v>253</v>
      </c>
      <c r="C88" s="352">
        <v>8.73</v>
      </c>
      <c r="D88" s="373">
        <v>-8.9999999999999858E-2</v>
      </c>
      <c r="E88" s="374">
        <v>0.67999999999999972</v>
      </c>
      <c r="F88" s="375" t="s">
        <v>64</v>
      </c>
    </row>
    <row r="89" spans="2:6" ht="15" hidden="1" customHeight="1" outlineLevel="1" x14ac:dyDescent="0.2">
      <c r="B89" s="267" t="s">
        <v>254</v>
      </c>
      <c r="C89" s="352">
        <v>8.82</v>
      </c>
      <c r="D89" s="373">
        <v>9.9999999999997868E-3</v>
      </c>
      <c r="E89" s="374">
        <v>-0.69999999999999929</v>
      </c>
      <c r="F89" s="375" t="s">
        <v>64</v>
      </c>
    </row>
    <row r="90" spans="2:6" ht="15" hidden="1" customHeight="1" outlineLevel="1" x14ac:dyDescent="0.2">
      <c r="B90" s="267" t="s">
        <v>255</v>
      </c>
      <c r="C90" s="352">
        <v>8.81</v>
      </c>
      <c r="D90" s="373">
        <v>1.2100000000000009</v>
      </c>
      <c r="E90" s="374">
        <v>-0.27999999999999936</v>
      </c>
      <c r="F90" s="375" t="s">
        <v>64</v>
      </c>
    </row>
    <row r="91" spans="2:6" ht="15" hidden="1" customHeight="1" outlineLevel="1" x14ac:dyDescent="0.2">
      <c r="B91" s="267" t="s">
        <v>256</v>
      </c>
      <c r="C91" s="352">
        <v>7.6</v>
      </c>
      <c r="D91" s="373">
        <v>-1.0600000000000005</v>
      </c>
      <c r="E91" s="374">
        <v>-0.35000000000000053</v>
      </c>
      <c r="F91" s="375" t="s">
        <v>64</v>
      </c>
    </row>
    <row r="92" spans="2:6" ht="15" hidden="1" customHeight="1" outlineLevel="1" x14ac:dyDescent="0.2">
      <c r="B92" s="267" t="s">
        <v>257</v>
      </c>
      <c r="C92" s="352">
        <v>8.66</v>
      </c>
      <c r="D92" s="373">
        <v>0.59999999999999964</v>
      </c>
      <c r="E92" s="374">
        <v>0.12000000000000099</v>
      </c>
      <c r="F92" s="375" t="s">
        <v>64</v>
      </c>
    </row>
    <row r="93" spans="2:6" ht="15" hidden="1" customHeight="1" outlineLevel="1" x14ac:dyDescent="0.2">
      <c r="B93" s="267" t="s">
        <v>258</v>
      </c>
      <c r="C93" s="352">
        <v>8.06</v>
      </c>
      <c r="D93" s="373">
        <v>-7.0000000000000284E-2</v>
      </c>
      <c r="E93" s="374">
        <v>-1.9999999999999574E-2</v>
      </c>
      <c r="F93" s="375" t="s">
        <v>64</v>
      </c>
    </row>
    <row r="94" spans="2:6" ht="15" hidden="1" customHeight="1" outlineLevel="1" x14ac:dyDescent="0.2">
      <c r="B94" s="267" t="s">
        <v>259</v>
      </c>
      <c r="C94" s="352">
        <v>8.1300000000000008</v>
      </c>
      <c r="D94" s="373">
        <v>-0.37999999999999901</v>
      </c>
      <c r="E94" s="374">
        <v>-0.44999999999999929</v>
      </c>
      <c r="F94" s="375" t="s">
        <v>64</v>
      </c>
    </row>
    <row r="95" spans="2:6" ht="15" hidden="1" customHeight="1" outlineLevel="1" x14ac:dyDescent="0.2">
      <c r="B95" s="267" t="s">
        <v>260</v>
      </c>
      <c r="C95" s="352">
        <v>8.51</v>
      </c>
      <c r="D95" s="373">
        <v>-1.0899999999999999</v>
      </c>
      <c r="E95" s="374">
        <v>-0.26999999999999957</v>
      </c>
      <c r="F95" s="375" t="s">
        <v>64</v>
      </c>
    </row>
    <row r="96" spans="2:6" ht="15" hidden="1" customHeight="1" outlineLevel="1" x14ac:dyDescent="0.2">
      <c r="B96" s="267" t="s">
        <v>261</v>
      </c>
      <c r="C96" s="352">
        <v>9.6</v>
      </c>
      <c r="D96" s="373">
        <v>1.4000000000000004</v>
      </c>
      <c r="E96" s="374">
        <v>9.9999999999997868E-3</v>
      </c>
      <c r="F96" s="375" t="s">
        <v>64</v>
      </c>
    </row>
    <row r="97" spans="2:6" ht="15" customHeight="1" collapsed="1" x14ac:dyDescent="0.2">
      <c r="B97" s="272">
        <v>2007</v>
      </c>
      <c r="C97" s="354">
        <v>8.5232466644042173</v>
      </c>
      <c r="D97" s="339"/>
      <c r="E97" s="379">
        <v>-6.3904544111387906E-2</v>
      </c>
      <c r="F97" s="380"/>
    </row>
    <row r="98" spans="2:6" ht="15" hidden="1" customHeight="1" outlineLevel="1" x14ac:dyDescent="0.2">
      <c r="B98" s="267" t="s">
        <v>250</v>
      </c>
      <c r="C98" s="352">
        <v>8.1999999999999993</v>
      </c>
      <c r="D98" s="373">
        <v>-0.5</v>
      </c>
      <c r="E98" s="374" t="s">
        <v>64</v>
      </c>
      <c r="F98" s="375" t="s">
        <v>64</v>
      </c>
    </row>
    <row r="99" spans="2:6" ht="15" hidden="1" customHeight="1" outlineLevel="1" x14ac:dyDescent="0.2">
      <c r="B99" s="267" t="s">
        <v>251</v>
      </c>
      <c r="C99" s="352">
        <v>8.6999999999999993</v>
      </c>
      <c r="D99" s="373">
        <v>0.73999999999999932</v>
      </c>
      <c r="E99" s="374" t="s">
        <v>64</v>
      </c>
      <c r="F99" s="375" t="s">
        <v>64</v>
      </c>
    </row>
    <row r="100" spans="2:6" ht="15" hidden="1" customHeight="1" outlineLevel="1" x14ac:dyDescent="0.2">
      <c r="B100" s="267" t="s">
        <v>252</v>
      </c>
      <c r="C100" s="352">
        <v>7.96</v>
      </c>
      <c r="D100" s="373">
        <v>-9.0000000000000746E-2</v>
      </c>
      <c r="E100" s="374" t="s">
        <v>64</v>
      </c>
      <c r="F100" s="375" t="s">
        <v>64</v>
      </c>
    </row>
    <row r="101" spans="2:6" ht="15" hidden="1" customHeight="1" outlineLevel="1" x14ac:dyDescent="0.2">
      <c r="B101" s="267" t="s">
        <v>253</v>
      </c>
      <c r="C101" s="352">
        <v>8.0500000000000007</v>
      </c>
      <c r="D101" s="373">
        <v>-1.4699999999999989</v>
      </c>
      <c r="E101" s="374" t="s">
        <v>64</v>
      </c>
      <c r="F101" s="375" t="s">
        <v>64</v>
      </c>
    </row>
    <row r="102" spans="2:6" ht="15" hidden="1" customHeight="1" outlineLevel="1" x14ac:dyDescent="0.2">
      <c r="B102" s="267" t="s">
        <v>254</v>
      </c>
      <c r="C102" s="352">
        <v>9.52</v>
      </c>
      <c r="D102" s="373">
        <v>0.42999999999999972</v>
      </c>
      <c r="E102" s="374" t="s">
        <v>64</v>
      </c>
      <c r="F102" s="375" t="s">
        <v>64</v>
      </c>
    </row>
    <row r="103" spans="2:6" ht="15" hidden="1" customHeight="1" outlineLevel="1" x14ac:dyDescent="0.2">
      <c r="B103" s="267" t="s">
        <v>255</v>
      </c>
      <c r="C103" s="352">
        <v>9.09</v>
      </c>
      <c r="D103" s="373">
        <v>1.1399999999999997</v>
      </c>
      <c r="E103" s="374" t="s">
        <v>64</v>
      </c>
      <c r="F103" s="375" t="s">
        <v>64</v>
      </c>
    </row>
    <row r="104" spans="2:6" ht="15" hidden="1" customHeight="1" outlineLevel="1" x14ac:dyDescent="0.2">
      <c r="B104" s="267" t="s">
        <v>256</v>
      </c>
      <c r="C104" s="352">
        <v>7.95</v>
      </c>
      <c r="D104" s="373">
        <v>-0.58999999999999897</v>
      </c>
      <c r="E104" s="374" t="s">
        <v>64</v>
      </c>
      <c r="F104" s="375" t="s">
        <v>64</v>
      </c>
    </row>
    <row r="105" spans="2:6" ht="15" hidden="1" customHeight="1" outlineLevel="1" x14ac:dyDescent="0.2">
      <c r="B105" s="267" t="s">
        <v>257</v>
      </c>
      <c r="C105" s="352">
        <v>8.5399999999999991</v>
      </c>
      <c r="D105" s="373">
        <v>0.45999999999999908</v>
      </c>
      <c r="E105" s="374" t="s">
        <v>64</v>
      </c>
      <c r="F105" s="375" t="s">
        <v>64</v>
      </c>
    </row>
    <row r="106" spans="2:6" ht="15" hidden="1" customHeight="1" outlineLevel="1" x14ac:dyDescent="0.2">
      <c r="B106" s="267" t="s">
        <v>258</v>
      </c>
      <c r="C106" s="352">
        <v>8.08</v>
      </c>
      <c r="D106" s="373">
        <v>-0.5</v>
      </c>
      <c r="E106" s="374" t="s">
        <v>64</v>
      </c>
      <c r="F106" s="375" t="s">
        <v>64</v>
      </c>
    </row>
    <row r="107" spans="2:6" ht="15" hidden="1" customHeight="1" outlineLevel="1" x14ac:dyDescent="0.2">
      <c r="B107" s="267" t="s">
        <v>259</v>
      </c>
      <c r="C107" s="352">
        <v>8.58</v>
      </c>
      <c r="D107" s="373">
        <v>-0.19999999999999929</v>
      </c>
      <c r="E107" s="374" t="s">
        <v>64</v>
      </c>
      <c r="F107" s="375" t="s">
        <v>64</v>
      </c>
    </row>
    <row r="108" spans="2:6" ht="15" hidden="1" customHeight="1" outlineLevel="1" x14ac:dyDescent="0.2">
      <c r="B108" s="267" t="s">
        <v>260</v>
      </c>
      <c r="C108" s="352">
        <v>8.7799999999999994</v>
      </c>
      <c r="D108" s="373">
        <v>-0.8100000000000005</v>
      </c>
      <c r="E108" s="374" t="s">
        <v>64</v>
      </c>
      <c r="F108" s="375" t="s">
        <v>64</v>
      </c>
    </row>
    <row r="109" spans="2:6" ht="15" hidden="1" customHeight="1" outlineLevel="1" x14ac:dyDescent="0.2">
      <c r="B109" s="267" t="s">
        <v>261</v>
      </c>
      <c r="C109" s="352">
        <v>9.59</v>
      </c>
      <c r="D109" s="373" t="s">
        <v>64</v>
      </c>
      <c r="E109" s="374" t="s">
        <v>64</v>
      </c>
      <c r="F109" s="375" t="s">
        <v>64</v>
      </c>
    </row>
    <row r="110" spans="2:6" ht="15" customHeight="1" collapsed="1" x14ac:dyDescent="0.2">
      <c r="B110" s="272">
        <v>2006</v>
      </c>
      <c r="C110" s="354">
        <v>8.5871512085156052</v>
      </c>
      <c r="D110" s="339"/>
      <c r="E110" s="379" t="s">
        <v>64</v>
      </c>
      <c r="F110" s="380" t="s">
        <v>64</v>
      </c>
    </row>
    <row r="111" spans="2:6" ht="29.25" customHeight="1" x14ac:dyDescent="0.25">
      <c r="B111" s="218" t="s">
        <v>304</v>
      </c>
      <c r="C111" s="218"/>
      <c r="D111" s="218"/>
      <c r="E111" s="218"/>
      <c r="F111" s="218"/>
    </row>
  </sheetData>
  <mergeCells count="2">
    <mergeCell ref="B5:F5"/>
    <mergeCell ref="B111:F11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G19" sqref="G19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1" t="s">
        <v>47</v>
      </c>
      <c r="B1" s="382" t="s">
        <v>83</v>
      </c>
      <c r="D1" s="383" t="s">
        <v>305</v>
      </c>
      <c r="F1" s="383" t="s">
        <v>305</v>
      </c>
    </row>
    <row r="2" spans="1:6" ht="15" x14ac:dyDescent="0.25">
      <c r="A2" s="384"/>
      <c r="B2" s="385" t="s">
        <v>162</v>
      </c>
      <c r="D2" s="383" t="s">
        <v>306</v>
      </c>
      <c r="F2" s="383" t="s">
        <v>307</v>
      </c>
    </row>
    <row r="3" spans="1:6" x14ac:dyDescent="0.2">
      <c r="A3" s="386"/>
      <c r="B3" s="387" t="s">
        <v>168</v>
      </c>
      <c r="D3" s="383" t="s">
        <v>177</v>
      </c>
      <c r="F3" s="383" t="s">
        <v>308</v>
      </c>
    </row>
    <row r="4" spans="1:6" x14ac:dyDescent="0.2">
      <c r="A4" s="381" t="s">
        <v>69</v>
      </c>
      <c r="B4" s="382" t="s">
        <v>83</v>
      </c>
      <c r="D4" s="383" t="s">
        <v>309</v>
      </c>
      <c r="F4" s="383" t="s">
        <v>310</v>
      </c>
    </row>
    <row r="5" spans="1:6" x14ac:dyDescent="0.2">
      <c r="A5" s="384"/>
      <c r="B5" s="385" t="s">
        <v>162</v>
      </c>
      <c r="D5" s="383" t="s">
        <v>311</v>
      </c>
      <c r="F5" s="383"/>
    </row>
    <row r="6" spans="1:6" x14ac:dyDescent="0.2">
      <c r="A6" s="386"/>
      <c r="B6" s="387" t="s">
        <v>168</v>
      </c>
    </row>
    <row r="7" spans="1:6" x14ac:dyDescent="0.2">
      <c r="A7" s="381" t="s">
        <v>71</v>
      </c>
      <c r="B7" s="382" t="s">
        <v>83</v>
      </c>
    </row>
    <row r="8" spans="1:6" x14ac:dyDescent="0.2">
      <c r="A8" s="384"/>
      <c r="B8" s="385" t="s">
        <v>162</v>
      </c>
      <c r="D8" s="388" t="s">
        <v>312</v>
      </c>
    </row>
    <row r="9" spans="1:6" x14ac:dyDescent="0.2">
      <c r="A9" s="386"/>
      <c r="B9" s="387" t="s">
        <v>168</v>
      </c>
      <c r="D9" s="388" t="s">
        <v>313</v>
      </c>
    </row>
    <row r="10" spans="1:6" x14ac:dyDescent="0.2">
      <c r="A10" s="381" t="s">
        <v>314</v>
      </c>
      <c r="B10" s="382" t="s">
        <v>83</v>
      </c>
      <c r="D10" s="388" t="s">
        <v>315</v>
      </c>
    </row>
    <row r="11" spans="1:6" x14ac:dyDescent="0.2">
      <c r="A11" s="384"/>
      <c r="B11" s="385" t="s">
        <v>162</v>
      </c>
      <c r="D11" s="388" t="s">
        <v>135</v>
      </c>
    </row>
    <row r="12" spans="1:6" x14ac:dyDescent="0.2">
      <c r="A12" s="386"/>
      <c r="B12" s="387" t="s">
        <v>168</v>
      </c>
      <c r="D12" s="388" t="s">
        <v>316</v>
      </c>
      <c r="F12" s="2">
        <v>2001</v>
      </c>
    </row>
    <row r="13" spans="1:6" x14ac:dyDescent="0.2">
      <c r="A13" s="381" t="s">
        <v>317</v>
      </c>
      <c r="B13" s="382" t="s">
        <v>83</v>
      </c>
      <c r="D13" s="388" t="s">
        <v>318</v>
      </c>
      <c r="F13" s="2">
        <v>2002</v>
      </c>
    </row>
    <row r="14" spans="1:6" x14ac:dyDescent="0.2">
      <c r="A14" s="384"/>
      <c r="B14" s="385" t="s">
        <v>162</v>
      </c>
      <c r="F14" s="2">
        <v>2003</v>
      </c>
    </row>
    <row r="15" spans="1:6" ht="15" x14ac:dyDescent="0.25">
      <c r="A15" s="384"/>
      <c r="B15" s="387" t="s">
        <v>168</v>
      </c>
      <c r="F15" s="2">
        <v>2004</v>
      </c>
    </row>
    <row r="18" spans="1:21" ht="15" x14ac:dyDescent="0.25">
      <c r="A18" s="389" t="s">
        <v>319</v>
      </c>
      <c r="B18" s="390" t="s">
        <v>71</v>
      </c>
    </row>
    <row r="19" spans="1:21" ht="15" x14ac:dyDescent="0.25">
      <c r="A19" s="391"/>
      <c r="B19" s="392" t="s">
        <v>320</v>
      </c>
    </row>
    <row r="20" spans="1:21" ht="15" x14ac:dyDescent="0.25">
      <c r="A20" s="389" t="s">
        <v>321</v>
      </c>
      <c r="B20" s="390" t="s">
        <v>71</v>
      </c>
    </row>
    <row r="21" spans="1:21" ht="15" x14ac:dyDescent="0.25">
      <c r="A21" s="391"/>
      <c r="B21" s="392" t="s">
        <v>320</v>
      </c>
    </row>
    <row r="22" spans="1:21" ht="15" x14ac:dyDescent="0.25">
      <c r="A22" s="389" t="s">
        <v>322</v>
      </c>
      <c r="B22" s="390" t="s">
        <v>71</v>
      </c>
    </row>
    <row r="23" spans="1:21" ht="15" x14ac:dyDescent="0.25">
      <c r="A23" s="391"/>
      <c r="B23" s="392" t="s">
        <v>320</v>
      </c>
    </row>
    <row r="25" spans="1:21" ht="15" x14ac:dyDescent="0.25">
      <c r="A25" s="381" t="s">
        <v>47</v>
      </c>
      <c r="B25" s="382" t="s">
        <v>83</v>
      </c>
      <c r="D25" s="381" t="s">
        <v>47</v>
      </c>
      <c r="E25" s="382" t="s">
        <v>83</v>
      </c>
    </row>
    <row r="26" spans="1:21" ht="15" x14ac:dyDescent="0.25">
      <c r="A26" s="384"/>
      <c r="B26" s="385" t="s">
        <v>162</v>
      </c>
      <c r="D26" s="384"/>
      <c r="E26" s="385" t="s">
        <v>162</v>
      </c>
    </row>
    <row r="27" spans="1:21" ht="15" x14ac:dyDescent="0.25">
      <c r="A27" s="386"/>
      <c r="B27" s="387" t="s">
        <v>168</v>
      </c>
      <c r="D27" s="386"/>
      <c r="E27" s="387" t="s">
        <v>168</v>
      </c>
    </row>
    <row r="28" spans="1:21" ht="15" x14ac:dyDescent="0.25">
      <c r="A28" s="381" t="s">
        <v>323</v>
      </c>
      <c r="B28" s="382" t="s">
        <v>83</v>
      </c>
      <c r="D28" s="381" t="s">
        <v>71</v>
      </c>
      <c r="E28" s="382" t="s">
        <v>83</v>
      </c>
    </row>
    <row r="29" spans="1:21" ht="15" x14ac:dyDescent="0.25">
      <c r="A29" s="384"/>
      <c r="B29" s="385" t="s">
        <v>162</v>
      </c>
      <c r="D29" s="384"/>
      <c r="E29" s="385" t="s">
        <v>162</v>
      </c>
    </row>
    <row r="30" spans="1:21" ht="15" x14ac:dyDescent="0.25">
      <c r="A30" s="386"/>
      <c r="B30" s="387" t="s">
        <v>168</v>
      </c>
      <c r="D30" s="386"/>
      <c r="E30" s="387" t="s">
        <v>168</v>
      </c>
    </row>
    <row r="31" spans="1:21" ht="15" x14ac:dyDescent="0.25">
      <c r="A31" s="381" t="s">
        <v>324</v>
      </c>
      <c r="B31" s="382" t="s">
        <v>83</v>
      </c>
      <c r="D31" s="381" t="s">
        <v>325</v>
      </c>
      <c r="E31" s="382" t="s">
        <v>83</v>
      </c>
      <c r="G31" s="393" t="s">
        <v>47</v>
      </c>
      <c r="H31" s="393"/>
      <c r="I31" s="393"/>
      <c r="J31" s="393" t="s">
        <v>323</v>
      </c>
      <c r="K31" s="393"/>
      <c r="L31" s="393"/>
      <c r="M31" s="393" t="s">
        <v>324</v>
      </c>
      <c r="N31" s="393"/>
      <c r="O31" s="393"/>
      <c r="P31" s="393" t="s">
        <v>314</v>
      </c>
      <c r="Q31" s="393"/>
      <c r="R31" s="393"/>
      <c r="S31" s="393" t="s">
        <v>317</v>
      </c>
      <c r="T31" s="393"/>
      <c r="U31" s="393"/>
    </row>
    <row r="32" spans="1:21" ht="15" x14ac:dyDescent="0.25">
      <c r="A32" s="384"/>
      <c r="B32" s="385" t="s">
        <v>162</v>
      </c>
      <c r="D32" s="384"/>
      <c r="E32" s="385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ht="15" x14ac:dyDescent="0.25">
      <c r="A33" s="386"/>
      <c r="B33" s="387" t="s">
        <v>168</v>
      </c>
      <c r="D33" s="384"/>
      <c r="E33" s="387" t="s">
        <v>168</v>
      </c>
    </row>
    <row r="34" spans="1:5" ht="15" x14ac:dyDescent="0.25">
      <c r="A34" s="381" t="s">
        <v>314</v>
      </c>
      <c r="B34" s="382" t="s">
        <v>83</v>
      </c>
      <c r="D34" s="381" t="s">
        <v>326</v>
      </c>
      <c r="E34" s="382" t="s">
        <v>83</v>
      </c>
    </row>
    <row r="35" spans="1:5" ht="15" x14ac:dyDescent="0.25">
      <c r="A35" s="384"/>
      <c r="B35" s="385" t="s">
        <v>162</v>
      </c>
      <c r="D35" s="384"/>
      <c r="E35" s="385" t="s">
        <v>162</v>
      </c>
    </row>
    <row r="36" spans="1:5" ht="15" x14ac:dyDescent="0.25">
      <c r="A36" s="386"/>
      <c r="B36" s="387" t="s">
        <v>168</v>
      </c>
      <c r="D36" s="384"/>
      <c r="E36" s="387" t="s">
        <v>168</v>
      </c>
    </row>
    <row r="37" spans="1:5" ht="15" x14ac:dyDescent="0.25">
      <c r="A37" s="381" t="s">
        <v>326</v>
      </c>
      <c r="B37" s="382" t="s">
        <v>83</v>
      </c>
      <c r="D37" s="381" t="s">
        <v>327</v>
      </c>
      <c r="E37" s="382" t="s">
        <v>83</v>
      </c>
    </row>
    <row r="38" spans="1:5" ht="15" x14ac:dyDescent="0.25">
      <c r="A38" s="384"/>
      <c r="B38" s="385" t="s">
        <v>162</v>
      </c>
      <c r="D38" s="384"/>
      <c r="E38" s="385" t="s">
        <v>162</v>
      </c>
    </row>
    <row r="39" spans="1:5" ht="15" x14ac:dyDescent="0.25">
      <c r="A39" s="384"/>
      <c r="B39" s="387" t="s">
        <v>168</v>
      </c>
      <c r="D39" s="386"/>
      <c r="E39" s="387" t="s">
        <v>168</v>
      </c>
    </row>
    <row r="40" spans="1:5" ht="15" x14ac:dyDescent="0.25">
      <c r="A40" s="381" t="s">
        <v>317</v>
      </c>
      <c r="B40" s="382" t="s">
        <v>83</v>
      </c>
    </row>
    <row r="41" spans="1:5" ht="15" x14ac:dyDescent="0.25">
      <c r="A41" s="384"/>
      <c r="B41" s="385" t="s">
        <v>162</v>
      </c>
    </row>
    <row r="42" spans="1:5" ht="15" x14ac:dyDescent="0.25">
      <c r="A42" s="384"/>
      <c r="B42" s="387" t="s">
        <v>168</v>
      </c>
    </row>
    <row r="43" spans="1:5" ht="15" x14ac:dyDescent="0.25">
      <c r="A43" s="381" t="s">
        <v>71</v>
      </c>
      <c r="B43" s="382" t="s">
        <v>83</v>
      </c>
    </row>
    <row r="44" spans="1:5" ht="15" x14ac:dyDescent="0.25">
      <c r="A44" s="384"/>
      <c r="B44" s="385" t="s">
        <v>162</v>
      </c>
    </row>
    <row r="45" spans="1:5" ht="15" x14ac:dyDescent="0.25">
      <c r="A45" s="384"/>
      <c r="B45" s="387" t="s">
        <v>168</v>
      </c>
    </row>
    <row r="46" spans="1:5" ht="15" x14ac:dyDescent="0.25">
      <c r="A46" s="381" t="s">
        <v>325</v>
      </c>
      <c r="B46" s="382" t="s">
        <v>83</v>
      </c>
    </row>
    <row r="47" spans="1:5" ht="15" x14ac:dyDescent="0.25">
      <c r="A47" s="384"/>
      <c r="B47" s="385" t="s">
        <v>162</v>
      </c>
    </row>
    <row r="48" spans="1:5" ht="15" x14ac:dyDescent="0.25">
      <c r="A48" s="384"/>
      <c r="B48" s="387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9" t="s">
        <v>104</v>
      </c>
      <c r="C5" s="59"/>
      <c r="D5" s="59"/>
      <c r="E5" s="59"/>
    </row>
    <row r="6" spans="2:5" ht="18" customHeight="1" x14ac:dyDescent="0.25">
      <c r="B6" s="94">
        <v>2012</v>
      </c>
      <c r="C6" s="94"/>
      <c r="D6" s="94"/>
      <c r="E6" s="94"/>
    </row>
    <row r="7" spans="2:5" ht="15" customHeight="1" x14ac:dyDescent="0.25">
      <c r="B7" s="60"/>
      <c r="C7" s="95" t="s">
        <v>81</v>
      </c>
      <c r="D7" s="95" t="s">
        <v>82</v>
      </c>
      <c r="E7" s="95" t="s">
        <v>83</v>
      </c>
    </row>
    <row r="8" spans="2:5" ht="15" customHeight="1" x14ac:dyDescent="0.25">
      <c r="B8" s="96" t="s">
        <v>105</v>
      </c>
      <c r="C8" s="67">
        <v>103383</v>
      </c>
      <c r="D8" s="67">
        <v>42257</v>
      </c>
      <c r="E8" s="67">
        <v>145640</v>
      </c>
    </row>
    <row r="9" spans="2:5" ht="15" customHeight="1" x14ac:dyDescent="0.25">
      <c r="B9" s="96" t="s">
        <v>106</v>
      </c>
      <c r="C9" s="67">
        <v>96854</v>
      </c>
      <c r="D9" s="67">
        <v>43390</v>
      </c>
      <c r="E9" s="67">
        <v>140244</v>
      </c>
    </row>
    <row r="10" spans="2:5" ht="15" customHeight="1" x14ac:dyDescent="0.25">
      <c r="B10" s="96" t="s">
        <v>107</v>
      </c>
      <c r="C10" s="67">
        <v>106484</v>
      </c>
      <c r="D10" s="67">
        <v>49780</v>
      </c>
      <c r="E10" s="67">
        <v>156264</v>
      </c>
    </row>
    <row r="11" spans="2:5" ht="15" customHeight="1" x14ac:dyDescent="0.25">
      <c r="B11" s="96" t="s">
        <v>108</v>
      </c>
      <c r="C11" s="67">
        <v>108917</v>
      </c>
      <c r="D11" s="67">
        <v>44979</v>
      </c>
      <c r="E11" s="67">
        <v>153896</v>
      </c>
    </row>
    <row r="12" spans="2:5" ht="15" customHeight="1" x14ac:dyDescent="0.25">
      <c r="B12" s="96" t="s">
        <v>109</v>
      </c>
      <c r="C12" s="67">
        <v>93224</v>
      </c>
      <c r="D12" s="67">
        <v>37362</v>
      </c>
      <c r="E12" s="67">
        <v>130586</v>
      </c>
    </row>
    <row r="13" spans="2:5" ht="15" customHeight="1" x14ac:dyDescent="0.25">
      <c r="B13" s="96" t="s">
        <v>110</v>
      </c>
      <c r="C13" s="67">
        <v>98666</v>
      </c>
      <c r="D13" s="67">
        <v>41436</v>
      </c>
      <c r="E13" s="67">
        <v>140102</v>
      </c>
    </row>
    <row r="14" spans="2:5" ht="15" customHeight="1" x14ac:dyDescent="0.25">
      <c r="B14" s="96" t="s">
        <v>111</v>
      </c>
      <c r="C14" s="67">
        <v>105197</v>
      </c>
      <c r="D14" s="67">
        <v>49264</v>
      </c>
      <c r="E14" s="67">
        <v>154461</v>
      </c>
    </row>
    <row r="15" spans="2:5" ht="15" customHeight="1" x14ac:dyDescent="0.25">
      <c r="B15" s="96" t="s">
        <v>112</v>
      </c>
      <c r="C15" s="67">
        <v>115528</v>
      </c>
      <c r="D15" s="67">
        <v>49213</v>
      </c>
      <c r="E15" s="67">
        <v>164741</v>
      </c>
    </row>
    <row r="16" spans="2:5" ht="15" customHeight="1" x14ac:dyDescent="0.25">
      <c r="B16" s="96" t="s">
        <v>113</v>
      </c>
      <c r="C16" s="67">
        <v>96018</v>
      </c>
      <c r="D16" s="67">
        <v>40517</v>
      </c>
      <c r="E16" s="67">
        <v>136535</v>
      </c>
    </row>
    <row r="17" spans="2:5" ht="15" customHeight="1" x14ac:dyDescent="0.25">
      <c r="B17" s="96" t="s">
        <v>114</v>
      </c>
      <c r="C17" s="67">
        <v>108913</v>
      </c>
      <c r="D17" s="67">
        <v>46080</v>
      </c>
      <c r="E17" s="67">
        <v>154993</v>
      </c>
    </row>
    <row r="18" spans="2:5" ht="15" customHeight="1" x14ac:dyDescent="0.25">
      <c r="B18" s="96" t="s">
        <v>115</v>
      </c>
      <c r="C18" s="67">
        <v>96419</v>
      </c>
      <c r="D18" s="67">
        <v>46793</v>
      </c>
      <c r="E18" s="67">
        <v>143212</v>
      </c>
    </row>
    <row r="19" spans="2:5" ht="15" customHeight="1" x14ac:dyDescent="0.25">
      <c r="B19" s="96" t="s">
        <v>116</v>
      </c>
      <c r="C19" s="67">
        <v>94135</v>
      </c>
      <c r="D19" s="67">
        <v>43833</v>
      </c>
      <c r="E19" s="67">
        <v>137968</v>
      </c>
    </row>
    <row r="20" spans="2:5" ht="15" customHeight="1" x14ac:dyDescent="0.25">
      <c r="B20" s="97" t="s">
        <v>117</v>
      </c>
      <c r="C20" s="98">
        <v>1223738</v>
      </c>
      <c r="D20" s="98">
        <v>534904</v>
      </c>
      <c r="E20" s="98">
        <v>1758642</v>
      </c>
    </row>
    <row r="21" spans="2:5" ht="30" customHeight="1" x14ac:dyDescent="0.25">
      <c r="B21" s="84" t="s">
        <v>118</v>
      </c>
      <c r="C21" s="84"/>
      <c r="D21" s="84"/>
      <c r="E21" s="84"/>
    </row>
    <row r="22" spans="2:5" x14ac:dyDescent="0.25">
      <c r="B22" s="99"/>
      <c r="C22" s="99"/>
      <c r="D22" s="99"/>
      <c r="E22" s="99"/>
    </row>
    <row r="23" spans="2:5" x14ac:dyDescent="0.25">
      <c r="B23" s="99"/>
      <c r="C23" s="99"/>
      <c r="D23" s="99"/>
      <c r="E23" s="99"/>
    </row>
    <row r="24" spans="2:5" ht="36" customHeight="1" x14ac:dyDescent="0.25">
      <c r="B24" s="59" t="s">
        <v>104</v>
      </c>
      <c r="C24" s="59"/>
      <c r="D24" s="59"/>
      <c r="E24" s="59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60"/>
      <c r="C26" s="95" t="s">
        <v>81</v>
      </c>
      <c r="D26" s="95" t="s">
        <v>82</v>
      </c>
      <c r="E26" s="95" t="s">
        <v>83</v>
      </c>
    </row>
    <row r="27" spans="2:5" x14ac:dyDescent="0.25">
      <c r="B27" s="96" t="s">
        <v>105</v>
      </c>
      <c r="C27" s="67">
        <v>92453</v>
      </c>
      <c r="D27" s="67">
        <v>42467</v>
      </c>
      <c r="E27" s="67">
        <v>134920</v>
      </c>
    </row>
    <row r="28" spans="2:5" x14ac:dyDescent="0.25">
      <c r="B28" s="96" t="s">
        <v>106</v>
      </c>
      <c r="C28" s="67">
        <v>91744</v>
      </c>
      <c r="D28" s="67">
        <v>40888</v>
      </c>
      <c r="E28" s="67">
        <v>132632</v>
      </c>
    </row>
    <row r="29" spans="2:5" x14ac:dyDescent="0.25">
      <c r="B29" s="96" t="s">
        <v>107</v>
      </c>
      <c r="C29" s="67">
        <v>114816</v>
      </c>
      <c r="D29" s="67">
        <v>53717</v>
      </c>
      <c r="E29" s="67">
        <v>168533</v>
      </c>
    </row>
    <row r="30" spans="2:5" x14ac:dyDescent="0.25">
      <c r="B30" s="96" t="s">
        <v>108</v>
      </c>
      <c r="C30" s="67">
        <v>99737</v>
      </c>
      <c r="D30" s="67">
        <v>39691</v>
      </c>
      <c r="E30" s="67">
        <v>139428</v>
      </c>
    </row>
    <row r="31" spans="2:5" x14ac:dyDescent="0.25">
      <c r="B31" s="96" t="s">
        <v>109</v>
      </c>
      <c r="C31" s="67">
        <v>95982</v>
      </c>
      <c r="D31" s="67">
        <v>40205</v>
      </c>
      <c r="E31" s="67">
        <v>136187</v>
      </c>
    </row>
    <row r="32" spans="2:5" x14ac:dyDescent="0.25">
      <c r="B32" s="96" t="s">
        <v>110</v>
      </c>
      <c r="C32" s="67">
        <v>98338</v>
      </c>
      <c r="D32" s="67">
        <v>42264</v>
      </c>
      <c r="E32" s="67">
        <v>140602</v>
      </c>
    </row>
    <row r="33" spans="2:5" x14ac:dyDescent="0.25">
      <c r="B33" s="96" t="s">
        <v>111</v>
      </c>
      <c r="C33" s="67">
        <v>100873</v>
      </c>
      <c r="D33" s="67">
        <v>45295</v>
      </c>
      <c r="E33" s="67">
        <v>146168</v>
      </c>
    </row>
    <row r="34" spans="2:5" x14ac:dyDescent="0.25">
      <c r="B34" s="96" t="s">
        <v>112</v>
      </c>
      <c r="C34" s="67">
        <v>114614</v>
      </c>
      <c r="D34" s="67">
        <v>50941</v>
      </c>
      <c r="E34" s="67">
        <v>165555</v>
      </c>
    </row>
    <row r="35" spans="2:5" x14ac:dyDescent="0.25">
      <c r="B35" s="96" t="s">
        <v>113</v>
      </c>
      <c r="C35" s="67">
        <v>97141</v>
      </c>
      <c r="D35" s="67">
        <v>37661</v>
      </c>
      <c r="E35" s="67">
        <v>134802</v>
      </c>
    </row>
    <row r="36" spans="2:5" x14ac:dyDescent="0.25">
      <c r="B36" s="96" t="s">
        <v>114</v>
      </c>
      <c r="C36" s="67">
        <v>112596</v>
      </c>
      <c r="D36" s="67">
        <v>44376</v>
      </c>
      <c r="E36" s="67">
        <v>156972</v>
      </c>
    </row>
    <row r="37" spans="2:5" x14ac:dyDescent="0.25">
      <c r="B37" s="96" t="s">
        <v>115</v>
      </c>
      <c r="C37" s="67">
        <v>107590</v>
      </c>
      <c r="D37" s="67">
        <v>46262</v>
      </c>
      <c r="E37" s="67">
        <v>153852</v>
      </c>
    </row>
    <row r="38" spans="2:5" x14ac:dyDescent="0.25">
      <c r="B38" s="96" t="s">
        <v>116</v>
      </c>
      <c r="C38" s="67">
        <v>103108</v>
      </c>
      <c r="D38" s="67">
        <v>43301</v>
      </c>
      <c r="E38" s="67">
        <v>146409</v>
      </c>
    </row>
    <row r="39" spans="2:5" x14ac:dyDescent="0.25">
      <c r="B39" s="97" t="s">
        <v>117</v>
      </c>
      <c r="C39" s="98">
        <v>1228992</v>
      </c>
      <c r="D39" s="98">
        <v>527068</v>
      </c>
      <c r="E39" s="98">
        <v>1756060</v>
      </c>
    </row>
    <row r="40" spans="2:5" ht="30" customHeight="1" x14ac:dyDescent="0.25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6"/>
  <sheetViews>
    <sheetView zoomScaleNormal="100" workbookViewId="0">
      <selection activeCell="M49" sqref="M49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17" t="s">
        <v>328</v>
      </c>
    </row>
    <row r="3" spans="1:2" x14ac:dyDescent="0.25">
      <c r="A3" s="117" t="s">
        <v>329</v>
      </c>
    </row>
    <row r="4" spans="1:2" x14ac:dyDescent="0.25">
      <c r="A4" s="12" t="s">
        <v>330</v>
      </c>
      <c r="B4" s="12" t="s">
        <v>331</v>
      </c>
    </row>
    <row r="5" spans="1:2" x14ac:dyDescent="0.25">
      <c r="A5" s="12" t="s">
        <v>332</v>
      </c>
      <c r="B5" s="12" t="s">
        <v>333</v>
      </c>
    </row>
    <row r="6" spans="1:2" ht="25.5" x14ac:dyDescent="0.25">
      <c r="A6" s="394" t="s">
        <v>334</v>
      </c>
      <c r="B6" s="395" t="s">
        <v>335</v>
      </c>
    </row>
    <row r="34" ht="3" customHeight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</row>
    <row r="6" spans="2:9" x14ac:dyDescent="0.25">
      <c r="B6" s="100"/>
      <c r="C6" s="101" t="s">
        <v>120</v>
      </c>
      <c r="D6" s="101" t="s">
        <v>121</v>
      </c>
      <c r="E6" s="102" t="s">
        <v>122</v>
      </c>
      <c r="F6" s="102" t="s">
        <v>123</v>
      </c>
      <c r="G6" s="102" t="s">
        <v>124</v>
      </c>
      <c r="H6" s="102" t="s">
        <v>125</v>
      </c>
      <c r="I6" s="102" t="s">
        <v>126</v>
      </c>
    </row>
    <row r="7" spans="2:9" x14ac:dyDescent="0.25">
      <c r="B7" s="103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  <c r="I7" s="67">
        <v>154993</v>
      </c>
    </row>
    <row r="8" spans="2:9" x14ac:dyDescent="0.25">
      <c r="B8" s="103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  <c r="I8" s="67">
        <v>143212</v>
      </c>
    </row>
    <row r="9" spans="2:9" x14ac:dyDescent="0.25">
      <c r="B9" s="103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  <c r="I9" s="67">
        <v>137968</v>
      </c>
    </row>
    <row r="10" spans="2:9" x14ac:dyDescent="0.25">
      <c r="B10" s="103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  <c r="I10" s="67">
        <v>134920</v>
      </c>
    </row>
    <row r="11" spans="2:9" x14ac:dyDescent="0.25">
      <c r="B11" s="103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  <c r="I11" s="67">
        <v>132632</v>
      </c>
    </row>
    <row r="12" spans="2:9" x14ac:dyDescent="0.25">
      <c r="B12" s="103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  <c r="I12" s="67">
        <v>168533</v>
      </c>
    </row>
    <row r="13" spans="2:9" x14ac:dyDescent="0.25">
      <c r="B13" s="103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  <c r="I13" s="67">
        <v>139428</v>
      </c>
    </row>
    <row r="14" spans="2:9" x14ac:dyDescent="0.25">
      <c r="B14" s="104" t="s">
        <v>127</v>
      </c>
      <c r="C14" s="98">
        <v>1121983</v>
      </c>
      <c r="D14" s="98">
        <v>1139071</v>
      </c>
      <c r="E14" s="98">
        <v>999601</v>
      </c>
      <c r="F14" s="98">
        <v>962234</v>
      </c>
      <c r="G14" s="98">
        <v>1048481</v>
      </c>
      <c r="H14" s="98">
        <v>1062286</v>
      </c>
      <c r="I14" s="98">
        <v>1011686</v>
      </c>
    </row>
    <row r="15" spans="2:9" x14ac:dyDescent="0.25">
      <c r="B15" s="105" t="s">
        <v>5</v>
      </c>
      <c r="C15" s="106"/>
      <c r="D15" s="107">
        <v>1.5230177284325963E-2</v>
      </c>
      <c r="E15" s="107">
        <v>-0.12244188465863848</v>
      </c>
      <c r="F15" s="107">
        <v>-3.7381915384238296E-2</v>
      </c>
      <c r="G15" s="107">
        <v>8.9632043764822367E-2</v>
      </c>
      <c r="H15" s="107">
        <v>0.10397886584760041</v>
      </c>
      <c r="I15" s="107">
        <v>-3.5093625921690519E-2</v>
      </c>
    </row>
    <row r="16" spans="2:9" ht="15" customHeight="1" x14ac:dyDescent="0.25">
      <c r="B16" s="84" t="s">
        <v>99</v>
      </c>
      <c r="C16" s="84"/>
      <c r="D16" s="84"/>
      <c r="E16" s="84"/>
      <c r="F16" s="84"/>
      <c r="G16" s="84"/>
      <c r="H16" s="84"/>
      <c r="I16" s="84"/>
    </row>
    <row r="17" spans="2:8" x14ac:dyDescent="0.25">
      <c r="B17" s="108"/>
      <c r="C17" s="108"/>
      <c r="D17" s="108"/>
      <c r="E17" s="108"/>
      <c r="F17" s="108"/>
      <c r="G17" s="108"/>
      <c r="H17" s="108"/>
    </row>
    <row r="18" spans="2:8" x14ac:dyDescent="0.25">
      <c r="B18" s="108"/>
      <c r="C18" s="108"/>
      <c r="D18" s="108"/>
      <c r="E18" s="108"/>
      <c r="F18" s="108"/>
      <c r="G18" s="108"/>
      <c r="H18" s="108"/>
    </row>
    <row r="19" spans="2:8" ht="36" customHeight="1" x14ac:dyDescent="0.25">
      <c r="B19" s="86" t="s">
        <v>128</v>
      </c>
      <c r="C19" s="86"/>
      <c r="D19" s="86"/>
      <c r="E19" s="86"/>
      <c r="F19" s="86"/>
      <c r="G19" s="86"/>
      <c r="H19" s="86"/>
    </row>
    <row r="20" spans="2:8" x14ac:dyDescent="0.25">
      <c r="B20" s="100"/>
      <c r="C20" s="102">
        <v>2008</v>
      </c>
      <c r="D20" s="101">
        <v>2009</v>
      </c>
      <c r="E20" s="101">
        <v>2010</v>
      </c>
      <c r="F20" s="101">
        <v>2011</v>
      </c>
      <c r="G20" s="101">
        <v>2012</v>
      </c>
      <c r="H20" s="101">
        <v>2013</v>
      </c>
    </row>
    <row r="21" spans="2:8" ht="15" hidden="1" customHeight="1" x14ac:dyDescent="0.25">
      <c r="B21" s="109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</row>
    <row r="22" spans="2:8" x14ac:dyDescent="0.25">
      <c r="B22" s="103" t="s">
        <v>110</v>
      </c>
      <c r="C22" s="67">
        <v>146363</v>
      </c>
      <c r="D22" s="67">
        <v>121387</v>
      </c>
      <c r="E22" s="67">
        <v>128897</v>
      </c>
      <c r="F22" s="67">
        <v>140106</v>
      </c>
      <c r="G22" s="67">
        <v>140102</v>
      </c>
      <c r="H22" s="67">
        <v>140602</v>
      </c>
    </row>
    <row r="23" spans="2:8" x14ac:dyDescent="0.25">
      <c r="B23" s="103" t="s">
        <v>111</v>
      </c>
      <c r="C23" s="67">
        <v>161273</v>
      </c>
      <c r="D23" s="67">
        <v>152332</v>
      </c>
      <c r="E23" s="67">
        <v>163371</v>
      </c>
      <c r="F23" s="67">
        <v>178465</v>
      </c>
      <c r="G23" s="67">
        <v>154461</v>
      </c>
      <c r="H23" s="67">
        <v>146168</v>
      </c>
    </row>
    <row r="24" spans="2:8" x14ac:dyDescent="0.25">
      <c r="B24" s="103" t="s">
        <v>112</v>
      </c>
      <c r="C24" s="67">
        <v>187998</v>
      </c>
      <c r="D24" s="67">
        <v>170260</v>
      </c>
      <c r="E24" s="67">
        <v>165244</v>
      </c>
      <c r="F24" s="67">
        <v>168963</v>
      </c>
      <c r="G24" s="67">
        <v>164741</v>
      </c>
      <c r="H24" s="67">
        <v>165555</v>
      </c>
    </row>
    <row r="25" spans="2:8" x14ac:dyDescent="0.25">
      <c r="B25" s="103" t="s">
        <v>113</v>
      </c>
      <c r="C25" s="67">
        <v>137440</v>
      </c>
      <c r="D25" s="67">
        <v>124595</v>
      </c>
      <c r="E25" s="67">
        <v>132375</v>
      </c>
      <c r="F25" s="67">
        <v>150968</v>
      </c>
      <c r="G25" s="67">
        <v>136535</v>
      </c>
      <c r="H25" s="67">
        <v>134802</v>
      </c>
    </row>
    <row r="26" spans="2:8" x14ac:dyDescent="0.25">
      <c r="B26" s="104" t="s">
        <v>129</v>
      </c>
      <c r="C26" s="98">
        <v>633074</v>
      </c>
      <c r="D26" s="98">
        <v>568574</v>
      </c>
      <c r="E26" s="98">
        <v>589887</v>
      </c>
      <c r="F26" s="98">
        <v>638502</v>
      </c>
      <c r="G26" s="98">
        <v>595839</v>
      </c>
      <c r="H26" s="98">
        <v>587127</v>
      </c>
    </row>
    <row r="27" spans="2:8" x14ac:dyDescent="0.25">
      <c r="B27" s="105" t="s">
        <v>5</v>
      </c>
      <c r="C27" s="107"/>
      <c r="D27" s="107">
        <v>-0.10188382400793583</v>
      </c>
      <c r="E27" s="107">
        <v>3.7485006349217587E-2</v>
      </c>
      <c r="F27" s="107">
        <v>8.2414089478154207E-2</v>
      </c>
      <c r="G27" s="107">
        <v>-6.6817331817284886E-2</v>
      </c>
      <c r="H27" s="107">
        <v>-1.4621399404872837E-2</v>
      </c>
    </row>
    <row r="28" spans="2:8" ht="15" customHeight="1" x14ac:dyDescent="0.25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130</v>
      </c>
      <c r="C5" s="44"/>
      <c r="D5" s="44"/>
      <c r="E5" s="44"/>
      <c r="F5" s="44"/>
      <c r="G5" s="44"/>
    </row>
    <row r="6" spans="2:7" ht="30" customHeight="1" x14ac:dyDescent="0.25">
      <c r="B6" s="45" t="s">
        <v>131</v>
      </c>
      <c r="C6" s="46" t="str">
        <f>actualizaciones!A3</f>
        <v>2012</v>
      </c>
      <c r="D6" s="47" t="s">
        <v>74</v>
      </c>
      <c r="E6" s="46" t="str">
        <f>actualizaciones!A2</f>
        <v>2013</v>
      </c>
      <c r="F6" s="47" t="s">
        <v>74</v>
      </c>
      <c r="G6" s="48" t="s">
        <v>75</v>
      </c>
    </row>
    <row r="7" spans="2:7" ht="15" customHeight="1" x14ac:dyDescent="0.25">
      <c r="B7" s="110" t="s">
        <v>132</v>
      </c>
      <c r="C7" s="111"/>
      <c r="D7" s="111"/>
      <c r="E7" s="111"/>
      <c r="F7" s="111"/>
      <c r="G7" s="111"/>
    </row>
    <row r="8" spans="2:7" ht="15" customHeight="1" x14ac:dyDescent="0.2">
      <c r="B8" s="112" t="s">
        <v>76</v>
      </c>
      <c r="C8" s="50">
        <v>4900817</v>
      </c>
      <c r="D8" s="51">
        <f>C8/C8</f>
        <v>1</v>
      </c>
      <c r="E8" s="50">
        <v>4973047</v>
      </c>
      <c r="F8" s="51">
        <f>E8/E8</f>
        <v>1</v>
      </c>
      <c r="G8" s="51">
        <f>(E8-C8)/C8</f>
        <v>1.4738358930766034E-2</v>
      </c>
    </row>
    <row r="9" spans="2:7" ht="15" customHeight="1" x14ac:dyDescent="0.2">
      <c r="B9" s="112" t="s">
        <v>77</v>
      </c>
      <c r="C9" s="50">
        <v>3173478</v>
      </c>
      <c r="D9" s="51">
        <f>C9/C8</f>
        <v>0.64754060394419954</v>
      </c>
      <c r="E9" s="50">
        <v>3217880</v>
      </c>
      <c r="F9" s="51">
        <f>E9/E8</f>
        <v>0.64706406354092372</v>
      </c>
      <c r="G9" s="51">
        <f>(E9-C9)/C9</f>
        <v>1.3991589038903058E-2</v>
      </c>
    </row>
    <row r="10" spans="2:7" ht="15" customHeight="1" x14ac:dyDescent="0.2">
      <c r="B10" s="112" t="s">
        <v>78</v>
      </c>
      <c r="C10" s="50">
        <v>1727339</v>
      </c>
      <c r="D10" s="51">
        <f>C10/C8</f>
        <v>0.35245939605580051</v>
      </c>
      <c r="E10" s="50">
        <v>1755167</v>
      </c>
      <c r="F10" s="51">
        <f>E10/E8</f>
        <v>0.35293593645907628</v>
      </c>
      <c r="G10" s="51">
        <f>(E10-C10)/C10</f>
        <v>1.6110329240525457E-2</v>
      </c>
    </row>
    <row r="11" spans="2:7" ht="15" customHeight="1" x14ac:dyDescent="0.25">
      <c r="B11" s="110" t="s">
        <v>69</v>
      </c>
      <c r="C11" s="111"/>
      <c r="D11" s="111"/>
      <c r="E11" s="111"/>
      <c r="F11" s="111"/>
      <c r="G11" s="113"/>
    </row>
    <row r="12" spans="2:7" ht="15" customHeight="1" x14ac:dyDescent="0.2">
      <c r="B12" s="114" t="s">
        <v>76</v>
      </c>
      <c r="C12" s="53">
        <v>3925637</v>
      </c>
      <c r="D12" s="54">
        <f>C12/C12</f>
        <v>1</v>
      </c>
      <c r="E12" s="53">
        <v>3927839</v>
      </c>
      <c r="F12" s="54">
        <f>E12/E12</f>
        <v>1</v>
      </c>
      <c r="G12" s="55">
        <f>(E12-C12)/C12</f>
        <v>5.6092807358398139E-4</v>
      </c>
    </row>
    <row r="13" spans="2:7" ht="15" customHeight="1" x14ac:dyDescent="0.2">
      <c r="B13" s="114" t="s">
        <v>77</v>
      </c>
      <c r="C13" s="53">
        <v>2400395</v>
      </c>
      <c r="D13" s="54">
        <f>C13/C12</f>
        <v>0.6114663683881113</v>
      </c>
      <c r="E13" s="53">
        <v>2390672</v>
      </c>
      <c r="F13" s="54">
        <f>E13/E12</f>
        <v>0.60864816505971864</v>
      </c>
      <c r="G13" s="55">
        <f>(E13-C13)/C13</f>
        <v>-4.0505833414917125E-3</v>
      </c>
    </row>
    <row r="14" spans="2:7" ht="15" customHeight="1" x14ac:dyDescent="0.2">
      <c r="B14" s="114" t="s">
        <v>78</v>
      </c>
      <c r="C14" s="53">
        <v>1525242</v>
      </c>
      <c r="D14" s="54">
        <f>C14/C12</f>
        <v>0.3885336316118887</v>
      </c>
      <c r="E14" s="53">
        <v>1537167</v>
      </c>
      <c r="F14" s="54">
        <f>E14/E12</f>
        <v>0.39135183494028142</v>
      </c>
      <c r="G14" s="55">
        <f>(E14-C14)/C14</f>
        <v>7.8184314357983842E-3</v>
      </c>
    </row>
    <row r="15" spans="2:7" ht="15" customHeight="1" x14ac:dyDescent="0.25">
      <c r="B15" s="110" t="s">
        <v>71</v>
      </c>
      <c r="C15" s="111"/>
      <c r="D15" s="111"/>
      <c r="E15" s="111"/>
      <c r="F15" s="111"/>
      <c r="G15" s="113"/>
    </row>
    <row r="16" spans="2:7" ht="15" customHeight="1" x14ac:dyDescent="0.2">
      <c r="B16" s="114" t="s">
        <v>76</v>
      </c>
      <c r="C16" s="53">
        <v>1758642</v>
      </c>
      <c r="D16" s="54">
        <f>C16/C16</f>
        <v>1</v>
      </c>
      <c r="E16" s="53">
        <v>1756060</v>
      </c>
      <c r="F16" s="54">
        <f>E16/E16</f>
        <v>1</v>
      </c>
      <c r="G16" s="55">
        <f>(E16-C16)/C16</f>
        <v>-1.4681782875650643E-3</v>
      </c>
    </row>
    <row r="17" spans="2:11" ht="15" customHeight="1" x14ac:dyDescent="0.2">
      <c r="B17" s="114" t="s">
        <v>77</v>
      </c>
      <c r="C17" s="53">
        <v>1223738</v>
      </c>
      <c r="D17" s="54">
        <f>C17/C16</f>
        <v>0.6958425876329577</v>
      </c>
      <c r="E17" s="53">
        <v>1228992</v>
      </c>
      <c r="F17" s="54">
        <f>E17/E16</f>
        <v>0.69985763584387772</v>
      </c>
      <c r="G17" s="55">
        <f>(E17-C17)/C17</f>
        <v>4.2934026727943402E-3</v>
      </c>
    </row>
    <row r="18" spans="2:11" ht="15" customHeight="1" x14ac:dyDescent="0.2">
      <c r="B18" s="114" t="s">
        <v>78</v>
      </c>
      <c r="C18" s="53">
        <v>534904</v>
      </c>
      <c r="D18" s="54">
        <f>C18/C16</f>
        <v>0.3041574123670423</v>
      </c>
      <c r="E18" s="53">
        <v>527068</v>
      </c>
      <c r="F18" s="54">
        <f>E18/E16</f>
        <v>0.30014236415612222</v>
      </c>
      <c r="G18" s="55">
        <f>(E18-C18)/C18</f>
        <v>-1.4649357641745062E-2</v>
      </c>
    </row>
    <row r="19" spans="2:11" ht="15" customHeight="1" x14ac:dyDescent="0.25">
      <c r="B19" s="115" t="s">
        <v>67</v>
      </c>
      <c r="C19" s="115"/>
      <c r="D19" s="115"/>
      <c r="E19" s="115"/>
      <c r="F19" s="115"/>
      <c r="G19" s="115"/>
    </row>
    <row r="20" spans="2:11" ht="15" customHeight="1" thickBot="1" x14ac:dyDescent="0.3"/>
    <row r="21" spans="2:11" ht="30" customHeight="1" thickBot="1" x14ac:dyDescent="0.3">
      <c r="G21" s="83" t="s">
        <v>98</v>
      </c>
    </row>
    <row r="22" spans="2:11" ht="24.95" customHeight="1" x14ac:dyDescent="0.25">
      <c r="B22" s="116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2014-02-11T11:22:46+00:00</PublishingStartDate>
    <_dlc_DocId xmlns="8b099203-c902-4a5b-992f-1f849b15ff82">Q5F7QW3RQ55V-2054-404</_dlc_DocId>
    <_dlc_DocIdUrl xmlns="8b099203-c902-4a5b-992f-1f849b15ff82">
      <Url>http://cd102671/es/investigacion/Situacion-turistica/zonas-turisticas-tenerife/_layouts/DocIdRedir.aspx?ID=Q5F7QW3RQ55V-2054-404</Url>
      <Description>Q5F7QW3RQ55V-2054-404</Description>
    </_dlc_DocIdUrl>
  </documentManagement>
</p:properties>
</file>

<file path=customXml/itemProps1.xml><?xml version="1.0" encoding="utf-8"?>
<ds:datastoreItem xmlns:ds="http://schemas.openxmlformats.org/officeDocument/2006/customXml" ds:itemID="{817667B4-1C20-4CEC-9450-3B322A3CB7C0}"/>
</file>

<file path=customXml/itemProps2.xml><?xml version="1.0" encoding="utf-8"?>
<ds:datastoreItem xmlns:ds="http://schemas.openxmlformats.org/officeDocument/2006/customXml" ds:itemID="{6B802BFD-9DC7-45AA-9ECE-3A606D3A3592}"/>
</file>

<file path=customXml/itemProps3.xml><?xml version="1.0" encoding="utf-8"?>
<ds:datastoreItem xmlns:ds="http://schemas.openxmlformats.org/officeDocument/2006/customXml" ds:itemID="{E027AE76-C10C-462B-AEB1-AFB2E409C9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(año 2013)</dc:title>
  <dc:creator>Manuela Rabaneda</dc:creator>
  <cp:lastModifiedBy>Manuela Rabaneda</cp:lastModifiedBy>
  <dcterms:created xsi:type="dcterms:W3CDTF">2014-02-10T12:24:57Z</dcterms:created>
  <dcterms:modified xsi:type="dcterms:W3CDTF">2014-02-10T12:27:02Z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67a37cd8-46d5-4c0e-9d64-e93a86647097</vt:lpwstr>
  </property>
</Properties>
</file>