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worksheets/sheet1.xml" ContentType="application/vnd.openxmlformats-officedocument.spreadsheetml.worksheet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drawings/drawing94.xml" ContentType="application/vnd.openxmlformats-officedocument.drawing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charts/chart21.xml" ContentType="application/vnd.openxmlformats-officedocument.drawingml.char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drawings/drawing61.xml" ContentType="application/vnd.openxmlformats-officedocument.drawing+xml"/>
  <Override PartName="/xl/charts/chart29.xml" ContentType="application/vnd.openxmlformats-officedocument.drawingml.chart+xml"/>
  <Override PartName="/xl/drawings/drawing54.xml" ContentType="application/vnd.openxmlformats-officedocument.drawing+xml"/>
  <Override PartName="/xl/drawings/drawing62.xml" ContentType="application/vnd.openxmlformats-officedocument.drawing+xml"/>
  <Override PartName="/xl/drawings/drawing6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drawings/drawing64.xml" ContentType="application/vnd.openxmlformats-officedocument.drawing+xml"/>
  <Override PartName="/xl/drawings/drawing63.xml" ContentType="application/vnd.openxmlformats-officedocument.drawing+xml"/>
  <Override PartName="/xl/drawings/drawing65.xml" ContentType="application/vnd.openxmlformats-officedocument.drawing+xml"/>
  <Override PartName="/xl/worksheets/sheet25.xml" ContentType="application/vnd.openxmlformats-officedocument.spreadsheetml.worksheet+xml"/>
  <Override PartName="/xl/drawings/drawing58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59.xml" ContentType="application/vnd.openxmlformats-officedocument.drawing+xml"/>
  <Override PartName="/xl/drawings/drawing56.xml" ContentType="application/vnd.openxmlformats-officedocument.drawing+xml"/>
  <Override PartName="/xl/drawings/drawing5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20" windowWidth="24735" windowHeight="1144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mensual'!$B$5:$F$77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mensual'!$B$5:$F$77</definedName>
    <definedName name="_xlnm.Print_Area" localSheetId="61">'EM Tipología'!$B$5:$I$41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CAT'!$B$5:$I$64</definedName>
    <definedName name="_xlnm.Print_Area" localSheetId="58">'evolución EM zona'!$B$5:$K$65</definedName>
    <definedName name="_xlnm.Print_Area" localSheetId="49">'evolución IO CAT '!$B$5:$I$64</definedName>
    <definedName name="_xlnm.Print_Area" localSheetId="47">'evolución IO zona'!$B$5:$K$65</definedName>
    <definedName name="_xlnm.Print_Area" localSheetId="31">'EVOLUCIÓN NACIO CATEGORIA '!$B$5:$I$32</definedName>
    <definedName name="_xlnm.Print_Area" localSheetId="40">'evolución pernocta cat ev anual'!$B$5:$I$64</definedName>
    <definedName name="_xlnm.Print_Area" localSheetId="38">'evoución PERNOCTA zona'!$B$5:$K$65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mensual'!$B$5:$F$77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mensu'!$B$5:$AV$76</definedName>
    <definedName name="_xlnm.Print_Area" localSheetId="32">'nacionalidades distribucion alo'!$B$5:$I$32</definedName>
    <definedName name="_xlnm.Print_Area" localSheetId="34">'Nacionalidad-evolución cuota'!$B$5:$Y$76</definedName>
    <definedName name="_xlnm.Print_Area" localSheetId="44">'Pernoctacion mensual'!$B$5:$F$77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tip'!$B$5:$H$78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CAT'!$B$5:$P$77</definedName>
    <definedName name="_xlnm.Print_Area" localSheetId="57">'Tablas evol EM zona'!$B$5:$T$78</definedName>
    <definedName name="_xlnm.Print_Area" localSheetId="48">'tablas evol IO CAT '!$B$5:$P$77</definedName>
    <definedName name="_xlnm.Print_Area" localSheetId="46">'Tablas evol IO zona'!$B$5:$T$78</definedName>
    <definedName name="_xlnm.Print_Area" localSheetId="39">'tablas pernocta cat ev anual'!$B$5:$P$77</definedName>
    <definedName name="_xlnm.Print_Area" localSheetId="37">'Tablas PERNOCTA zona'!$B$5:$T$78</definedName>
    <definedName name="_xlnm.Print_Area" localSheetId="17">'tablas turistas por categorías '!$B$5:$P$77</definedName>
    <definedName name="_xlnm.Print_Area" localSheetId="7">'tablas turistas por Temporada'!$B$5:$G$28</definedName>
    <definedName name="_xlnm.Print_Area" localSheetId="10">'Tablas turistas zona y tip.'!$B$5:$T$78</definedName>
    <definedName name="_xlnm.Print_Area" localSheetId="12">'tablas Zonas mensual '!$B$5:$I$57</definedName>
    <definedName name="_xlnm.Print_Area" localSheetId="5">'var evolu x tipolo'!$B$5:$E$64</definedName>
    <definedName name="_xlnm.Print_Area" localSheetId="21">'VARIACIÓN EVOL POR CATEGORIA'!$B$5:$I$64</definedName>
    <definedName name="_xlnm.Print_Area" localSheetId="11">'variación x zonas tipo '!$B$5:$K$65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G15" i="8"/>
  <c r="E16" i="65" l="1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1" i="61"/>
  <c r="I63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B11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2" i="59"/>
  <c r="K64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B12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E36" i="56" l="1"/>
  <c r="F36"/>
  <c r="D36"/>
  <c r="F35" l="1"/>
  <c r="E35"/>
  <c r="D35"/>
  <c r="F34" l="1"/>
  <c r="D34"/>
  <c r="E34"/>
  <c r="F33" l="1"/>
  <c r="D33"/>
  <c r="E33"/>
  <c r="F32" l="1"/>
  <c r="E32"/>
  <c r="D32"/>
  <c r="F31" l="1"/>
  <c r="D31"/>
  <c r="E31"/>
  <c r="F30" l="1"/>
  <c r="E30"/>
  <c r="D30"/>
  <c r="F29" l="1"/>
  <c r="D29"/>
  <c r="E29"/>
  <c r="F28" l="1"/>
  <c r="E28"/>
  <c r="D28"/>
  <c r="F27" l="1"/>
  <c r="E27"/>
  <c r="D27"/>
  <c r="F26" l="1"/>
  <c r="D26"/>
  <c r="E26"/>
  <c r="F25" l="1"/>
  <c r="D25"/>
  <c r="E25"/>
  <c r="F24" l="1"/>
  <c r="E24"/>
  <c r="E23" l="1"/>
  <c r="D23"/>
  <c r="F23"/>
  <c r="F22" l="1"/>
  <c r="E22"/>
  <c r="D22"/>
  <c r="F21" l="1"/>
  <c r="D21"/>
  <c r="E21"/>
  <c r="F20" l="1"/>
  <c r="D20"/>
  <c r="E20"/>
  <c r="F19" l="1"/>
  <c r="E19"/>
  <c r="D19"/>
  <c r="F18" l="1"/>
  <c r="D18"/>
  <c r="E18"/>
  <c r="F17" l="1"/>
  <c r="E17"/>
  <c r="D17"/>
  <c r="F16" l="1"/>
  <c r="D16"/>
  <c r="E16"/>
  <c r="F15" l="1"/>
  <c r="E15"/>
  <c r="D15"/>
  <c r="F14" l="1"/>
  <c r="E14"/>
  <c r="D14"/>
  <c r="F13" l="1"/>
  <c r="D13"/>
  <c r="E13"/>
  <c r="F12" l="1"/>
  <c r="D12"/>
  <c r="E12"/>
  <c r="B11"/>
  <c r="D10" l="1"/>
  <c r="E10"/>
  <c r="F10"/>
  <c r="F9" l="1"/>
  <c r="D9"/>
  <c r="E9"/>
  <c r="F8" l="1"/>
  <c r="E8"/>
  <c r="D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1" i="50"/>
  <c r="I36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B11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K63" i="48" l="1"/>
  <c r="J63"/>
  <c r="I63"/>
  <c r="H63"/>
  <c r="G63"/>
  <c r="F63"/>
  <c r="E63"/>
  <c r="D63"/>
  <c r="C63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H45"/>
  <c r="G45"/>
  <c r="F45"/>
  <c r="E45"/>
  <c r="D45"/>
  <c r="C45"/>
  <c r="K44"/>
  <c r="J44"/>
  <c r="I44"/>
  <c r="H44"/>
  <c r="G44"/>
  <c r="F44"/>
  <c r="E44"/>
  <c r="D44"/>
  <c r="C44"/>
  <c r="K43"/>
  <c r="J43"/>
  <c r="I43"/>
  <c r="H43"/>
  <c r="G43"/>
  <c r="F43"/>
  <c r="E43"/>
  <c r="D43"/>
  <c r="C43"/>
  <c r="K42"/>
  <c r="J42"/>
  <c r="I42"/>
  <c r="H42"/>
  <c r="G42"/>
  <c r="F42"/>
  <c r="E42"/>
  <c r="D42"/>
  <c r="C42"/>
  <c r="K41"/>
  <c r="J41"/>
  <c r="I41"/>
  <c r="H41"/>
  <c r="G41"/>
  <c r="F41"/>
  <c r="E41"/>
  <c r="D41"/>
  <c r="C41"/>
  <c r="K40"/>
  <c r="J40"/>
  <c r="I40"/>
  <c r="H40"/>
  <c r="G40"/>
  <c r="F40"/>
  <c r="E40"/>
  <c r="D40"/>
  <c r="C40"/>
  <c r="K39"/>
  <c r="J39"/>
  <c r="I39"/>
  <c r="H39"/>
  <c r="G39"/>
  <c r="F39"/>
  <c r="E39"/>
  <c r="D39"/>
  <c r="C39"/>
  <c r="B12"/>
  <c r="K37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T25" l="1"/>
  <c r="R25" l="1"/>
  <c r="P25" l="1"/>
  <c r="N25" l="1"/>
  <c r="L25" l="1"/>
  <c r="J25" l="1"/>
  <c r="H25" l="1"/>
  <c r="F25" l="1"/>
  <c r="D25" l="1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B12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74" i="45" l="1"/>
  <c r="D73" l="1"/>
  <c r="D72" l="1"/>
  <c r="D71" l="1"/>
  <c r="D70" l="1"/>
  <c r="D69" l="1"/>
  <c r="D68" l="1"/>
  <c r="D67" l="1"/>
  <c r="D66" l="1"/>
  <c r="D65" l="1"/>
  <c r="D64" l="1"/>
  <c r="E63" l="1"/>
  <c r="F63"/>
  <c r="E62" l="1"/>
  <c r="D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E50" l="1"/>
  <c r="F50"/>
  <c r="E49" l="1"/>
  <c r="F49"/>
  <c r="D49"/>
  <c r="F48" l="1"/>
  <c r="D48"/>
  <c r="E48"/>
  <c r="F47" l="1"/>
  <c r="D47"/>
  <c r="E47"/>
  <c r="F46" l="1"/>
  <c r="D46"/>
  <c r="E46"/>
  <c r="F45" l="1"/>
  <c r="E45"/>
  <c r="D45"/>
  <c r="F44" l="1"/>
  <c r="D44"/>
  <c r="E44"/>
  <c r="F43" l="1"/>
  <c r="E43"/>
  <c r="D43"/>
  <c r="F42" l="1"/>
  <c r="D42"/>
  <c r="E42"/>
  <c r="F41" l="1"/>
  <c r="E41"/>
  <c r="D41"/>
  <c r="F40" l="1"/>
  <c r="E40"/>
  <c r="D40"/>
  <c r="F39" l="1"/>
  <c r="E39"/>
  <c r="D39"/>
  <c r="F38" l="1"/>
  <c r="D38"/>
  <c r="E38"/>
  <c r="F37" l="1"/>
  <c r="E37"/>
  <c r="E36" l="1"/>
  <c r="F36"/>
  <c r="D36"/>
  <c r="F35" l="1"/>
  <c r="D35"/>
  <c r="E35"/>
  <c r="F34" l="1"/>
  <c r="D34"/>
  <c r="E34"/>
  <c r="F33" l="1"/>
  <c r="E33"/>
  <c r="D33"/>
  <c r="F32" l="1"/>
  <c r="D32"/>
  <c r="E32"/>
  <c r="F31" l="1"/>
  <c r="E31"/>
  <c r="D31"/>
  <c r="F30" l="1"/>
  <c r="D30"/>
  <c r="E30"/>
  <c r="F29" l="1"/>
  <c r="D29"/>
  <c r="E29"/>
  <c r="F28" l="1"/>
  <c r="E28"/>
  <c r="D28"/>
  <c r="F27" l="1"/>
  <c r="D27"/>
  <c r="E27"/>
  <c r="F26" l="1"/>
  <c r="D26"/>
  <c r="E26"/>
  <c r="F25" l="1"/>
  <c r="D25"/>
  <c r="E25"/>
  <c r="F24" l="1"/>
  <c r="E24"/>
  <c r="E23" l="1"/>
  <c r="D23"/>
  <c r="F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D15" l="1"/>
  <c r="E15"/>
  <c r="F15"/>
  <c r="F14" l="1"/>
  <c r="D14"/>
  <c r="E14"/>
  <c r="F13" l="1"/>
  <c r="D13"/>
  <c r="E13"/>
  <c r="F12" l="1"/>
  <c r="E12"/>
  <c r="D12"/>
  <c r="B11"/>
  <c r="D10" l="1"/>
  <c r="E10"/>
  <c r="F10"/>
  <c r="F9" l="1"/>
  <c r="D9"/>
  <c r="E9"/>
  <c r="F8" l="1"/>
  <c r="E8"/>
  <c r="D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1" i="41"/>
  <c r="I63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B11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2" i="39"/>
  <c r="K64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B12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74" i="36" l="1"/>
  <c r="D73" l="1"/>
  <c r="D72" l="1"/>
  <c r="D71" l="1"/>
  <c r="D70" l="1"/>
  <c r="D69" l="1"/>
  <c r="D68" l="1"/>
  <c r="D67" l="1"/>
  <c r="D66" l="1"/>
  <c r="D65" l="1"/>
  <c r="D64" l="1"/>
  <c r="E63" l="1"/>
  <c r="F63"/>
  <c r="D62" l="1"/>
  <c r="E62"/>
  <c r="D61" l="1"/>
  <c r="E61"/>
  <c r="D60" l="1"/>
  <c r="E60"/>
  <c r="D59" l="1"/>
  <c r="E59"/>
  <c r="E58" l="1"/>
  <c r="D58"/>
  <c r="D57" l="1"/>
  <c r="E57"/>
  <c r="D56" l="1"/>
  <c r="E56"/>
  <c r="D55" l="1"/>
  <c r="E55"/>
  <c r="D54" l="1"/>
  <c r="E54"/>
  <c r="D53" l="1"/>
  <c r="E53"/>
  <c r="D52" l="1"/>
  <c r="E52"/>
  <c r="E51" l="1"/>
  <c r="D51"/>
  <c r="F51"/>
  <c r="F50" l="1"/>
  <c r="E50"/>
  <c r="E49" l="1"/>
  <c r="D49"/>
  <c r="F49"/>
  <c r="F48" l="1"/>
  <c r="E48"/>
  <c r="D48"/>
  <c r="F47" l="1"/>
  <c r="E47"/>
  <c r="D47"/>
  <c r="F46" l="1"/>
  <c r="E46"/>
  <c r="D46"/>
  <c r="F45" l="1"/>
  <c r="D45"/>
  <c r="E45"/>
  <c r="F44" l="1"/>
  <c r="E44"/>
  <c r="D44"/>
  <c r="F43" l="1"/>
  <c r="D43"/>
  <c r="E43"/>
  <c r="F42" l="1"/>
  <c r="E42"/>
  <c r="D42"/>
  <c r="E41" l="1"/>
  <c r="F41"/>
  <c r="D41"/>
  <c r="F40" l="1"/>
  <c r="D40"/>
  <c r="E40"/>
  <c r="F39" l="1"/>
  <c r="E39"/>
  <c r="D39"/>
  <c r="F38" l="1"/>
  <c r="D38"/>
  <c r="E38"/>
  <c r="F37" l="1"/>
  <c r="E37"/>
  <c r="E36" l="1"/>
  <c r="F36"/>
  <c r="D36"/>
  <c r="F35" l="1"/>
  <c r="E35"/>
  <c r="D35"/>
  <c r="F34" l="1"/>
  <c r="E34"/>
  <c r="D34"/>
  <c r="F33" l="1"/>
  <c r="D33"/>
  <c r="E33"/>
  <c r="F32" l="1"/>
  <c r="E32"/>
  <c r="D32"/>
  <c r="F31" l="1"/>
  <c r="D31"/>
  <c r="E31"/>
  <c r="F30" l="1"/>
  <c r="E30"/>
  <c r="D30"/>
  <c r="F29" l="1"/>
  <c r="D29"/>
  <c r="E29"/>
  <c r="F28" l="1"/>
  <c r="E28"/>
  <c r="D28"/>
  <c r="F27" l="1"/>
  <c r="D27"/>
  <c r="E27"/>
  <c r="F26" l="1"/>
  <c r="D26"/>
  <c r="E26"/>
  <c r="F25" l="1"/>
  <c r="D25"/>
  <c r="E25"/>
  <c r="E24" l="1"/>
  <c r="F24"/>
  <c r="E23" l="1"/>
  <c r="F23"/>
  <c r="D23"/>
  <c r="F22" l="1"/>
  <c r="D22"/>
  <c r="E22"/>
  <c r="F21" l="1"/>
  <c r="E21"/>
  <c r="D21"/>
  <c r="F20" l="1"/>
  <c r="E20"/>
  <c r="D20"/>
  <c r="F19" l="1"/>
  <c r="D19"/>
  <c r="E19"/>
  <c r="F18" l="1"/>
  <c r="D18"/>
  <c r="E18"/>
  <c r="F17" l="1"/>
  <c r="E17"/>
  <c r="D17"/>
  <c r="F16" l="1"/>
  <c r="D16"/>
  <c r="E16"/>
  <c r="F15" l="1"/>
  <c r="E15"/>
  <c r="D15"/>
  <c r="F14" l="1"/>
  <c r="D14"/>
  <c r="E14"/>
  <c r="F13" l="1"/>
  <c r="D13"/>
  <c r="E13"/>
  <c r="F12" l="1"/>
  <c r="D12"/>
  <c r="E12"/>
  <c r="B11"/>
  <c r="D10" l="1"/>
  <c r="F10"/>
  <c r="E10"/>
  <c r="F9" l="1"/>
  <c r="D9"/>
  <c r="E9"/>
  <c r="F8" l="1"/>
  <c r="E8"/>
  <c r="D8"/>
  <c r="F7" l="1"/>
  <c r="D7"/>
  <c r="E7"/>
  <c r="B11" i="35" l="1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I30" l="1"/>
  <c r="C31" i="34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H30" l="1"/>
  <c r="G30" l="1"/>
  <c r="F30" l="1"/>
  <c r="E30" l="1"/>
  <c r="D30" l="1"/>
  <c r="C30" l="1"/>
  <c r="B30" i="31"/>
  <c r="B29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0" i="31"/>
  <c r="I10" i="32" l="1"/>
  <c r="I10" i="34"/>
  <c r="I10" i="33"/>
  <c r="H10" i="32"/>
  <c r="H10" i="34"/>
  <c r="H10" i="33"/>
  <c r="G10" i="32"/>
  <c r="G10" i="34"/>
  <c r="G10" i="33"/>
  <c r="F10" i="32"/>
  <c r="F10" i="33"/>
  <c r="F10" i="34"/>
  <c r="E10" i="32"/>
  <c r="E10" i="34"/>
  <c r="E10" i="33"/>
  <c r="D10" i="32"/>
  <c r="D10" i="34"/>
  <c r="D10" i="33"/>
  <c r="C10" i="32"/>
  <c r="C10" i="34"/>
  <c r="C10" i="33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3"/>
  <c r="F9" i="34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D29" i="27"/>
  <c r="E29" i="26"/>
  <c r="F29"/>
  <c r="C28" i="27" l="1"/>
  <c r="D29" i="28"/>
  <c r="D28" i="27"/>
  <c r="F28" i="26"/>
  <c r="E28"/>
  <c r="C27" i="27" l="1"/>
  <c r="D28" i="28"/>
  <c r="D27" i="27"/>
  <c r="F27" i="26"/>
  <c r="E27"/>
  <c r="C26" i="27" l="1"/>
  <c r="D27" i="28"/>
  <c r="D26" i="27"/>
  <c r="F26" i="26"/>
  <c r="E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F23" i="26"/>
  <c r="E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F20" i="26"/>
  <c r="E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F16" i="26"/>
  <c r="E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F12" i="26"/>
  <c r="E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D8" i="28"/>
  <c r="D7" i="27"/>
  <c r="F7" i="26"/>
  <c r="E7"/>
  <c r="D6"/>
  <c r="C6"/>
  <c r="B11" i="22" l="1"/>
  <c r="I63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B11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2" i="12" l="1"/>
  <c r="K64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B12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1" i="6" l="1"/>
  <c r="E63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B12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D7"/>
  <c r="G7"/>
  <c r="E6"/>
  <c r="C6"/>
  <c r="G51" i="2" l="1"/>
  <c r="G50" l="1"/>
  <c r="G49" l="1"/>
  <c r="G48" l="1"/>
  <c r="F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<sst xmlns="http://schemas.openxmlformats.org/spreadsheetml/2006/main" count="3317" uniqueCount="338">
  <si>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</si>
  <si>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</si>
  <si>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</si>
  <si>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</si>
  <si>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</si>
  <si>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</si>
  <si>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</si>
  <si>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</si>
  <si>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</si>
  <si>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</si>
  <si>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</si>
  <si>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</si>
  <si>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</si>
  <si>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</si>
  <si>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</si>
  <si>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</si>
  <si>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</si>
  <si>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</si>
  <si>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</si>
  <si>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</si>
  <si>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</si>
  <si>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</si>
  <si>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</si>
  <si>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</si>
  <si>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</si>
  <si>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</si>
  <si>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</si>
  <si>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</si>
  <si>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</si>
  <si>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</si>
  <si>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</si>
  <si>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</si>
  <si>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</si>
  <si>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</si>
  <si>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</si>
  <si>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</si>
  <si>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</si>
  <si>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</si>
  <si>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</si>
  <si>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</si>
  <si>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</si>
  <si>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</si>
  <si>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</si>
  <si>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</si>
  <si>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</si>
  <si>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</si>
  <si>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</si>
  <si>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</si>
  <si>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</si>
  <si>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</si>
  <si>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</si>
  <si>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</si>
  <si>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</si>
  <si>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</si>
  <si>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</si>
  <si>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</si>
  <si>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</si>
  <si>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</si>
  <si>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</si>
  <si>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</si>
  <si>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</si>
  <si>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</si>
  <si>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</si>
  <si>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</si>
  <si>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</si>
  <si>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</si>
  <si>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</si>
  <si>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</si>
  <si>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</si>
  <si>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</si>
  <si>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</si>
  <si>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</si>
  <si>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</si>
  <si>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</si>
  <si>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</si>
  <si>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</si>
  <si>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</si>
  <si>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</si>
  <si>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</si>
  <si>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</si>
  <si>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</si>
  <si>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</si>
  <si>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</si>
  <si>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</si>
  <si>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</si>
  <si>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</si>
  <si>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</si>
  <si>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</si>
  <si>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</si>
  <si>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</si>
  <si>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</si>
  <si>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</si>
  <si>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</si>
  <si>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</si>
  <si>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</si>
  <si>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</si>
  <si>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</si>
  <si>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</si>
  <si>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</si>
  <si>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</si>
  <si>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</si>
  <si>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</si>
  <si>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</si>
  <si>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</si>
  <si>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</si>
  <si>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</si>
  <si>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</si>
  <si>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</si>
  <si>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</si>
  <si>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</si>
  <si>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</si>
  <si>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</si>
  <si>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</si>
  <si>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</si>
  <si>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</si>
  <si>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</si>
  <si>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</si>
  <si>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</si>
  <si>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</si>
  <si>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</si>
  <si>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</si>
  <si>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</si>
  <si>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</si>
  <si>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</si>
  <si>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</si>
  <si>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</si>
  <si>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</si>
  <si>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</si>
  <si>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</si>
  <si>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</si>
  <si>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</si>
  <si>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</si>
  <si>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</si>
  <si>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</si>
  <si>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</si>
  <si>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</si>
  <si>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</si>
  <si>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</si>
  <si>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</si>
  <si>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</si>
  <si>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</si>
  <si>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</si>
  <si>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</si>
  <si>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09/08</t>
  </si>
  <si>
    <t>Var. 10/09</t>
  </si>
  <si>
    <t>Var. 11/10</t>
  </si>
  <si>
    <t>Total general</t>
  </si>
  <si>
    <t>TURISTAS  ALOJADOS EN LA ZONA SUR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</si>
  <si>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</si>
  <si>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</si>
  <si>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</si>
  <si>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</si>
  <si>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</si>
  <si>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</si>
  <si>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</si>
  <si>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</si>
  <si>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</si>
  <si>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</si>
  <si>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</si>
  <si>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</si>
  <si>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</si>
  <si>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</si>
  <si>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</si>
  <si>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</si>
  <si>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</si>
  <si>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</si>
  <si>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</si>
  <si>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</si>
  <si>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</si>
  <si>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</si>
  <si>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</si>
  <si>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</si>
  <si>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</si>
  <si>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</si>
  <si>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</si>
  <si>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</si>
  <si>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</si>
  <si>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</si>
  <si>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</si>
  <si>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</si>
  <si>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10/09</t>
  </si>
  <si>
    <t>var. 11/10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</si>
  <si>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</si>
  <si>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</si>
  <si>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</si>
  <si>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</si>
  <si>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</si>
  <si>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</si>
  <si>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</si>
  <si>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</si>
  <si>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</si>
  <si>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</si>
  <si>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</si>
  <si>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</si>
  <si>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</si>
  <si>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</si>
  <si>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</si>
  <si>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</si>
  <si>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</si>
  <si>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</si>
  <si>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</si>
  <si>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</si>
  <si>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</si>
  <si>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</si>
  <si>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</si>
  <si>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</si>
  <si>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</si>
  <si>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</si>
  <si>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</si>
  <si>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</si>
  <si>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</si>
  <si>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</si>
  <si>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</si>
  <si>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</si>
  <si>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</si>
  <si>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</si>
  <si>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</si>
  <si>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</si>
  <si>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</si>
  <si>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</si>
  <si>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</si>
  <si>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</si>
  <si>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</si>
  <si>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</si>
  <si>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</si>
  <si>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</si>
  <si>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</si>
  <si>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</si>
  <si>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</si>
  <si>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</si>
  <si>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</si>
  <si>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</si>
  <si>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</si>
  <si>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</si>
  <si>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</si>
  <si>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</si>
  <si>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</si>
  <si>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</si>
  <si>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</si>
  <si>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</si>
  <si>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</si>
  <si>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</si>
  <si>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</si>
  <si>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</si>
  <si>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</si>
  <si>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</si>
  <si>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</si>
  <si>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</si>
  <si>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</si>
  <si>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</si>
  <si>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</si>
  <si>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</si>
  <si>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</si>
  <si>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</si>
  <si>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</si>
  <si>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</si>
  <si>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</si>
  <si>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</si>
  <si>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</si>
  <si>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</si>
  <si>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</si>
  <si>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</si>
  <si>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</si>
  <si>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</si>
  <si>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</si>
  <si>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</si>
  <si>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</si>
  <si>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</si>
  <si>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</si>
  <si>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</si>
  <si>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</si>
  <si>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</si>
  <si>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</si>
  <si>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</si>
  <si>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</si>
  <si>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</si>
  <si>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</si>
  <si>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</si>
  <si>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</si>
  <si>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</si>
  <si>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</si>
  <si>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</si>
  <si>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</si>
  <si>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</si>
  <si>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</si>
  <si>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</si>
  <si>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</si>
  <si>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</si>
  <si>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</si>
  <si>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</si>
  <si>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</si>
  <si>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</si>
  <si>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</si>
  <si>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</si>
  <si>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</si>
  <si>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</si>
  <si>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</si>
  <si>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</si>
  <si>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</si>
  <si>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</si>
  <si>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</si>
  <si>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</si>
  <si>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</si>
  <si>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</si>
  <si>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</si>
  <si>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</si>
  <si>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</si>
  <si>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</si>
  <si>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</si>
  <si>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</si>
  <si>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</si>
  <si>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</si>
  <si>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</si>
  <si>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</si>
  <si>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</si>
  <si>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</si>
  <si>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</si>
  <si>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</si>
  <si>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</si>
  <si>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</si>
  <si>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</si>
  <si>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</si>
  <si>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</si>
  <si>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</si>
  <si>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</si>
  <si>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 xml:space="preserve">acumulado abril 2011 </t>
  </si>
  <si>
    <t>acumulado abril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</si>
  <si>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</si>
  <si>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</si>
  <si>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</si>
  <si>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</si>
  <si>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</si>
  <si>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</si>
  <si>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</si>
  <si>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</si>
  <si>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</si>
  <si>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</si>
  <si>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febrero 2011</t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</si>
</sst>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2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0" fontId="10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1" fillId="0" borderId="6" xfId="2" applyFont="1" applyBorder="1" applyAlignment="1" applyProtection="1">
      <alignment horizontal="left"/>
    </xf>
    <xf numFmtId="1" fontId="1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1" fillId="0" borderId="0" xfId="2" applyFont="1" applyAlignment="1">
      <alignment vertical="center" wrapText="1"/>
    </xf>
    <xf numFmtId="49" fontId="1" fillId="16" borderId="0" xfId="2" applyNumberFormat="1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2" xfId="2" applyFont="1" applyFill="1" applyBorder="1" applyAlignment="1">
      <alignment horizontal="center" vertical="center"/>
    </xf>
    <xf numFmtId="1" fontId="30" fillId="14" borderId="5" xfId="2" applyFont="1" applyFill="1" applyBorder="1" applyAlignment="1">
      <alignment horizontal="center" vertical="center"/>
    </xf>
    <xf numFmtId="1" fontId="1" fillId="0" borderId="0" xfId="2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30" fillId="14" borderId="2" xfId="2" applyFont="1" applyFill="1" applyBorder="1" applyAlignment="1">
      <alignment horizontal="center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551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0"/>
          <c:y val="0.32159710722854934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613340</c:v>
                </c:pt>
                <c:pt idx="1">
                  <c:v>410026</c:v>
                </c:pt>
                <c:pt idx="2">
                  <c:v>203314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553896</c:v>
                </c:pt>
                <c:pt idx="1">
                  <c:v>360688</c:v>
                </c:pt>
                <c:pt idx="2">
                  <c:v>193208</c:v>
                </c:pt>
              </c:numCache>
            </c:numRef>
          </c:val>
        </c:ser>
        <c:overlap val="-2"/>
        <c:axId val="382748160"/>
        <c:axId val="382749696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0372971396605E-3"/>
                  <c:y val="-0.61230351570860508"/>
                </c:manualLayout>
              </c:layout>
              <c:showVal val="1"/>
            </c:dLbl>
            <c:dLbl>
              <c:idx val="1"/>
              <c:layout>
                <c:manualLayout>
                  <c:x val="4.0774632900617168E-3"/>
                  <c:y val="-0.48640915593705297"/>
                </c:manualLayout>
              </c:layout>
              <c:showVal val="1"/>
            </c:dLbl>
            <c:dLbl>
              <c:idx val="2"/>
              <c:layout>
                <c:manualLayout>
                  <c:x val="3.672964302885564E-5"/>
                  <c:y val="-0.32012638978067659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0.10731978566373471</c:v>
                </c:pt>
                <c:pt idx="1">
                  <c:v>0.13678858182140799</c:v>
                </c:pt>
                <c:pt idx="2">
                  <c:v>5.2306322719556125E-2</c:v>
                </c:pt>
              </c:numCache>
            </c:numRef>
          </c:val>
        </c:ser>
        <c:axId val="382781696"/>
        <c:axId val="382780160"/>
      </c:barChart>
      <c:catAx>
        <c:axId val="38274816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2749696"/>
        <c:crosses val="autoZero"/>
        <c:auto val="1"/>
        <c:lblAlgn val="ctr"/>
        <c:lblOffset val="100"/>
      </c:catAx>
      <c:valAx>
        <c:axId val="382749696"/>
        <c:scaling>
          <c:orientation val="minMax"/>
        </c:scaling>
        <c:delete val="1"/>
        <c:axPos val="l"/>
        <c:numFmt formatCode="#,##0_)" sourceLinked="1"/>
        <c:tickLblPos val="none"/>
        <c:crossAx val="382748160"/>
        <c:crosses val="autoZero"/>
        <c:crossBetween val="between"/>
      </c:valAx>
      <c:valAx>
        <c:axId val="382780160"/>
        <c:scaling>
          <c:orientation val="minMax"/>
        </c:scaling>
        <c:delete val="1"/>
        <c:axPos val="r"/>
        <c:numFmt formatCode="0.0%" sourceLinked="1"/>
        <c:tickLblPos val="none"/>
        <c:crossAx val="382781696"/>
        <c:crosses val="max"/>
        <c:crossBetween val="between"/>
      </c:valAx>
      <c:catAx>
        <c:axId val="382781696"/>
        <c:scaling>
          <c:orientation val="minMax"/>
        </c:scaling>
        <c:delete val="1"/>
        <c:axPos val="b"/>
        <c:numFmt formatCode="General" sourceLinked="1"/>
        <c:tickLblPos val="none"/>
        <c:crossAx val="38278016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623"/>
          <c:y val="0.13447782546494988"/>
          <c:w val="0.66029651698943181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'!$B$11</c:f>
          <c:strCache>
            <c:ptCount val="1"/>
            <c:pt idx="0">
              <c:v>acumulado abril 2011 </c:v>
            </c:pt>
          </c:strCache>
        </c:strRef>
      </c:tx>
      <c:layout>
        <c:manualLayout>
          <c:xMode val="edge"/>
          <c:yMode val="edge"/>
          <c:x val="0.33279220779220892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75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'!$B$11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15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34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'!$M$11,'tablas turistas por categorías '!$C$11,'tablas turistas por categorías '!$E$11,'tablas turistas por categorías '!$G$11,'tablas turistas por categorías '!$I$11)</c:f>
              <c:numCache>
                <c:formatCode>#,##0</c:formatCode>
                <c:ptCount val="5"/>
                <c:pt idx="0">
                  <c:v>203314</c:v>
                </c:pt>
                <c:pt idx="1">
                  <c:v>4084</c:v>
                </c:pt>
                <c:pt idx="2">
                  <c:v>63516</c:v>
                </c:pt>
                <c:pt idx="3">
                  <c:v>281791</c:v>
                </c:pt>
                <c:pt idx="4">
                  <c:v>60635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536"/>
          <c:w val="0.84763751506150764"/>
          <c:h val="0.3977860494710888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</c:numCache>
            </c:numRef>
          </c:val>
        </c:ser>
        <c:marker val="1"/>
        <c:axId val="396947840"/>
        <c:axId val="396949760"/>
      </c:lineChart>
      <c:catAx>
        <c:axId val="3969478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6949760"/>
        <c:crosses val="autoZero"/>
        <c:auto val="1"/>
        <c:lblAlgn val="ctr"/>
        <c:lblOffset val="100"/>
      </c:catAx>
      <c:valAx>
        <c:axId val="3969497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6947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796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278"/>
          <c:w val="0.8597371591896209"/>
          <c:h val="0.42383383633241956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43919</c:v>
                </c:pt>
                <c:pt idx="1">
                  <c:v>47411</c:v>
                </c:pt>
                <c:pt idx="2">
                  <c:v>47234</c:v>
                </c:pt>
                <c:pt idx="3">
                  <c:v>47192</c:v>
                </c:pt>
                <c:pt idx="4">
                  <c:v>44145</c:v>
                </c:pt>
                <c:pt idx="5">
                  <c:v>40765</c:v>
                </c:pt>
                <c:pt idx="6">
                  <c:v>45475</c:v>
                </c:pt>
                <c:pt idx="7">
                  <c:v>42289</c:v>
                </c:pt>
                <c:pt idx="8">
                  <c:v>41479</c:v>
                </c:pt>
                <c:pt idx="9">
                  <c:v>54449</c:v>
                </c:pt>
                <c:pt idx="10">
                  <c:v>44733</c:v>
                </c:pt>
                <c:pt idx="11">
                  <c:v>45804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  <c:pt idx="8">
                  <c:v>42093</c:v>
                </c:pt>
                <c:pt idx="9">
                  <c:v>58303</c:v>
                </c:pt>
                <c:pt idx="10">
                  <c:v>47860</c:v>
                </c:pt>
                <c:pt idx="11">
                  <c:v>50030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</c:numCache>
            </c:numRef>
          </c:val>
        </c:ser>
        <c:marker val="1"/>
        <c:axId val="399212544"/>
        <c:axId val="399226752"/>
      </c:lineChart>
      <c:catAx>
        <c:axId val="3992125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9226752"/>
        <c:crosses val="autoZero"/>
        <c:auto val="1"/>
        <c:lblAlgn val="ctr"/>
        <c:lblOffset val="100"/>
      </c:catAx>
      <c:valAx>
        <c:axId val="3992267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9212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814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97"/>
          <c:y val="0.35075812055285038"/>
          <c:w val="0.84763751506150764"/>
          <c:h val="0.4002230212552910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17017</c:v>
                </c:pt>
                <c:pt idx="1">
                  <c:v>15268</c:v>
                </c:pt>
                <c:pt idx="2">
                  <c:v>15506</c:v>
                </c:pt>
                <c:pt idx="3">
                  <c:v>28804</c:v>
                </c:pt>
                <c:pt idx="4">
                  <c:v>35470</c:v>
                </c:pt>
                <c:pt idx="5">
                  <c:v>33141</c:v>
                </c:pt>
                <c:pt idx="6">
                  <c:v>47821</c:v>
                </c:pt>
                <c:pt idx="7">
                  <c:v>68499</c:v>
                </c:pt>
                <c:pt idx="8">
                  <c:v>35046</c:v>
                </c:pt>
                <c:pt idx="9">
                  <c:v>27996</c:v>
                </c:pt>
                <c:pt idx="10">
                  <c:v>18367</c:v>
                </c:pt>
                <c:pt idx="11">
                  <c:v>24038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  <c:pt idx="8">
                  <c:v>35870</c:v>
                </c:pt>
                <c:pt idx="9">
                  <c:v>27475</c:v>
                </c:pt>
                <c:pt idx="10">
                  <c:v>13285</c:v>
                </c:pt>
                <c:pt idx="11">
                  <c:v>22875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</c:numCache>
            </c:numRef>
          </c:val>
        </c:ser>
        <c:marker val="1"/>
        <c:axId val="399310208"/>
        <c:axId val="399476224"/>
      </c:lineChart>
      <c:catAx>
        <c:axId val="3993102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9476224"/>
        <c:crosses val="autoZero"/>
        <c:auto val="1"/>
        <c:lblAlgn val="ctr"/>
        <c:lblOffset val="100"/>
      </c:catAx>
      <c:valAx>
        <c:axId val="3994762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9310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45"/>
          <c:y val="0.2359661978668864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6002"/>
          <c:y val="0.33157803698606653"/>
          <c:w val="0.84763751506150764"/>
          <c:h val="0.42035211214644236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19733</c:v>
                </c:pt>
                <c:pt idx="1">
                  <c:v>17740</c:v>
                </c:pt>
                <c:pt idx="2">
                  <c:v>18939</c:v>
                </c:pt>
                <c:pt idx="3">
                  <c:v>20387</c:v>
                </c:pt>
                <c:pt idx="4">
                  <c:v>15211</c:v>
                </c:pt>
                <c:pt idx="5">
                  <c:v>15773</c:v>
                </c:pt>
                <c:pt idx="6">
                  <c:v>17699</c:v>
                </c:pt>
                <c:pt idx="7">
                  <c:v>16542</c:v>
                </c:pt>
                <c:pt idx="8">
                  <c:v>17237</c:v>
                </c:pt>
                <c:pt idx="9">
                  <c:v>20125</c:v>
                </c:pt>
                <c:pt idx="10">
                  <c:v>21499</c:v>
                </c:pt>
                <c:pt idx="11">
                  <c:v>18167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  <c:pt idx="8">
                  <c:v>19371</c:v>
                </c:pt>
                <c:pt idx="9">
                  <c:v>21439</c:v>
                </c:pt>
                <c:pt idx="10">
                  <c:v>23061</c:v>
                </c:pt>
                <c:pt idx="11">
                  <c:v>20086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</c:numCache>
            </c:numRef>
          </c:val>
        </c:ser>
        <c:marker val="1"/>
        <c:axId val="399495168"/>
        <c:axId val="399539584"/>
      </c:lineChart>
      <c:catAx>
        <c:axId val="3994951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9539584"/>
        <c:crosses val="autoZero"/>
        <c:auto val="1"/>
        <c:lblAlgn val="ctr"/>
        <c:lblOffset val="100"/>
      </c:catAx>
      <c:valAx>
        <c:axId val="3995395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94951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4726"/>
          <c:y val="0.2312511938872986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6032</c:v>
                </c:pt>
                <c:pt idx="1">
                  <c:v>6212</c:v>
                </c:pt>
                <c:pt idx="2">
                  <c:v>6400</c:v>
                </c:pt>
                <c:pt idx="3">
                  <c:v>2309</c:v>
                </c:pt>
                <c:pt idx="4">
                  <c:v>841</c:v>
                </c:pt>
                <c:pt idx="5">
                  <c:v>988</c:v>
                </c:pt>
                <c:pt idx="6">
                  <c:v>915</c:v>
                </c:pt>
                <c:pt idx="7">
                  <c:v>680</c:v>
                </c:pt>
                <c:pt idx="8">
                  <c:v>1033</c:v>
                </c:pt>
                <c:pt idx="9">
                  <c:v>2250</c:v>
                </c:pt>
                <c:pt idx="10">
                  <c:v>3635</c:v>
                </c:pt>
                <c:pt idx="11">
                  <c:v>3202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  <c:pt idx="8">
                  <c:v>505</c:v>
                </c:pt>
                <c:pt idx="9">
                  <c:v>2901</c:v>
                </c:pt>
                <c:pt idx="10">
                  <c:v>3403</c:v>
                </c:pt>
                <c:pt idx="11">
                  <c:v>2867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</c:numCache>
            </c:numRef>
          </c:val>
        </c:ser>
        <c:marker val="1"/>
        <c:axId val="399749888"/>
        <c:axId val="399752192"/>
      </c:lineChart>
      <c:catAx>
        <c:axId val="3997498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9752192"/>
        <c:crosses val="autoZero"/>
        <c:auto val="1"/>
        <c:lblAlgn val="ctr"/>
        <c:lblOffset val="100"/>
      </c:catAx>
      <c:valAx>
        <c:axId val="3997521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9749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796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5733"/>
          <c:w val="0.84763751506150764"/>
          <c:h val="0.42772950794943987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3203</c:v>
                </c:pt>
                <c:pt idx="1">
                  <c:v>3313</c:v>
                </c:pt>
                <c:pt idx="2">
                  <c:v>3631</c:v>
                </c:pt>
                <c:pt idx="3">
                  <c:v>1586</c:v>
                </c:pt>
                <c:pt idx="4">
                  <c:v>158</c:v>
                </c:pt>
                <c:pt idx="5">
                  <c:v>57</c:v>
                </c:pt>
                <c:pt idx="6">
                  <c:v>202</c:v>
                </c:pt>
                <c:pt idx="7">
                  <c:v>26</c:v>
                </c:pt>
                <c:pt idx="8">
                  <c:v>157</c:v>
                </c:pt>
                <c:pt idx="9">
                  <c:v>2442</c:v>
                </c:pt>
                <c:pt idx="10">
                  <c:v>4145</c:v>
                </c:pt>
                <c:pt idx="11">
                  <c:v>3519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  <c:pt idx="8">
                  <c:v>75</c:v>
                </c:pt>
                <c:pt idx="9">
                  <c:v>3323</c:v>
                </c:pt>
                <c:pt idx="10">
                  <c:v>4786</c:v>
                </c:pt>
                <c:pt idx="11">
                  <c:v>4192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</c:numCache>
            </c:numRef>
          </c:val>
        </c:ser>
        <c:marker val="1"/>
        <c:axId val="399891456"/>
        <c:axId val="399930496"/>
      </c:lineChart>
      <c:catAx>
        <c:axId val="3998914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9930496"/>
        <c:crosses val="autoZero"/>
        <c:auto val="1"/>
        <c:lblAlgn val="ctr"/>
        <c:lblOffset val="100"/>
      </c:catAx>
      <c:valAx>
        <c:axId val="3999304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9891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496"/>
          <c:w val="0.84763751506150764"/>
          <c:h val="0.41563727944411571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3080</c:v>
                </c:pt>
                <c:pt idx="1">
                  <c:v>3805</c:v>
                </c:pt>
                <c:pt idx="2">
                  <c:v>4192</c:v>
                </c:pt>
                <c:pt idx="3">
                  <c:v>1386</c:v>
                </c:pt>
                <c:pt idx="4">
                  <c:v>65</c:v>
                </c:pt>
                <c:pt idx="5">
                  <c:v>409</c:v>
                </c:pt>
                <c:pt idx="6">
                  <c:v>736</c:v>
                </c:pt>
                <c:pt idx="7">
                  <c:v>187</c:v>
                </c:pt>
                <c:pt idx="8">
                  <c:v>500</c:v>
                </c:pt>
                <c:pt idx="9">
                  <c:v>1605</c:v>
                </c:pt>
                <c:pt idx="10">
                  <c:v>4044</c:v>
                </c:pt>
                <c:pt idx="11">
                  <c:v>2556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  <c:pt idx="8">
                  <c:v>491</c:v>
                </c:pt>
                <c:pt idx="9">
                  <c:v>2344</c:v>
                </c:pt>
                <c:pt idx="10">
                  <c:v>3985</c:v>
                </c:pt>
                <c:pt idx="11">
                  <c:v>2702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</c:numCache>
            </c:numRef>
          </c:val>
        </c:ser>
        <c:marker val="1"/>
        <c:axId val="399991936"/>
        <c:axId val="400181888"/>
      </c:lineChart>
      <c:catAx>
        <c:axId val="3999919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0181888"/>
        <c:crosses val="autoZero"/>
        <c:auto val="1"/>
        <c:lblAlgn val="ctr"/>
        <c:lblOffset val="100"/>
      </c:catAx>
      <c:valAx>
        <c:axId val="4001818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9991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45"/>
          <c:y val="0.2398197624140920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1618"/>
          <c:w val="0.84763751506150764"/>
          <c:h val="0.41091104941362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6139</c:v>
                </c:pt>
                <c:pt idx="1">
                  <c:v>5776</c:v>
                </c:pt>
                <c:pt idx="2">
                  <c:v>6455</c:v>
                </c:pt>
                <c:pt idx="3">
                  <c:v>3337</c:v>
                </c:pt>
                <c:pt idx="4">
                  <c:v>805</c:v>
                </c:pt>
                <c:pt idx="5">
                  <c:v>1046</c:v>
                </c:pt>
                <c:pt idx="6">
                  <c:v>1241</c:v>
                </c:pt>
                <c:pt idx="7">
                  <c:v>418</c:v>
                </c:pt>
                <c:pt idx="8">
                  <c:v>1514</c:v>
                </c:pt>
                <c:pt idx="9">
                  <c:v>4521</c:v>
                </c:pt>
                <c:pt idx="10">
                  <c:v>5413</c:v>
                </c:pt>
                <c:pt idx="11">
                  <c:v>5340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  <c:pt idx="8">
                  <c:v>1286</c:v>
                </c:pt>
                <c:pt idx="9">
                  <c:v>4431</c:v>
                </c:pt>
                <c:pt idx="10">
                  <c:v>7448</c:v>
                </c:pt>
                <c:pt idx="11">
                  <c:v>5646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</c:numCache>
            </c:numRef>
          </c:val>
        </c:ser>
        <c:marker val="1"/>
        <c:axId val="400221696"/>
        <c:axId val="400329344"/>
      </c:lineChart>
      <c:catAx>
        <c:axId val="4002216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0329344"/>
        <c:crosses val="autoZero"/>
        <c:auto val="1"/>
        <c:lblAlgn val="ctr"/>
        <c:lblOffset val="100"/>
      </c:catAx>
      <c:valAx>
        <c:axId val="4003293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0221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796"/>
          <c:y val="0.2325483592007649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1618"/>
          <c:w val="0.84763751506150764"/>
          <c:h val="0.41178371489690957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3641</c:v>
                </c:pt>
                <c:pt idx="1">
                  <c:v>4571</c:v>
                </c:pt>
                <c:pt idx="2">
                  <c:v>3855</c:v>
                </c:pt>
                <c:pt idx="3">
                  <c:v>5416</c:v>
                </c:pt>
                <c:pt idx="4">
                  <c:v>2479</c:v>
                </c:pt>
                <c:pt idx="5">
                  <c:v>1838</c:v>
                </c:pt>
                <c:pt idx="6">
                  <c:v>2986</c:v>
                </c:pt>
                <c:pt idx="7">
                  <c:v>4721</c:v>
                </c:pt>
                <c:pt idx="8">
                  <c:v>1922</c:v>
                </c:pt>
                <c:pt idx="9">
                  <c:v>3398</c:v>
                </c:pt>
                <c:pt idx="10">
                  <c:v>2795</c:v>
                </c:pt>
                <c:pt idx="11">
                  <c:v>2885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  <c:pt idx="8">
                  <c:v>2078</c:v>
                </c:pt>
                <c:pt idx="9">
                  <c:v>4105</c:v>
                </c:pt>
                <c:pt idx="10">
                  <c:v>3157</c:v>
                </c:pt>
                <c:pt idx="11">
                  <c:v>3865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</c:numCache>
            </c:numRef>
          </c:val>
        </c:ser>
        <c:marker val="1"/>
        <c:axId val="400558336"/>
        <c:axId val="400632064"/>
      </c:lineChart>
      <c:catAx>
        <c:axId val="4005583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0632064"/>
        <c:crosses val="autoZero"/>
        <c:auto val="1"/>
        <c:lblAlgn val="ctr"/>
        <c:lblOffset val="100"/>
      </c:catAx>
      <c:valAx>
        <c:axId val="4006320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0558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86"/>
          <c:y val="0.2364019237479716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087"/>
          <c:y val="0.26758250396365757"/>
          <c:w val="0.82908925199041272"/>
          <c:h val="0.59489907670170672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tip'!$C$77,'tab. Turistas alojados tip'!$C$64,'tab. Turistas alojados tip'!$C$51,'tab. Turistas alojados tip'!$C$38,'tab. Turistas alojados tip'!$C$25)</c:f>
              <c:numCache>
                <c:formatCode>#,##0</c:formatCode>
                <c:ptCount val="5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tip'!$E$77,'tab. Turistas alojados tip'!$E$64,'tab. Turistas alojados tip'!$E$51,'tab. Turistas alojados tip'!$E$38,'tab. Turistas alojados tip'!$E$25)</c:f>
              <c:numCache>
                <c:formatCode>#,##0</c:formatCode>
                <c:ptCount val="5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tip'!$G$77,'tab. Turistas alojados tip'!$G$64,'tab. Turistas alojados tip'!$G$51,'tab. Turistas alojados tip'!$G$38,'tab. Turistas alojados tip'!$G$25)</c:f>
              <c:numCache>
                <c:formatCode>#,##0</c:formatCode>
                <c:ptCount val="5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</c:numCache>
            </c:numRef>
          </c:val>
        </c:ser>
        <c:marker val="1"/>
        <c:axId val="383040512"/>
        <c:axId val="383075072"/>
      </c:lineChart>
      <c:catAx>
        <c:axId val="38304051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3075072"/>
        <c:crosses val="autoZero"/>
        <c:auto val="1"/>
        <c:lblAlgn val="ctr"/>
        <c:lblOffset val="100"/>
        <c:tickLblSkip val="1"/>
      </c:catAx>
      <c:valAx>
        <c:axId val="3830750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3040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09886"/>
          <c:y val="0.14233502538071066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321" r="0.75000000000001321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0817"/>
          <c:w val="0.84763751506150764"/>
          <c:h val="0.44283434311345088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4571</c:v>
                </c:pt>
                <c:pt idx="1">
                  <c:v>5803</c:v>
                </c:pt>
                <c:pt idx="2">
                  <c:v>4978</c:v>
                </c:pt>
                <c:pt idx="3">
                  <c:v>6271</c:v>
                </c:pt>
                <c:pt idx="4">
                  <c:v>4040</c:v>
                </c:pt>
                <c:pt idx="5">
                  <c:v>3104</c:v>
                </c:pt>
                <c:pt idx="6">
                  <c:v>6939</c:v>
                </c:pt>
                <c:pt idx="7">
                  <c:v>5915</c:v>
                </c:pt>
                <c:pt idx="8">
                  <c:v>3937</c:v>
                </c:pt>
                <c:pt idx="9">
                  <c:v>5676</c:v>
                </c:pt>
                <c:pt idx="10">
                  <c:v>3947</c:v>
                </c:pt>
                <c:pt idx="11">
                  <c:v>4010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  <c:pt idx="8">
                  <c:v>3720</c:v>
                </c:pt>
                <c:pt idx="9">
                  <c:v>5657</c:v>
                </c:pt>
                <c:pt idx="10">
                  <c:v>4912</c:v>
                </c:pt>
                <c:pt idx="11">
                  <c:v>5220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</c:numCache>
            </c:numRef>
          </c:val>
        </c:ser>
        <c:marker val="1"/>
        <c:axId val="407265280"/>
        <c:axId val="407267584"/>
      </c:lineChart>
      <c:catAx>
        <c:axId val="4072652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7267584"/>
        <c:crosses val="autoZero"/>
        <c:auto val="1"/>
        <c:lblAlgn val="ctr"/>
        <c:lblOffset val="100"/>
      </c:catAx>
      <c:valAx>
        <c:axId val="4072675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7265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26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3151486436688265"/>
          <c:w val="0.84763751506150764"/>
          <c:h val="0.4332874579789274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6210</c:v>
                </c:pt>
                <c:pt idx="1">
                  <c:v>4738</c:v>
                </c:pt>
                <c:pt idx="2">
                  <c:v>4487</c:v>
                </c:pt>
                <c:pt idx="3">
                  <c:v>6813</c:v>
                </c:pt>
                <c:pt idx="4">
                  <c:v>3425</c:v>
                </c:pt>
                <c:pt idx="5">
                  <c:v>3336</c:v>
                </c:pt>
                <c:pt idx="6">
                  <c:v>5674</c:v>
                </c:pt>
                <c:pt idx="7">
                  <c:v>5707</c:v>
                </c:pt>
                <c:pt idx="8">
                  <c:v>4010</c:v>
                </c:pt>
                <c:pt idx="9">
                  <c:v>4533</c:v>
                </c:pt>
                <c:pt idx="10">
                  <c:v>6045</c:v>
                </c:pt>
                <c:pt idx="11">
                  <c:v>6014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  <c:pt idx="8">
                  <c:v>4745</c:v>
                </c:pt>
                <c:pt idx="9">
                  <c:v>4848</c:v>
                </c:pt>
                <c:pt idx="10">
                  <c:v>5938</c:v>
                </c:pt>
                <c:pt idx="11">
                  <c:v>5487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</c:numCache>
            </c:numRef>
          </c:val>
        </c:ser>
        <c:marker val="1"/>
        <c:axId val="407393408"/>
        <c:axId val="407624320"/>
      </c:lineChart>
      <c:catAx>
        <c:axId val="4073934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7624320"/>
        <c:crosses val="autoZero"/>
        <c:auto val="1"/>
        <c:lblAlgn val="ctr"/>
        <c:lblOffset val="100"/>
      </c:catAx>
      <c:valAx>
        <c:axId val="4076243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7393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55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97"/>
          <c:y val="0.31992960417520355"/>
          <c:w val="0.84763751506150764"/>
          <c:h val="0.43105153763294224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4907</c:v>
                </c:pt>
                <c:pt idx="1">
                  <c:v>4002</c:v>
                </c:pt>
                <c:pt idx="2">
                  <c:v>3281</c:v>
                </c:pt>
                <c:pt idx="3">
                  <c:v>2814</c:v>
                </c:pt>
                <c:pt idx="4">
                  <c:v>2040</c:v>
                </c:pt>
                <c:pt idx="5">
                  <c:v>2516</c:v>
                </c:pt>
                <c:pt idx="6">
                  <c:v>2931</c:v>
                </c:pt>
                <c:pt idx="7">
                  <c:v>7030</c:v>
                </c:pt>
                <c:pt idx="8">
                  <c:v>2390</c:v>
                </c:pt>
                <c:pt idx="9">
                  <c:v>2420</c:v>
                </c:pt>
                <c:pt idx="10">
                  <c:v>2167</c:v>
                </c:pt>
                <c:pt idx="11">
                  <c:v>3032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  <c:pt idx="8">
                  <c:v>2910</c:v>
                </c:pt>
                <c:pt idx="9">
                  <c:v>1861</c:v>
                </c:pt>
                <c:pt idx="10">
                  <c:v>2476</c:v>
                </c:pt>
                <c:pt idx="11">
                  <c:v>3583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</c:numCache>
            </c:numRef>
          </c:val>
        </c:ser>
        <c:marker val="1"/>
        <c:axId val="407648896"/>
        <c:axId val="407992576"/>
      </c:lineChart>
      <c:catAx>
        <c:axId val="4076488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7992576"/>
        <c:crosses val="autoZero"/>
        <c:auto val="1"/>
        <c:lblAlgn val="ctr"/>
        <c:lblOffset val="100"/>
      </c:catAx>
      <c:valAx>
        <c:axId val="4079925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7648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58"/>
          <c:y val="0.2402554882951779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3"/>
          <c:y val="0.32311883428364879"/>
          <c:w val="0.84763751506150764"/>
          <c:h val="0.43156092557396053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3874</c:v>
                </c:pt>
                <c:pt idx="1">
                  <c:v>1864</c:v>
                </c:pt>
                <c:pt idx="2">
                  <c:v>2810</c:v>
                </c:pt>
                <c:pt idx="3">
                  <c:v>2964</c:v>
                </c:pt>
                <c:pt idx="4">
                  <c:v>4491</c:v>
                </c:pt>
                <c:pt idx="5">
                  <c:v>3620</c:v>
                </c:pt>
                <c:pt idx="6">
                  <c:v>4201</c:v>
                </c:pt>
                <c:pt idx="7">
                  <c:v>3668</c:v>
                </c:pt>
                <c:pt idx="8">
                  <c:v>2957</c:v>
                </c:pt>
                <c:pt idx="9">
                  <c:v>3864</c:v>
                </c:pt>
                <c:pt idx="10">
                  <c:v>2776</c:v>
                </c:pt>
                <c:pt idx="11">
                  <c:v>2697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  <c:pt idx="8">
                  <c:v>4711</c:v>
                </c:pt>
                <c:pt idx="9">
                  <c:v>5241</c:v>
                </c:pt>
                <c:pt idx="10">
                  <c:v>4605</c:v>
                </c:pt>
                <c:pt idx="11">
                  <c:v>4036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</c:numCache>
            </c:numRef>
          </c:val>
        </c:ser>
        <c:marker val="1"/>
        <c:axId val="408073728"/>
        <c:axId val="408278144"/>
      </c:lineChart>
      <c:catAx>
        <c:axId val="4080737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8278144"/>
        <c:crosses val="autoZero"/>
        <c:auto val="1"/>
        <c:lblAlgn val="ctr"/>
        <c:lblOffset val="100"/>
      </c:catAx>
      <c:valAx>
        <c:axId val="4082781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8073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45"/>
          <c:y val="0.2397683048239672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4025</c:v>
                </c:pt>
                <c:pt idx="1">
                  <c:v>3598</c:v>
                </c:pt>
                <c:pt idx="2">
                  <c:v>4077</c:v>
                </c:pt>
                <c:pt idx="3">
                  <c:v>3829</c:v>
                </c:pt>
                <c:pt idx="4">
                  <c:v>3323</c:v>
                </c:pt>
                <c:pt idx="5">
                  <c:v>5799</c:v>
                </c:pt>
                <c:pt idx="6">
                  <c:v>5031</c:v>
                </c:pt>
                <c:pt idx="7">
                  <c:v>3594</c:v>
                </c:pt>
                <c:pt idx="8">
                  <c:v>4480</c:v>
                </c:pt>
                <c:pt idx="9">
                  <c:v>4071</c:v>
                </c:pt>
                <c:pt idx="10">
                  <c:v>2865</c:v>
                </c:pt>
                <c:pt idx="11">
                  <c:v>3498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  <c:pt idx="8">
                  <c:v>4734</c:v>
                </c:pt>
                <c:pt idx="9">
                  <c:v>3500</c:v>
                </c:pt>
                <c:pt idx="10">
                  <c:v>3622</c:v>
                </c:pt>
                <c:pt idx="11">
                  <c:v>3005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</c:numCache>
            </c:numRef>
          </c:val>
        </c:ser>
        <c:marker val="1"/>
        <c:axId val="408918656"/>
        <c:axId val="409010176"/>
      </c:lineChart>
      <c:catAx>
        <c:axId val="4089186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9010176"/>
        <c:crosses val="autoZero"/>
        <c:auto val="1"/>
        <c:lblAlgn val="ctr"/>
        <c:lblOffset val="100"/>
      </c:catAx>
      <c:valAx>
        <c:axId val="4090101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8918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0988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748"/>
          <c:y val="0.29680821689196552"/>
          <c:w val="0.84763751506150764"/>
          <c:h val="0.45330025943288882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3886</c:v>
                </c:pt>
                <c:pt idx="1">
                  <c:v>3808</c:v>
                </c:pt>
                <c:pt idx="2">
                  <c:v>3595</c:v>
                </c:pt>
                <c:pt idx="3">
                  <c:v>3057</c:v>
                </c:pt>
                <c:pt idx="4">
                  <c:v>2860</c:v>
                </c:pt>
                <c:pt idx="5">
                  <c:v>2225</c:v>
                </c:pt>
                <c:pt idx="6">
                  <c:v>2273</c:v>
                </c:pt>
                <c:pt idx="7">
                  <c:v>2501</c:v>
                </c:pt>
                <c:pt idx="8">
                  <c:v>1822</c:v>
                </c:pt>
                <c:pt idx="9">
                  <c:v>1989</c:v>
                </c:pt>
                <c:pt idx="10">
                  <c:v>2361</c:v>
                </c:pt>
                <c:pt idx="11">
                  <c:v>1884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  <c:pt idx="8">
                  <c:v>1680</c:v>
                </c:pt>
                <c:pt idx="9">
                  <c:v>2024</c:v>
                </c:pt>
                <c:pt idx="10">
                  <c:v>1918</c:v>
                </c:pt>
                <c:pt idx="11">
                  <c:v>1526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</c:numCache>
            </c:numRef>
          </c:val>
        </c:ser>
        <c:marker val="1"/>
        <c:axId val="409102976"/>
        <c:axId val="413584000"/>
      </c:lineChart>
      <c:catAx>
        <c:axId val="4091029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3584000"/>
        <c:crosses val="autoZero"/>
        <c:auto val="1"/>
        <c:lblAlgn val="ctr"/>
        <c:lblOffset val="100"/>
      </c:catAx>
      <c:valAx>
        <c:axId val="4135840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91029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58"/>
          <c:y val="0.2364019237479716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5999"/>
          <c:y val="0.29680821689196552"/>
          <c:w val="0.84763751506150764"/>
          <c:h val="0.434905102180147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848</c:v>
                </c:pt>
                <c:pt idx="1">
                  <c:v>986</c:v>
                </c:pt>
                <c:pt idx="2">
                  <c:v>1061</c:v>
                </c:pt>
                <c:pt idx="3">
                  <c:v>1061</c:v>
                </c:pt>
                <c:pt idx="4">
                  <c:v>917</c:v>
                </c:pt>
                <c:pt idx="5">
                  <c:v>1063</c:v>
                </c:pt>
                <c:pt idx="6">
                  <c:v>1453</c:v>
                </c:pt>
                <c:pt idx="7">
                  <c:v>942</c:v>
                </c:pt>
                <c:pt idx="8">
                  <c:v>1069</c:v>
                </c:pt>
                <c:pt idx="9">
                  <c:v>1634</c:v>
                </c:pt>
                <c:pt idx="10">
                  <c:v>1209</c:v>
                </c:pt>
                <c:pt idx="11">
                  <c:v>877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  <c:pt idx="8">
                  <c:v>1139</c:v>
                </c:pt>
                <c:pt idx="9">
                  <c:v>1673</c:v>
                </c:pt>
                <c:pt idx="10">
                  <c:v>1489</c:v>
                </c:pt>
                <c:pt idx="11">
                  <c:v>790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</c:numCache>
            </c:numRef>
          </c:val>
        </c:ser>
        <c:marker val="1"/>
        <c:axId val="413597056"/>
        <c:axId val="413615616"/>
      </c:lineChart>
      <c:catAx>
        <c:axId val="4135970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3615616"/>
        <c:crosses val="autoZero"/>
        <c:auto val="1"/>
        <c:lblAlgn val="ctr"/>
        <c:lblOffset val="100"/>
      </c:catAx>
      <c:valAx>
        <c:axId val="4136156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3597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18"/>
          <c:y val="0.2441090528423843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52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4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08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6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08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45"/>
              <c:y val="1.2929416633772608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33"/>
              <c:y val="2.585883326754526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1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57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6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68"/>
              <c:y val="-1.6420359124890878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1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64"/>
              <c:y val="-1.6420359124890878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151685791342195"/>
          <c:h val="0.85348647605587669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mensu'!$B$24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mensu'!$M$6,'Nacionalidades  evolución mensu'!$C$6,'Nacionalidades  evolución mensu'!$I$6,'Nacionalidades  evolución mensu'!$S$6,'Nacionalidades  evolución mensu'!$U$6,'Nacionalidades  evolución mensu'!$Y$6,'Nacionalidades  evolución mensu'!$AA$6,'Nacionalidades  evolución mensu'!$W$6,'Nacionalidades  evolución mensu'!$G$6,'Nacionalidades  evolución mensu'!$E$6,'Nacionalidades  evolución mensu'!$AG$6,'Nacionalidades  evolución mensu'!$AI$6,'Nacionalidades  evolución mensu'!$K$6,'Nacionalidades  evolución mensu'!$Q$6,'Nacionalidades  evolución mensu'!$O$6,'Nacionalidades  evolución mensu'!$AE$6,'Nacionalidades  evolución mensu'!$AC$6,'Nacionalidades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mensu'!$M$24,'Nacionalidades  evolución mensu'!$C$24,'Nacionalidades  evolución mensu'!$I$24,'Nacionalidades  evolución mensu'!$S$24,'Nacionalidades  evolución mensu'!$U$24,'Nacionalidades  evolución mensu'!$Y$24,'Nacionalidades  evolución mensu'!$AA$24,'Nacionalidades  evolución mensu'!$W$24,'Nacionalidades  evolución mensu'!$G$24,'Nacionalidades  evolución mensu'!$E$24,'Nacionalidades  evolución mensu'!$AG$24,'Nacionalidades  evolución mensu'!$AI$24,'Nacionalidades  evolución mensu'!$K$24,'Nacionalidades  evolución mensu'!$Q$24,'Nacionalidades  evolución mensu'!$O$24,'Nacionalidades  evolución mensu'!$AE$24,'Nacionalidades  evolución mensu'!$AC$24,'Nacionalidades  evolución mensu'!$AK$24,'Nacionalidades  evolución mensu'!$AM$24,'Nacionalidades  evolución mensu'!$AO$24,'Nacionalidades  evolución mensu'!$AQ$24)</c:f>
              <c:numCache>
                <c:formatCode>#,##0_)</c:formatCode>
                <c:ptCount val="21"/>
                <c:pt idx="0">
                  <c:v>568939</c:v>
                </c:pt>
                <c:pt idx="1">
                  <c:v>375108</c:v>
                </c:pt>
                <c:pt idx="2">
                  <c:v>233579</c:v>
                </c:pt>
                <c:pt idx="3">
                  <c:v>116605</c:v>
                </c:pt>
                <c:pt idx="4">
                  <c:v>41537</c:v>
                </c:pt>
                <c:pt idx="5">
                  <c:v>28011</c:v>
                </c:pt>
                <c:pt idx="6">
                  <c:v>24901</c:v>
                </c:pt>
                <c:pt idx="7">
                  <c:v>22156</c:v>
                </c:pt>
                <c:pt idx="8">
                  <c:v>64506</c:v>
                </c:pt>
                <c:pt idx="9">
                  <c:v>59050</c:v>
                </c:pt>
                <c:pt idx="10">
                  <c:v>51652</c:v>
                </c:pt>
                <c:pt idx="11">
                  <c:v>45509</c:v>
                </c:pt>
                <c:pt idx="12">
                  <c:v>41624</c:v>
                </c:pt>
                <c:pt idx="13">
                  <c:v>40334</c:v>
                </c:pt>
                <c:pt idx="14">
                  <c:v>24697</c:v>
                </c:pt>
                <c:pt idx="15">
                  <c:v>13581</c:v>
                </c:pt>
                <c:pt idx="16">
                  <c:v>13235</c:v>
                </c:pt>
                <c:pt idx="17">
                  <c:v>45218</c:v>
                </c:pt>
                <c:pt idx="18">
                  <c:v>3048</c:v>
                </c:pt>
                <c:pt idx="19">
                  <c:v>2802</c:v>
                </c:pt>
                <c:pt idx="20">
                  <c:v>11956</c:v>
                </c:pt>
              </c:numCache>
            </c:numRef>
          </c:val>
        </c:ser>
        <c:gapWidth val="26"/>
        <c:overlap val="-35"/>
        <c:axId val="414128384"/>
        <c:axId val="414154752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6115702479339056"/>
                  <c:y val="-8.9684911116026111E-3"/>
                </c:manualLayout>
              </c:layout>
              <c:showVal val="1"/>
            </c:dLbl>
            <c:dLbl>
              <c:idx val="1"/>
              <c:layout>
                <c:manualLayout>
                  <c:x val="0.4620095008785059"/>
                  <c:y val="-1.0462906151747678E-2"/>
                </c:manualLayout>
              </c:layout>
              <c:showVal val="1"/>
            </c:dLbl>
            <c:dLbl>
              <c:idx val="2"/>
              <c:layout>
                <c:manualLayout>
                  <c:x val="0.31404958677686057"/>
                  <c:y val="-1.3452560119986383E-2"/>
                </c:manualLayout>
              </c:layout>
              <c:showVal val="1"/>
            </c:dLbl>
            <c:dLbl>
              <c:idx val="3"/>
              <c:layout>
                <c:manualLayout>
                  <c:x val="-0.26177798023180987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025588743555816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17546025755045175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9.4009240580464767E-2"/>
                  <c:y val="-1.195779198500618E-2"/>
                </c:manualLayout>
              </c:layout>
              <c:showVal val="1"/>
            </c:dLbl>
            <c:dLbl>
              <c:idx val="7"/>
              <c:layout>
                <c:manualLayout>
                  <c:x val="9.1953175274578275E-2"/>
                  <c:y val="-8.968020318489242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406795224977042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2592134660853338"/>
                  <c:y val="-1.345220702515129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2121212121212158"/>
                  <c:y val="-8.968373413324222E-3"/>
                </c:manualLayout>
              </c:layout>
              <c:showVal val="1"/>
            </c:dLbl>
            <c:dLbl>
              <c:idx val="11"/>
              <c:layout>
                <c:manualLayout>
                  <c:x val="-0.18078147256386401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0932966023875119"/>
                  <c:y val="-1.3452324723429642E-2"/>
                </c:manualLayout>
              </c:layout>
              <c:showVal val="1"/>
            </c:dLbl>
            <c:dLbl>
              <c:idx val="13"/>
              <c:layout>
                <c:manualLayout>
                  <c:x val="0.10788543993984218"/>
                  <c:y val="-1.0463023850026029E-2"/>
                </c:manualLayout>
              </c:layout>
              <c:showVal val="1"/>
            </c:dLbl>
            <c:dLbl>
              <c:idx val="14"/>
              <c:layout>
                <c:manualLayout>
                  <c:x val="-0.17341952090699456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916024959689956E-2"/>
                  <c:y val="-1.0462906151747678E-2"/>
                </c:manualLayout>
              </c:layout>
              <c:showVal val="1"/>
            </c:dLbl>
            <c:dLbl>
              <c:idx val="16"/>
              <c:layout>
                <c:manualLayout>
                  <c:x val="7.7197746975842904E-2"/>
                  <c:y val="-1.1957674286727895E-2"/>
                </c:manualLayout>
              </c:layout>
              <c:showVal val="1"/>
            </c:dLbl>
            <c:dLbl>
              <c:idx val="17"/>
              <c:layout>
                <c:manualLayout>
                  <c:x val="0.11264180820372655"/>
                  <c:y val="-1.1957321191892805E-2"/>
                </c:manualLayout>
              </c:layout>
              <c:showVal val="1"/>
            </c:dLbl>
            <c:dLbl>
              <c:idx val="18"/>
              <c:layout>
                <c:manualLayout>
                  <c:x val="5.9256126042095993E-2"/>
                  <c:y val="-1.3452560119986487E-2"/>
                </c:manualLayout>
              </c:layout>
              <c:showVal val="1"/>
            </c:dLbl>
            <c:dLbl>
              <c:idx val="19"/>
              <c:layout>
                <c:manualLayout>
                  <c:x val="-0.12420930854717542"/>
                  <c:y val="-1.195732119189280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7134986225895513E-2"/>
                  <c:y val="-1.0463259246582805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('Nacionalidades  evolución mensu'!$N$24,'Nacionalidades  evolución mensu'!$D$24,'Nacionalidades  evolución mensu'!$J$24,'Nacionalidades  evolución mensu'!$T$24,'Nacionalidades  evolución mensu'!$V$24,'Nacionalidades  evolución mensu'!$Z$24,'Nacionalidades  evolución mensu'!$AB$24,'Nacionalidades  evolución mensu'!$X$24,'Nacionalidades  evolución mensu'!$H$24,'Nacionalidades  evolución mensu'!$F$24,'Nacionalidades  evolución mensu'!$AH$24,'Nacionalidades  evolución mensu'!$AJ$24,'Nacionalidades  evolución mensu'!$L$24,'Nacionalidades  evolución mensu'!$R$24,'Nacionalidades  evolución mensu'!$P$24,'Nacionalidades  evolución mensu'!$AF$24,'Nacionalidades  evolución mensu'!$AD$24,'Nacionalidades  evolución mensu'!$AL$24,'Nacionalidades  evolución mensu'!$AN$24,'Nacionalidades  evolución mensu'!$AP$24,'Nacionalidades  evolución mensu'!$AR$24)</c:f>
              <c:numCache>
                <c:formatCode>0.0%</c:formatCode>
                <c:ptCount val="21"/>
                <c:pt idx="0">
                  <c:v>4.4125932519109234E-2</c:v>
                </c:pt>
                <c:pt idx="1">
                  <c:v>2.2167843410823229E-2</c:v>
                </c:pt>
                <c:pt idx="2">
                  <c:v>6.6317586691744479E-2</c:v>
                </c:pt>
                <c:pt idx="3">
                  <c:v>-4.0335456685266613E-2</c:v>
                </c:pt>
                <c:pt idx="4">
                  <c:v>-1.1141530770146457E-2</c:v>
                </c:pt>
                <c:pt idx="5">
                  <c:v>-0.18801634924776067</c:v>
                </c:pt>
                <c:pt idx="6">
                  <c:v>0.1097196844779178</c:v>
                </c:pt>
                <c:pt idx="7">
                  <c:v>-1.8125415466430317E-2</c:v>
                </c:pt>
                <c:pt idx="8">
                  <c:v>5.7614113326337923E-2</c:v>
                </c:pt>
                <c:pt idx="9">
                  <c:v>-2.3821189032116052E-3</c:v>
                </c:pt>
                <c:pt idx="10">
                  <c:v>0.29824561403508776</c:v>
                </c:pt>
                <c:pt idx="11">
                  <c:v>-5.5633948952064749E-2</c:v>
                </c:pt>
                <c:pt idx="12">
                  <c:v>2.7575480781099504E-2</c:v>
                </c:pt>
                <c:pt idx="13">
                  <c:v>2.0338983050847359E-2</c:v>
                </c:pt>
                <c:pt idx="14">
                  <c:v>-0.2344626638975853</c:v>
                </c:pt>
                <c:pt idx="15">
                  <c:v>0.26229203457570405</c:v>
                </c:pt>
                <c:pt idx="16">
                  <c:v>8.7652439024390461E-3</c:v>
                </c:pt>
                <c:pt idx="17">
                  <c:v>0.13604502173203015</c:v>
                </c:pt>
                <c:pt idx="18">
                  <c:v>3.1821259309410932E-2</c:v>
                </c:pt>
                <c:pt idx="19">
                  <c:v>-9.4961240310077466E-2</c:v>
                </c:pt>
                <c:pt idx="20">
                  <c:v>0.86346633416458851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633572662856E-2"/>
                  <c:y val="8.9686088098809638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8.9686088098809638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09638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09638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494643139462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592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09638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060606060622E-2"/>
                  <c:y val="8.968608809880963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442607897153592E-2"/>
                  <c:y val="1.195814507984132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('Nacionalidad-evolución cuota'!$H$24,'Nacionalidad-evolución cuota'!$C$24,'Nacionalidad-evolución cuota'!$F$24,'Nacionalidad-evolución cuota'!$K$24,'Nacionalidad-evolución cuota'!$L$24,'Nacionalidad-evolución cuota'!$N$24,'Nacionalidad-evolución cuota'!$O$24,'Nacionalidad-evolución cuota'!$M$24,'Nacionalidad-evolución cuota'!$E$24,'Nacionalidad-evolución cuota'!$D$24,'Nacionalidad-evolución cuota'!$R$24,'Nacionalidad-evolución cuota'!$S$24,'Nacionalidad-evolución cuota'!$G$24,'Nacionalidad-evolución cuota'!$J$24,'Nacionalidad-evolución cuota'!$I$24,'Nacionalidad-evolución cuota'!$Q$24,'Nacionalidad-evolución cuota'!$P$24,'Nacionalidad-evolución cuota'!$T$24,'Nacionalidad-evolución cuota'!$U$24,'Nacionalidad-evolución cuota'!$V$24,'Nacionalidad-evolución cuota'!$W$24)</c:f>
              <c:numCache>
                <c:formatCode>0.0%</c:formatCode>
                <c:ptCount val="21"/>
                <c:pt idx="0">
                  <c:v>0.33243233925991106</c:v>
                </c:pt>
                <c:pt idx="1">
                  <c:v>0.21917644934712988</c:v>
                </c:pt>
                <c:pt idx="2">
                  <c:v>0.13648073584688478</c:v>
                </c:pt>
                <c:pt idx="3">
                  <c:v>6.8132564157848088E-2</c:v>
                </c:pt>
                <c:pt idx="4">
                  <c:v>2.4270162663904086E-2</c:v>
                </c:pt>
                <c:pt idx="5">
                  <c:v>1.6366890395999166E-2</c:v>
                </c:pt>
                <c:pt idx="6">
                  <c:v>1.4549710390588527E-2</c:v>
                </c:pt>
                <c:pt idx="7">
                  <c:v>1.2945800707356308E-2</c:v>
                </c:pt>
                <c:pt idx="8">
                  <c:v>3.769100110257835E-2</c:v>
                </c:pt>
                <c:pt idx="9">
                  <c:v>3.4503048012700391E-2</c:v>
                </c:pt>
                <c:pt idx="10">
                  <c:v>3.0180379948382741E-2</c:v>
                </c:pt>
                <c:pt idx="11">
                  <c:v>2.659101121100732E-2</c:v>
                </c:pt>
                <c:pt idx="12">
                  <c:v>2.4320996959875382E-2</c:v>
                </c:pt>
                <c:pt idx="13">
                  <c:v>2.3567247054094118E-2</c:v>
                </c:pt>
                <c:pt idx="14">
                  <c:v>1.443051273106963E-2</c:v>
                </c:pt>
                <c:pt idx="15">
                  <c:v>7.9354088917948182E-3</c:v>
                </c:pt>
                <c:pt idx="16">
                  <c:v>7.7332403124147284E-3</c:v>
                </c:pt>
                <c:pt idx="17">
                  <c:v>2.6420979255517129E-2</c:v>
                </c:pt>
                <c:pt idx="18">
                  <c:v>1.7809532657529349E-3</c:v>
                </c:pt>
                <c:pt idx="19">
                  <c:v>1.6372149116272059E-3</c:v>
                </c:pt>
                <c:pt idx="20">
                  <c:v>6.9859177314114465E-3</c:v>
                </c:pt>
              </c:numCache>
            </c:numRef>
          </c:val>
        </c:ser>
        <c:gapWidth val="0"/>
        <c:axId val="414163712"/>
        <c:axId val="414156288"/>
      </c:barChart>
      <c:catAx>
        <c:axId val="414128384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4154752"/>
        <c:crosses val="autoZero"/>
        <c:auto val="1"/>
        <c:lblAlgn val="ctr"/>
        <c:lblOffset val="100"/>
      </c:catAx>
      <c:valAx>
        <c:axId val="414154752"/>
        <c:scaling>
          <c:orientation val="minMax"/>
        </c:scaling>
        <c:delete val="1"/>
        <c:axPos val="t"/>
        <c:numFmt formatCode="#,##0_)" sourceLinked="1"/>
        <c:tickLblPos val="none"/>
        <c:crossAx val="414128384"/>
        <c:crosses val="autoZero"/>
        <c:crossBetween val="between"/>
      </c:valAx>
      <c:valAx>
        <c:axId val="414156288"/>
        <c:scaling>
          <c:orientation val="minMax"/>
        </c:scaling>
        <c:delete val="1"/>
        <c:axPos val="t"/>
        <c:numFmt formatCode="0.0%" sourceLinked="1"/>
        <c:tickLblPos val="none"/>
        <c:crossAx val="414163712"/>
        <c:crosses val="autoZero"/>
        <c:crossBetween val="between"/>
      </c:valAx>
      <c:catAx>
        <c:axId val="414163712"/>
        <c:scaling>
          <c:orientation val="maxMin"/>
        </c:scaling>
        <c:delete val="1"/>
        <c:axPos val="r"/>
        <c:tickLblPos val="none"/>
        <c:crossAx val="41415628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5442354829613243"/>
          <c:y val="6.8759334209087003E-2"/>
          <c:w val="0.35113714091523679"/>
          <c:h val="2.7029762716740027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3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02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4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02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41"/>
              <c:y val="1.2929416633772602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8"/>
              <c:y val="2.585883326754524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9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436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5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59"/>
              <c:y val="-1.6420359124890871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0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48"/>
              <c:y val="-1.6420359124890871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67"/>
          <c:y val="0.13726585251628981"/>
          <c:w val="0.69451753493912849"/>
          <c:h val="0.8334499919435528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Dinamarca</c:v>
                </c:pt>
                <c:pt idx="5">
                  <c:v>Noruega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197062</c:v>
                </c:pt>
                <c:pt idx="1">
                  <c:v>82151</c:v>
                </c:pt>
                <c:pt idx="2">
                  <c:v>29461</c:v>
                </c:pt>
                <c:pt idx="3">
                  <c:v>19877</c:v>
                </c:pt>
                <c:pt idx="4">
                  <c:v>18691</c:v>
                </c:pt>
                <c:pt idx="5">
                  <c:v>14122</c:v>
                </c:pt>
                <c:pt idx="6">
                  <c:v>83656</c:v>
                </c:pt>
                <c:pt idx="7">
                  <c:v>76971</c:v>
                </c:pt>
                <c:pt idx="8">
                  <c:v>26551</c:v>
                </c:pt>
                <c:pt idx="9">
                  <c:v>26954</c:v>
                </c:pt>
                <c:pt idx="10">
                  <c:v>27551</c:v>
                </c:pt>
                <c:pt idx="11">
                  <c:v>21846</c:v>
                </c:pt>
                <c:pt idx="12">
                  <c:v>16366</c:v>
                </c:pt>
                <c:pt idx="13">
                  <c:v>17272</c:v>
                </c:pt>
                <c:pt idx="14">
                  <c:v>7406</c:v>
                </c:pt>
                <c:pt idx="15">
                  <c:v>5461</c:v>
                </c:pt>
                <c:pt idx="16">
                  <c:v>5309</c:v>
                </c:pt>
                <c:pt idx="17">
                  <c:v>13656</c:v>
                </c:pt>
                <c:pt idx="18">
                  <c:v>1618</c:v>
                </c:pt>
                <c:pt idx="19">
                  <c:v>869</c:v>
                </c:pt>
                <c:pt idx="20">
                  <c:v>2641</c:v>
                </c:pt>
              </c:numCache>
            </c:numRef>
          </c:val>
        </c:ser>
        <c:gapWidth val="26"/>
        <c:overlap val="-35"/>
        <c:axId val="420368768"/>
        <c:axId val="420371456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54924383298951118"/>
                  <c:y val="-1.0462670755190995E-2"/>
                </c:manualLayout>
              </c:layout>
              <c:showVal val="1"/>
            </c:dLbl>
            <c:dLbl>
              <c:idx val="1"/>
              <c:layout>
                <c:manualLayout>
                  <c:x val="0.27490774907749083"/>
                  <c:y val="-8.9682557150458763E-3"/>
                </c:manualLayout>
              </c:layout>
              <c:showVal val="1"/>
            </c:dLbl>
            <c:dLbl>
              <c:idx val="2"/>
              <c:layout>
                <c:manualLayout>
                  <c:x val="0.14575645756457567"/>
                  <c:y val="-1.0462906151747683E-2"/>
                </c:manualLayout>
              </c:layout>
              <c:showVal val="1"/>
            </c:dLbl>
            <c:dLbl>
              <c:idx val="3"/>
              <c:layout>
                <c:manualLayout>
                  <c:x val="0.12915129151291516"/>
                  <c:y val="-1.0462906151747683E-2"/>
                </c:manualLayout>
              </c:layout>
              <c:showVal val="1"/>
            </c:dLbl>
            <c:dLbl>
              <c:idx val="4"/>
              <c:layout>
                <c:manualLayout>
                  <c:x val="0.11938184618066654"/>
                  <c:y val="-7.4731344852307178E-3"/>
                </c:manualLayout>
              </c:layout>
              <c:showVal val="1"/>
            </c:dLbl>
            <c:dLbl>
              <c:idx val="5"/>
              <c:layout>
                <c:manualLayout>
                  <c:x val="0.1102157364093326"/>
                  <c:y val="-7.4733698817874361E-3"/>
                </c:manualLayout>
              </c:layout>
              <c:showVal val="1"/>
            </c:dLbl>
            <c:dLbl>
              <c:idx val="6"/>
              <c:layout>
                <c:manualLayout>
                  <c:x val="0.26568280210361156"/>
                  <c:y val="-4.4837159135487324E-3"/>
                </c:manualLayout>
              </c:layout>
              <c:showVal val="1"/>
            </c:dLbl>
            <c:dLbl>
              <c:idx val="7"/>
              <c:layout>
                <c:manualLayout>
                  <c:x val="-0.34539951186913442"/>
                  <c:y val="-7.472663692117356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682656826568267"/>
                  <c:y val="-1.0463141548304383E-2"/>
                </c:manualLayout>
              </c:layout>
              <c:showVal val="1"/>
            </c:dLbl>
            <c:dLbl>
              <c:idx val="9"/>
              <c:layout>
                <c:manualLayout>
                  <c:x val="0.14700743818461876"/>
                  <c:y val="-1.1957556588449493E-2"/>
                </c:manualLayout>
              </c:layout>
              <c:showVal val="1"/>
            </c:dLbl>
            <c:dLbl>
              <c:idx val="10"/>
              <c:layout>
                <c:manualLayout>
                  <c:x val="0.1439114391143923"/>
                  <c:y val="-1.0463141548304383E-2"/>
                </c:manualLayout>
              </c:layout>
              <c:showVal val="1"/>
            </c:dLbl>
            <c:dLbl>
              <c:idx val="11"/>
              <c:layout>
                <c:manualLayout>
                  <c:x val="0.13284132841328414"/>
                  <c:y val="-8.9682557150458763E-3"/>
                </c:manualLayout>
              </c:layout>
              <c:showVal val="1"/>
            </c:dLbl>
            <c:dLbl>
              <c:idx val="12"/>
              <c:layout>
                <c:manualLayout>
                  <c:x val="0.12253334108144234"/>
                  <c:y val="-8.9680203184891883E-3"/>
                </c:manualLayout>
              </c:layout>
              <c:showVal val="1"/>
            </c:dLbl>
            <c:dLbl>
              <c:idx val="13"/>
              <c:layout>
                <c:manualLayout>
                  <c:x val="0.11254627073829797"/>
                  <c:y val="-1.0462788453469341E-2"/>
                </c:manualLayout>
              </c:layout>
              <c:showVal val="1"/>
            </c:dLbl>
            <c:dLbl>
              <c:idx val="14"/>
              <c:layout>
                <c:manualLayout>
                  <c:x val="-0.17310355347647971"/>
                  <c:y val="-8.968020318489254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8.2753290525031234E-2"/>
                  <c:y val="-1.0462553056912703E-2"/>
                </c:manualLayout>
              </c:layout>
              <c:showVal val="1"/>
            </c:dLbl>
            <c:dLbl>
              <c:idx val="16"/>
              <c:layout>
                <c:manualLayout>
                  <c:x val="7.8578899962227972E-2"/>
                  <c:y val="-8.9677849219325246E-3"/>
                </c:manualLayout>
              </c:layout>
              <c:showVal val="1"/>
            </c:dLbl>
            <c:dLbl>
              <c:idx val="17"/>
              <c:layout>
                <c:manualLayout>
                  <c:x val="0.10332335764302525"/>
                  <c:y val="-7.4730167869524571E-3"/>
                </c:manualLayout>
              </c:layout>
              <c:showVal val="1"/>
            </c:dLbl>
            <c:dLbl>
              <c:idx val="18"/>
              <c:layout>
                <c:manualLayout>
                  <c:x val="7.564590173460789E-2"/>
                  <c:y val="-1.0462670755190995E-2"/>
                </c:manualLayout>
              </c:layout>
              <c:showVal val="1"/>
            </c:dLbl>
            <c:dLbl>
              <c:idx val="19"/>
              <c:layout>
                <c:manualLayout>
                  <c:x val="-0.12339657727285938"/>
                  <c:y val="-7.47313448523069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6.457564575645755E-2"/>
                  <c:y val="-5.97848404852888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Dinamarca</c:v>
                </c:pt>
                <c:pt idx="5">
                  <c:v>Noruega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5.6899057671370268E-2</c:v>
                </c:pt>
                <c:pt idx="1">
                  <c:v>0.46745382444357114</c:v>
                </c:pt>
                <c:pt idx="2">
                  <c:v>0.5931754272117673</c:v>
                </c:pt>
                <c:pt idx="3">
                  <c:v>0.65807474140807476</c:v>
                </c:pt>
                <c:pt idx="4">
                  <c:v>0.18073278584965255</c:v>
                </c:pt>
                <c:pt idx="5">
                  <c:v>0.46009098428453266</c:v>
                </c:pt>
                <c:pt idx="6">
                  <c:v>6.5749410790496204E-2</c:v>
                </c:pt>
                <c:pt idx="7">
                  <c:v>-0.20104837035499273</c:v>
                </c:pt>
                <c:pt idx="8">
                  <c:v>0.34048568687837633</c:v>
                </c:pt>
                <c:pt idx="9">
                  <c:v>0.14279657423895531</c:v>
                </c:pt>
                <c:pt idx="10">
                  <c:v>0.67056754790201312</c:v>
                </c:pt>
                <c:pt idx="11">
                  <c:v>0.47548291233283801</c:v>
                </c:pt>
                <c:pt idx="12">
                  <c:v>0.20951888256595966</c:v>
                </c:pt>
                <c:pt idx="13">
                  <c:v>0.27318295739348369</c:v>
                </c:pt>
                <c:pt idx="14">
                  <c:v>-0.21885877017192279</c:v>
                </c:pt>
                <c:pt idx="15">
                  <c:v>5.4654306682116648E-2</c:v>
                </c:pt>
                <c:pt idx="16">
                  <c:v>0.26888145315487572</c:v>
                </c:pt>
                <c:pt idx="17">
                  <c:v>0.20988748117303091</c:v>
                </c:pt>
                <c:pt idx="18">
                  <c:v>0.47627737226277372</c:v>
                </c:pt>
                <c:pt idx="19">
                  <c:v>-7.9449152542372878E-2</c:v>
                </c:pt>
                <c:pt idx="20">
                  <c:v>-1.0119940029985007E-2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6987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337972513583668E-2"/>
                  <c:y val="1.1958145079841271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492372955226096E-2"/>
                  <c:y val="8.9686088098809725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159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09725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0972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09725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09725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09725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31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09725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09725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Dinamarca</c:v>
                </c:pt>
                <c:pt idx="5">
                  <c:v>Noruega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0.32129324681253463</c:v>
                </c:pt>
                <c:pt idx="1">
                  <c:v>0.1339403919522614</c:v>
                </c:pt>
                <c:pt idx="2">
                  <c:v>4.8033717024814945E-2</c:v>
                </c:pt>
                <c:pt idx="3">
                  <c:v>3.2407799915218312E-2</c:v>
                </c:pt>
                <c:pt idx="4">
                  <c:v>3.0474125281246944E-2</c:v>
                </c:pt>
                <c:pt idx="5">
                  <c:v>2.3024749730981186E-2</c:v>
                </c:pt>
                <c:pt idx="6">
                  <c:v>0.13639416962859099</c:v>
                </c:pt>
                <c:pt idx="7">
                  <c:v>0.12549483157791763</c:v>
                </c:pt>
                <c:pt idx="8">
                  <c:v>4.3289203378224152E-2</c:v>
                </c:pt>
                <c:pt idx="9">
                  <c:v>4.3946261453679851E-2</c:v>
                </c:pt>
                <c:pt idx="10">
                  <c:v>4.4919620438908271E-2</c:v>
                </c:pt>
                <c:pt idx="11">
                  <c:v>3.5618091107705349E-2</c:v>
                </c:pt>
                <c:pt idx="12">
                  <c:v>2.6683405615156357E-2</c:v>
                </c:pt>
                <c:pt idx="13">
                  <c:v>2.8160563472136173E-2</c:v>
                </c:pt>
                <c:pt idx="14">
                  <c:v>1.2074868751426614E-2</c:v>
                </c:pt>
                <c:pt idx="15">
                  <c:v>8.9037075683959955E-3</c:v>
                </c:pt>
                <c:pt idx="16">
                  <c:v>8.6558841751720097E-3</c:v>
                </c:pt>
                <c:pt idx="17">
                  <c:v>2.2264975380702382E-2</c:v>
                </c:pt>
                <c:pt idx="18">
                  <c:v>2.6380148041869108E-3</c:v>
                </c:pt>
                <c:pt idx="19">
                  <c:v>1.4168324257345028E-3</c:v>
                </c:pt>
                <c:pt idx="20">
                  <c:v>4.3059314572667685E-3</c:v>
                </c:pt>
              </c:numCache>
            </c:numRef>
          </c:val>
        </c:ser>
        <c:gapWidth val="0"/>
        <c:axId val="420612352"/>
        <c:axId val="420402304"/>
      </c:barChart>
      <c:catAx>
        <c:axId val="420368768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0371456"/>
        <c:crosses val="autoZero"/>
        <c:auto val="1"/>
        <c:lblAlgn val="ctr"/>
        <c:lblOffset val="100"/>
      </c:catAx>
      <c:valAx>
        <c:axId val="420371456"/>
        <c:scaling>
          <c:orientation val="minMax"/>
        </c:scaling>
        <c:delete val="1"/>
        <c:axPos val="t"/>
        <c:numFmt formatCode="#,##0_)" sourceLinked="1"/>
        <c:tickLblPos val="none"/>
        <c:crossAx val="420368768"/>
        <c:crosses val="autoZero"/>
        <c:crossBetween val="between"/>
      </c:valAx>
      <c:valAx>
        <c:axId val="420402304"/>
        <c:scaling>
          <c:orientation val="minMax"/>
        </c:scaling>
        <c:delete val="1"/>
        <c:axPos val="t"/>
        <c:numFmt formatCode="0.0%" sourceLinked="1"/>
        <c:tickLblPos val="none"/>
        <c:crossAx val="420612352"/>
        <c:crosses val="autoZero"/>
        <c:crossBetween val="between"/>
      </c:valAx>
      <c:catAx>
        <c:axId val="420612352"/>
        <c:scaling>
          <c:orientation val="maxMin"/>
        </c:scaling>
        <c:delete val="1"/>
        <c:axPos val="r"/>
        <c:tickLblPos val="none"/>
        <c:crossAx val="42040230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5225"/>
          <c:h val="2.7029762716740048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21" l="0.70000000000000062" r="0.70000000000000062" t="0.75000000000001321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3746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mensual'!$B$37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mensual'!$B$62,'Alojados evol mensual'!$B$61,'Alojados evol mensual'!$B$60,'Alojados evol mensual'!$B$59,'Alojados evol mensual'!$B$58,'Alojados evol mensual'!$B$57,'Alojados evol mensual'!$B$56,'Alojados evol mensual'!$B$55,'Alojados evol mensual'!$B$54,'Alojados evol mensual'!$B$53,'Alojados evol mensual'!$B$52,'Alojados evol mensual'!$B$51)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mensual'!$C$25)</c:f>
              <c:numCache>
                <c:formatCode>#,##0_)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mensual'!$B$62,'Alojados evol mensual'!$B$61,'Alojados evol mensual'!$B$60,'Alojados evol mensual'!$B$59,'Alojados evol mensual'!$B$58,'Alojados evol mensual'!$B$57,'Alojados evol mensual'!$B$56,'Alojados evol mensual'!$B$55,'Alojados evol mensual'!$B$54,'Alojados evol mensual'!$B$53,'Alojados evol mensual'!$B$52,'Alojados evol mensual'!$B$51)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mensual'!$B$62,'Alojados evol mensual'!$B$61,'Alojados evol mensual'!$B$60,'Alojados evol mensual'!$B$59,'Alojados evol mensual'!$B$58,'Alojados evol mensual'!$B$57,'Alojados evol mensual'!$B$56,'Alojados evol mensual'!$B$55,'Alojados evol mensual'!$B$54,'Alojados evol mensual'!$B$53,'Alojados evol mensual'!$B$52,'Alojados evol mensual'!$B$51)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mensual'!$C$10,'Alojados evol mensual'!$C$9,'Alojados evol mensual'!$C$8,'Alojados evol mensual'!$C$7)</c:f>
              <c:numCache>
                <c:formatCode>#,##0_)</c:formatCode>
                <c:ptCount val="4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</c:numCache>
            </c:numRef>
          </c:val>
        </c:ser>
        <c:dLbls>
          <c:showVal val="1"/>
        </c:dLbls>
        <c:marker val="1"/>
        <c:axId val="421121024"/>
        <c:axId val="421278080"/>
      </c:lineChart>
      <c:catAx>
        <c:axId val="4211210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21278080"/>
        <c:crosses val="autoZero"/>
        <c:auto val="1"/>
        <c:lblAlgn val="ctr"/>
        <c:lblOffset val="100"/>
        <c:tickLblSkip val="1"/>
        <c:tickMarkSkip val="1"/>
      </c:catAx>
      <c:valAx>
        <c:axId val="421278080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211210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8.3226290262104347E-2"/>
          <c:w val="0.9"/>
          <c:h val="4.96994327321988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4140913353069557"/>
          <c:y val="0.1408450704225354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17"/>
          <c:w val="0.91263650546021846"/>
          <c:h val="0.30884181730805266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1732036</c:v>
                </c:pt>
                <c:pt idx="1">
                  <c:v>1064478</c:v>
                </c:pt>
                <c:pt idx="2">
                  <c:v>667558</c:v>
                </c:pt>
                <c:pt idx="3">
                  <c:v>1388659</c:v>
                </c:pt>
                <c:pt idx="4">
                  <c:v>801768</c:v>
                </c:pt>
                <c:pt idx="5">
                  <c:v>586891</c:v>
                </c:pt>
                <c:pt idx="6">
                  <c:v>613340</c:v>
                </c:pt>
                <c:pt idx="7">
                  <c:v>410026</c:v>
                </c:pt>
                <c:pt idx="8">
                  <c:v>203314</c:v>
                </c:pt>
              </c:numCache>
            </c:numRef>
          </c:val>
        </c:ser>
        <c:dLbls>
          <c:showVal val="1"/>
        </c:dLbls>
        <c:gapWidth val="30"/>
        <c:axId val="383512960"/>
        <c:axId val="383516032"/>
      </c:barChart>
      <c:catAx>
        <c:axId val="3835129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859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83516032"/>
        <c:crosses val="autoZero"/>
        <c:auto val="1"/>
        <c:lblAlgn val="ctr"/>
        <c:lblOffset val="100"/>
        <c:tickLblSkip val="1"/>
        <c:tickMarkSkip val="1"/>
      </c:catAx>
      <c:valAx>
        <c:axId val="383516032"/>
        <c:scaling>
          <c:orientation val="minMax"/>
        </c:scaling>
        <c:delete val="1"/>
        <c:axPos val="l"/>
        <c:numFmt formatCode="#,##0_)" sourceLinked="1"/>
        <c:tickLblPos val="none"/>
        <c:crossAx val="383512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564E-3"/>
          <c:y val="0.37023802282225482"/>
          <c:w val="0.9690181158547847"/>
          <c:h val="0.48187692203710863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5220426</c:v>
                </c:pt>
                <c:pt idx="1">
                  <c:v>3321426</c:v>
                </c:pt>
                <c:pt idx="2">
                  <c:v>1899000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4443065</c:v>
                </c:pt>
                <c:pt idx="1">
                  <c:v>2752459</c:v>
                </c:pt>
                <c:pt idx="2">
                  <c:v>1690606</c:v>
                </c:pt>
              </c:numCache>
            </c:numRef>
          </c:val>
        </c:ser>
        <c:overlap val="-2"/>
        <c:axId val="428519424"/>
        <c:axId val="428520960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1.8611309949892631E-5"/>
                  <c:y val="-0.60371982472148078"/>
                </c:manualLayout>
              </c:layout>
              <c:showVal val="1"/>
            </c:dLbl>
            <c:dLbl>
              <c:idx val="1"/>
              <c:layout>
                <c:manualLayout>
                  <c:x val="4.0590153503539325E-3"/>
                  <c:y val="-0.46065830826940635"/>
                </c:manualLayout>
              </c:layout>
              <c:showVal val="1"/>
            </c:dLbl>
            <c:dLbl>
              <c:idx val="2"/>
              <c:layout>
                <c:manualLayout>
                  <c:x val="4.0404040404040404E-3"/>
                  <c:y val="-0.35193155576582968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0.17496052837399409</c:v>
                </c:pt>
                <c:pt idx="1">
                  <c:v>0.20671225257124629</c:v>
                </c:pt>
                <c:pt idx="2">
                  <c:v>0.12326585851463913</c:v>
                </c:pt>
              </c:numCache>
            </c:numRef>
          </c:val>
        </c:ser>
        <c:axId val="428557440"/>
        <c:axId val="428522880"/>
      </c:barChart>
      <c:catAx>
        <c:axId val="42851942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8520960"/>
        <c:crosses val="autoZero"/>
        <c:auto val="1"/>
        <c:lblAlgn val="ctr"/>
        <c:lblOffset val="100"/>
      </c:catAx>
      <c:valAx>
        <c:axId val="428520960"/>
        <c:scaling>
          <c:orientation val="minMax"/>
        </c:scaling>
        <c:delete val="1"/>
        <c:axPos val="l"/>
        <c:numFmt formatCode="#,##0_)" sourceLinked="1"/>
        <c:tickLblPos val="none"/>
        <c:crossAx val="428519424"/>
        <c:crosses val="autoZero"/>
        <c:crossBetween val="between"/>
      </c:valAx>
      <c:valAx>
        <c:axId val="428522880"/>
        <c:scaling>
          <c:orientation val="minMax"/>
        </c:scaling>
        <c:delete val="1"/>
        <c:axPos val="r"/>
        <c:numFmt formatCode="0.0%" sourceLinked="1"/>
        <c:tickLblPos val="none"/>
        <c:crossAx val="428557440"/>
        <c:crosses val="max"/>
        <c:crossBetween val="between"/>
      </c:valAx>
      <c:catAx>
        <c:axId val="428557440"/>
        <c:scaling>
          <c:orientation val="minMax"/>
        </c:scaling>
        <c:delete val="1"/>
        <c:axPos val="b"/>
        <c:numFmt formatCode="General" sourceLinked="1"/>
        <c:tickLblPos val="none"/>
        <c:crossAx val="42852288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528752087807206"/>
          <c:y val="0.13161659513590845"/>
          <c:w val="0.68239131472202341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620342982635E-2"/>
          <c:y val="0.31929760049029404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5220426</c:v>
                </c:pt>
                <c:pt idx="1">
                  <c:v>3321426</c:v>
                </c:pt>
                <c:pt idx="2">
                  <c:v>447514</c:v>
                </c:pt>
                <c:pt idx="3">
                  <c:v>2261103</c:v>
                </c:pt>
                <c:pt idx="4">
                  <c:v>580824</c:v>
                </c:pt>
                <c:pt idx="5">
                  <c:v>31985</c:v>
                </c:pt>
                <c:pt idx="6">
                  <c:v>1899000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4443065</c:v>
                </c:pt>
                <c:pt idx="1">
                  <c:v>2752459</c:v>
                </c:pt>
                <c:pt idx="2">
                  <c:v>354890</c:v>
                </c:pt>
                <c:pt idx="3">
                  <c:v>1870713</c:v>
                </c:pt>
                <c:pt idx="4">
                  <c:v>485540</c:v>
                </c:pt>
                <c:pt idx="5">
                  <c:v>41316</c:v>
                </c:pt>
                <c:pt idx="6">
                  <c:v>1690606</c:v>
                </c:pt>
              </c:numCache>
            </c:numRef>
          </c:val>
        </c:ser>
        <c:dLbls>
          <c:showVal val="1"/>
        </c:dLbls>
        <c:gapWidth val="30"/>
        <c:overlap val="-10"/>
        <c:axId val="429020672"/>
        <c:axId val="429036288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-0.2724771840068214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395E-2"/>
                  <c:y val="-7.0112048176719025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84818143853E-2"/>
                  <c:y val="0.2648720305900848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085778429621373E-2"/>
                  <c:y val="2.3383561826345309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71E-2"/>
                  <c:y val="0.189898876853591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6968E-2"/>
                  <c:y val="-0.1211652477450471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2223077994544E-2"/>
                  <c:y val="-2.3257524281546024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0.17496052837399409</c:v>
                </c:pt>
                <c:pt idx="1">
                  <c:v>0.20671225257124629</c:v>
                </c:pt>
                <c:pt idx="2">
                  <c:v>0.26099354729634533</c:v>
                </c:pt>
                <c:pt idx="3">
                  <c:v>0.20868513769883462</c:v>
                </c:pt>
                <c:pt idx="4">
                  <c:v>0.19624335791077974</c:v>
                </c:pt>
                <c:pt idx="5">
                  <c:v>-0.22584470907154613</c:v>
                </c:pt>
                <c:pt idx="6">
                  <c:v>0.12326585851463913</c:v>
                </c:pt>
              </c:numCache>
            </c:numRef>
          </c:val>
        </c:ser>
        <c:dLbls>
          <c:showVal val="1"/>
        </c:dLbls>
        <c:marker val="1"/>
        <c:axId val="431329664"/>
        <c:axId val="431332352"/>
      </c:lineChart>
      <c:catAx>
        <c:axId val="4290206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29036288"/>
        <c:crosses val="autoZero"/>
        <c:auto val="1"/>
        <c:lblAlgn val="ctr"/>
        <c:lblOffset val="100"/>
        <c:tickLblSkip val="1"/>
        <c:tickMarkSkip val="1"/>
      </c:catAx>
      <c:valAx>
        <c:axId val="42903628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29020672"/>
        <c:crosses val="autoZero"/>
        <c:crossBetween val="between"/>
      </c:valAx>
      <c:catAx>
        <c:axId val="431329664"/>
        <c:scaling>
          <c:orientation val="minMax"/>
        </c:scaling>
        <c:delete val="1"/>
        <c:axPos val="b"/>
        <c:tickLblPos val="none"/>
        <c:crossAx val="431332352"/>
        <c:crosses val="autoZero"/>
        <c:auto val="1"/>
        <c:lblAlgn val="ctr"/>
        <c:lblOffset val="100"/>
      </c:catAx>
      <c:valAx>
        <c:axId val="4313323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31329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31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18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mensual'!$B$37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mensual'!$B$49,'Pernoctacion mensual'!$B$48,'Pernoctacion mensual'!$B$47,'Pernoctacion mensual'!$B$46,'Pernoctacion mensual'!$B$45,'Pernoctacion mensual'!$B$44,'Pernoctacion mensual'!$B$43,'Pernoctacion mensual'!$B$42,'Pernoctacion mensual'!$B$41,'Pernoctacion mensual'!$B$40,'Pernoctacion mensual'!$B$39,'Pernoctacion mensual'!$B$38)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mensual'!$C$25)</c:f>
              <c:numCache>
                <c:formatCode>#,##0</c:formatCode>
                <c:ptCount val="12"/>
                <c:pt idx="0">
                  <c:v>1242918</c:v>
                </c:pt>
                <c:pt idx="1">
                  <c:v>1108945</c:v>
                </c:pt>
                <c:pt idx="2">
                  <c:v>1158100</c:v>
                </c:pt>
                <c:pt idx="3">
                  <c:v>1101209</c:v>
                </c:pt>
                <c:pt idx="4">
                  <c:v>902016</c:v>
                </c:pt>
                <c:pt idx="5">
                  <c:v>969193</c:v>
                </c:pt>
                <c:pt idx="6">
                  <c:v>1229282</c:v>
                </c:pt>
                <c:pt idx="7">
                  <c:v>1396843</c:v>
                </c:pt>
                <c:pt idx="8">
                  <c:v>1057672</c:v>
                </c:pt>
                <c:pt idx="9">
                  <c:v>1098407</c:v>
                </c:pt>
                <c:pt idx="10">
                  <c:v>1140718</c:v>
                </c:pt>
                <c:pt idx="11">
                  <c:v>1114181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mensual'!$B$49,'Pernoctacion mensual'!$B$48,'Pernoctacion mensual'!$B$47,'Pernoctacion mensual'!$B$46,'Pernoctacion mensual'!$B$45,'Pernoctacion mensual'!$B$44,'Pernoctacion mensual'!$B$43,'Pernoctacion mensual'!$B$42,'Pernoctacion mensual'!$B$41,'Pernoctacion mensual'!$B$40,'Pernoctacion mensual'!$B$39,'Pernoctacion mensual'!$B$38)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mensual'!$B$49,'Pernoctacion mensual'!$B$48,'Pernoctacion mensual'!$B$47,'Pernoctacion mensual'!$B$46,'Pernoctacion mensual'!$B$45,'Pernoctacion mensual'!$B$44,'Pernoctacion mensual'!$B$43,'Pernoctacion mensual'!$B$42,'Pernoctacion mensual'!$B$41,'Pernoctacion mensual'!$B$40,'Pernoctacion mensual'!$B$39,'Pernoctacion mensual'!$B$38)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mensual'!$C$10,'Pernoctacion mensual'!$C$9,'Pernoctacion mensual'!$C$8,'Pernoctacion mensual'!$C$7)</c:f>
              <c:numCache>
                <c:formatCode>#,##0</c:formatCode>
                <c:ptCount val="4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</c:numCache>
            </c:numRef>
          </c:val>
        </c:ser>
        <c:dLbls>
          <c:showVal val="1"/>
        </c:dLbls>
        <c:marker val="1"/>
        <c:axId val="431817088"/>
        <c:axId val="431833472"/>
      </c:lineChart>
      <c:catAx>
        <c:axId val="4318170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31833472"/>
        <c:crosses val="autoZero"/>
        <c:auto val="1"/>
        <c:lblAlgn val="ctr"/>
        <c:lblOffset val="100"/>
        <c:tickLblSkip val="1"/>
        <c:tickMarkSkip val="1"/>
      </c:catAx>
      <c:valAx>
        <c:axId val="431833472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318170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4989"/>
          <c:h val="5.3611152789828358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209"/>
          <c:h val="0.48187692203710891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69.261037079492439</c:v>
                </c:pt>
                <c:pt idx="1">
                  <c:v>83.988924290699444</c:v>
                </c:pt>
                <c:pt idx="2">
                  <c:v>53.004421221864952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58.37228703557728</c:v>
                </c:pt>
                <c:pt idx="1">
                  <c:v>69.813295794653271</c:v>
                </c:pt>
                <c:pt idx="2">
                  <c:v>46.078113927500681</c:v>
                </c:pt>
              </c:numCache>
            </c:numRef>
          </c:val>
        </c:ser>
        <c:overlap val="-2"/>
        <c:axId val="432153728"/>
        <c:axId val="432226304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3345086780946E-3"/>
                  <c:y val="-0.47780720762299284"/>
                </c:manualLayout>
              </c:layout>
              <c:showVal val="1"/>
            </c:dLbl>
            <c:dLbl>
              <c:idx val="1"/>
              <c:layout>
                <c:manualLayout>
                  <c:x val="2.0387466695256135E-3"/>
                  <c:y val="-0.56077062918957876"/>
                </c:manualLayout>
              </c:layout>
              <c:showVal val="1"/>
            </c:dLbl>
            <c:dLbl>
              <c:idx val="2"/>
              <c:layout>
                <c:manualLayout>
                  <c:x val="4.0558924083052414E-3"/>
                  <c:y val="-0.3862538483618783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0.1865397193925018</c:v>
                </c:pt>
                <c:pt idx="1">
                  <c:v>0.20305055555236851</c:v>
                </c:pt>
                <c:pt idx="2">
                  <c:v>0.15031664067809114</c:v>
                </c:pt>
              </c:numCache>
            </c:numRef>
          </c:val>
        </c:ser>
        <c:axId val="432318720"/>
        <c:axId val="432290432"/>
      </c:barChart>
      <c:catAx>
        <c:axId val="43215372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2226304"/>
        <c:crosses val="autoZero"/>
        <c:auto val="1"/>
        <c:lblAlgn val="ctr"/>
        <c:lblOffset val="100"/>
      </c:catAx>
      <c:valAx>
        <c:axId val="432226304"/>
        <c:scaling>
          <c:orientation val="minMax"/>
        </c:scaling>
        <c:delete val="1"/>
        <c:axPos val="l"/>
        <c:numFmt formatCode="#,##0.0_)" sourceLinked="1"/>
        <c:tickLblPos val="none"/>
        <c:crossAx val="432153728"/>
        <c:crosses val="autoZero"/>
        <c:crossBetween val="between"/>
      </c:valAx>
      <c:valAx>
        <c:axId val="432290432"/>
        <c:scaling>
          <c:orientation val="minMax"/>
        </c:scaling>
        <c:delete val="1"/>
        <c:axPos val="r"/>
        <c:numFmt formatCode="0.0%" sourceLinked="1"/>
        <c:tickLblPos val="none"/>
        <c:crossAx val="432318720"/>
        <c:crosses val="max"/>
        <c:crossBetween val="between"/>
      </c:valAx>
      <c:catAx>
        <c:axId val="432318720"/>
        <c:scaling>
          <c:orientation val="minMax"/>
        </c:scaling>
        <c:delete val="1"/>
        <c:axPos val="b"/>
        <c:numFmt formatCode="General" sourceLinked="1"/>
        <c:tickLblPos val="none"/>
        <c:crossAx val="43229043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19957"/>
          <c:w val="0.7990373291084453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782808398950333"/>
          <c:y val="0.13725495741603741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65.465266158170905</c:v>
                </c:pt>
                <c:pt idx="1">
                  <c:v>77.581329466187512</c:v>
                </c:pt>
                <c:pt idx="2">
                  <c:v>54.087426031222421</c:v>
                </c:pt>
                <c:pt idx="3">
                  <c:v>67.055167717657099</c:v>
                </c:pt>
                <c:pt idx="4">
                  <c:v>81.412500128438296</c:v>
                </c:pt>
                <c:pt idx="5">
                  <c:v>55.232489762073982</c:v>
                </c:pt>
                <c:pt idx="6">
                  <c:v>69.261037079492439</c:v>
                </c:pt>
                <c:pt idx="7">
                  <c:v>83.988924290699444</c:v>
                </c:pt>
                <c:pt idx="8">
                  <c:v>53.004421221864952</c:v>
                </c:pt>
              </c:numCache>
            </c:numRef>
          </c:val>
        </c:ser>
        <c:dLbls>
          <c:showVal val="1"/>
        </c:dLbls>
        <c:gapWidth val="30"/>
        <c:axId val="432676224"/>
        <c:axId val="432708224"/>
      </c:barChart>
      <c:catAx>
        <c:axId val="4326762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588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32708224"/>
        <c:crosses val="autoZero"/>
        <c:auto val="1"/>
        <c:lblAlgn val="ctr"/>
        <c:lblOffset val="100"/>
        <c:tickLblSkip val="1"/>
        <c:tickMarkSkip val="1"/>
      </c:catAx>
      <c:valAx>
        <c:axId val="432708224"/>
        <c:scaling>
          <c:orientation val="minMax"/>
        </c:scaling>
        <c:delete val="1"/>
        <c:axPos val="l"/>
        <c:numFmt formatCode="#,##0.0_)" sourceLinked="1"/>
        <c:tickLblPos val="none"/>
        <c:crossAx val="43267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2891777678733557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4376516234703397"/>
          <c:w val="0.90049538618993386"/>
          <c:h val="0.49769820971867745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69.261037079492439</c:v>
                </c:pt>
                <c:pt idx="1">
                  <c:v>83.988924290699444</c:v>
                </c:pt>
                <c:pt idx="2">
                  <c:v>81.639302393461762</c:v>
                </c:pt>
                <c:pt idx="3">
                  <c:v>86.835914097423839</c:v>
                </c:pt>
                <c:pt idx="4">
                  <c:v>79.114089571755471</c:v>
                </c:pt>
                <c:pt idx="5">
                  <c:v>46.761695906432749</c:v>
                </c:pt>
                <c:pt idx="6">
                  <c:v>53.004421221864952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58.37228703557728</c:v>
                </c:pt>
                <c:pt idx="1">
                  <c:v>69.813295794653271</c:v>
                </c:pt>
                <c:pt idx="2">
                  <c:v>64.742046117921774</c:v>
                </c:pt>
                <c:pt idx="3">
                  <c:v>71.843287709111024</c:v>
                </c:pt>
                <c:pt idx="4">
                  <c:v>66.135447313937021</c:v>
                </c:pt>
                <c:pt idx="5">
                  <c:v>73.255319148936167</c:v>
                </c:pt>
                <c:pt idx="6">
                  <c:v>46.078113927500681</c:v>
                </c:pt>
              </c:numCache>
            </c:numRef>
          </c:val>
        </c:ser>
        <c:dLbls>
          <c:showVal val="1"/>
        </c:dLbls>
        <c:gapWidth val="30"/>
        <c:overlap val="-10"/>
        <c:axId val="433415296"/>
        <c:axId val="433423872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415853678667509E-2"/>
                  <c:y val="-7.4346550670935971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25432905792438E-2"/>
                  <c:y val="-0.1240238704177323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65050595090708E-2"/>
                  <c:y val="-7.25083405495029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144819161755702E-2"/>
                  <c:y val="-0.1366550536681636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75701150563724E-2"/>
                  <c:y val="-0.1035084680911049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5798378976212E-2"/>
                  <c:y val="-0.4837223352196066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188349097872195E-2"/>
                  <c:y val="-1.6047955642373352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0.1865397193925018</c:v>
                </c:pt>
                <c:pt idx="1">
                  <c:v>0.20305055555236851</c:v>
                </c:pt>
                <c:pt idx="2">
                  <c:v>0.26099354729634539</c:v>
                </c:pt>
                <c:pt idx="3">
                  <c:v>0.20868513769883434</c:v>
                </c:pt>
                <c:pt idx="4">
                  <c:v>0.19624335791077963</c:v>
                </c:pt>
                <c:pt idx="5">
                  <c:v>-0.36166142677829238</c:v>
                </c:pt>
                <c:pt idx="6">
                  <c:v>0.15031664067809114</c:v>
                </c:pt>
              </c:numCache>
            </c:numRef>
          </c:val>
        </c:ser>
        <c:dLbls>
          <c:showVal val="1"/>
        </c:dLbls>
        <c:marker val="1"/>
        <c:axId val="433425408"/>
        <c:axId val="433554176"/>
      </c:lineChart>
      <c:catAx>
        <c:axId val="4334152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843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33423872"/>
        <c:crosses val="autoZero"/>
        <c:auto val="1"/>
        <c:lblAlgn val="ctr"/>
        <c:lblOffset val="100"/>
        <c:tickLblSkip val="1"/>
        <c:tickMarkSkip val="1"/>
      </c:catAx>
      <c:valAx>
        <c:axId val="43342387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433415296"/>
        <c:crosses val="autoZero"/>
        <c:crossBetween val="between"/>
      </c:valAx>
      <c:catAx>
        <c:axId val="433425408"/>
        <c:scaling>
          <c:orientation val="minMax"/>
        </c:scaling>
        <c:delete val="1"/>
        <c:axPos val="b"/>
        <c:tickLblPos val="none"/>
        <c:crossAx val="433554176"/>
        <c:crosses val="autoZero"/>
        <c:auto val="1"/>
        <c:lblAlgn val="ctr"/>
        <c:lblOffset val="100"/>
      </c:catAx>
      <c:valAx>
        <c:axId val="4335541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33425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226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1" r="0.7500000000000131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291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mensual'!$B$37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mensual'!$B$62,'IO evolución mensual'!$B$61,'IO evolución mensual'!$B$60,'IO evolución mensual'!$B$59,'IO evolución mensual'!$B$58,'IO evolución mensual'!$B$57,'IO evolución mensual'!$B$56,'IO evolución mensual'!$B$55,'IO evolución mensual'!$B$54,'IO evolución mensual'!$B$53,'IO evolución mensual'!$B$52,'IO evolución mensual'!$B$51)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mensual'!$C$25)</c:f>
              <c:numCache>
                <c:formatCode>#,##0.0</c:formatCode>
                <c:ptCount val="12"/>
                <c:pt idx="0">
                  <c:v>61.2</c:v>
                </c:pt>
                <c:pt idx="1">
                  <c:v>60.45</c:v>
                </c:pt>
                <c:pt idx="2">
                  <c:v>57.02</c:v>
                </c:pt>
                <c:pt idx="3">
                  <c:v>56.026629220914671</c:v>
                </c:pt>
                <c:pt idx="4">
                  <c:v>44.41</c:v>
                </c:pt>
                <c:pt idx="5">
                  <c:v>49.310000966670231</c:v>
                </c:pt>
                <c:pt idx="6">
                  <c:v>61.24</c:v>
                </c:pt>
                <c:pt idx="7">
                  <c:v>69.58</c:v>
                </c:pt>
                <c:pt idx="8">
                  <c:v>54.44</c:v>
                </c:pt>
                <c:pt idx="9">
                  <c:v>54.716067561758173</c:v>
                </c:pt>
                <c:pt idx="10">
                  <c:v>58.71787348600666</c:v>
                </c:pt>
                <c:pt idx="11">
                  <c:v>55.501833903122694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mensual'!$B$62,'IO evolución mensual'!$B$61,'IO evolución mensual'!$B$60,'IO evolución mensual'!$B$59,'IO evolución mensual'!$B$58,'IO evolución mensual'!$B$57,'IO evolución mensual'!$B$56,'IO evolución mensual'!$B$55,'IO evolución mensual'!$B$54,'IO evolución mensual'!$B$53,'IO evolución mensual'!$B$52,'IO evolución mensual'!$B$51)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mensual'!$B$62,'IO evolución mensual'!$B$61,'IO evolución mensual'!$B$60,'IO evolución mensual'!$B$59,'IO evolución mensual'!$B$58,'IO evolución mensual'!$B$57,'IO evolución mensual'!$B$56,'IO evolución mensual'!$B$55,'IO evolución mensual'!$B$54,'IO evolución mensual'!$B$53,'IO evolución mensual'!$B$52,'IO evolución mensual'!$B$51)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mensual'!$C$10,'IO evolución mensual'!$C$9,'IO evolución mensual'!$C$8,'IO evolución mensual'!$C$7)</c:f>
              <c:numCache>
                <c:formatCode>#,##0.0</c:formatCode>
                <c:ptCount val="4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</c:numCache>
            </c:numRef>
          </c:val>
        </c:ser>
        <c:dLbls>
          <c:showVal val="1"/>
        </c:dLbls>
        <c:marker val="1"/>
        <c:axId val="441896960"/>
        <c:axId val="441899648"/>
      </c:lineChart>
      <c:catAx>
        <c:axId val="4418969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092E-3"/>
              <c:y val="0.9646579365606977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1899648"/>
        <c:crosses val="autoZero"/>
        <c:auto val="1"/>
        <c:lblAlgn val="ctr"/>
        <c:lblOffset val="100"/>
        <c:tickLblSkip val="1"/>
        <c:tickMarkSkip val="1"/>
      </c:catAx>
      <c:valAx>
        <c:axId val="441899648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189696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834E-2"/>
          <c:y val="0.14589880409231448"/>
          <c:w val="0.89999991601051532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309"/>
          <c:h val="0.48187692203710908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8.5114716144389728</c:v>
                </c:pt>
                <c:pt idx="1">
                  <c:v>8.1005253325398883</c:v>
                </c:pt>
                <c:pt idx="2">
                  <c:v>9.340232349961143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8.0214787613559224</c:v>
                </c:pt>
                <c:pt idx="1">
                  <c:v>7.6311354966064853</c:v>
                </c:pt>
                <c:pt idx="2">
                  <c:v>8.7501863276882936</c:v>
                </c:pt>
              </c:numCache>
            </c:numRef>
          </c:val>
        </c:ser>
        <c:overlap val="-2"/>
        <c:axId val="442207232"/>
        <c:axId val="442336384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7466695256135E-3"/>
                  <c:y val="-0.479148548175581"/>
                </c:manualLayout>
              </c:layout>
              <c:showVal val="1"/>
            </c:dLbl>
            <c:dLbl>
              <c:idx val="1"/>
              <c:layout>
                <c:manualLayout>
                  <c:x val="-6.0730381470848688E-3"/>
                  <c:y val="-0.46607689406944236"/>
                </c:manualLayout>
              </c:layout>
              <c:showVal val="1"/>
            </c:dLbl>
            <c:dLbl>
              <c:idx val="2"/>
              <c:layout>
                <c:manualLayout>
                  <c:x val="-4.3201861491973104E-5"/>
                  <c:y val="-0.5316431872034580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0.48999285308305041</c:v>
                </c:pt>
                <c:pt idx="1">
                  <c:v>0.469389835933403</c:v>
                </c:pt>
                <c:pt idx="2">
                  <c:v>0.59004602227284941</c:v>
                </c:pt>
              </c:numCache>
            </c:numRef>
          </c:val>
        </c:ser>
        <c:axId val="442343808"/>
        <c:axId val="442337920"/>
      </c:barChart>
      <c:catAx>
        <c:axId val="44220723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2336384"/>
        <c:crosses val="autoZero"/>
        <c:auto val="1"/>
        <c:lblAlgn val="ctr"/>
        <c:lblOffset val="100"/>
      </c:catAx>
      <c:valAx>
        <c:axId val="442336384"/>
        <c:scaling>
          <c:orientation val="minMax"/>
        </c:scaling>
        <c:delete val="1"/>
        <c:axPos val="l"/>
        <c:numFmt formatCode="#,##0.00_)" sourceLinked="1"/>
        <c:tickLblPos val="none"/>
        <c:crossAx val="442207232"/>
        <c:crosses val="autoZero"/>
        <c:crossBetween val="between"/>
      </c:valAx>
      <c:valAx>
        <c:axId val="442337920"/>
        <c:scaling>
          <c:orientation val="minMax"/>
        </c:scaling>
        <c:delete val="1"/>
        <c:axPos val="r"/>
        <c:numFmt formatCode="#,##0.00_)" sourceLinked="1"/>
        <c:tickLblPos val="none"/>
        <c:crossAx val="442343808"/>
        <c:crosses val="max"/>
        <c:crossBetween val="between"/>
      </c:valAx>
      <c:catAx>
        <c:axId val="442343808"/>
        <c:scaling>
          <c:orientation val="minMax"/>
        </c:scaling>
        <c:delete val="1"/>
        <c:axPos val="b"/>
        <c:numFmt formatCode="General" sourceLinked="1"/>
        <c:tickLblPos val="none"/>
        <c:crossAx val="44233792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101730853991211"/>
          <c:y val="0.14020025552560042"/>
          <c:w val="0.7143172080797011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acumulado abril 2011 </c:v>
            </c:pt>
          </c:strCache>
        </c:strRef>
      </c:tx>
      <c:layout>
        <c:manualLayout>
          <c:xMode val="edge"/>
          <c:yMode val="edge"/>
          <c:x val="0.35338533541341682"/>
          <c:y val="0.14344199646054057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525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8.1049908893348643</c:v>
                </c:pt>
                <c:pt idx="1">
                  <c:v>7.5687416743230012</c:v>
                </c:pt>
                <c:pt idx="2">
                  <c:v>8.9600858651982307</c:v>
                </c:pt>
                <c:pt idx="3">
                  <c:v>8.3252267115252909</c:v>
                </c:pt>
                <c:pt idx="4">
                  <c:v>7.9058368505602621</c:v>
                </c:pt>
                <c:pt idx="5">
                  <c:v>8.8981667805435762</c:v>
                </c:pt>
                <c:pt idx="6">
                  <c:v>8.5114716144389728</c:v>
                </c:pt>
                <c:pt idx="7">
                  <c:v>8.1005253325398883</c:v>
                </c:pt>
                <c:pt idx="8">
                  <c:v>9.340232349961143</c:v>
                </c:pt>
              </c:numCache>
            </c:numRef>
          </c:val>
        </c:ser>
        <c:dLbls>
          <c:showVal val="1"/>
        </c:dLbls>
        <c:gapWidth val="30"/>
        <c:axId val="447833216"/>
        <c:axId val="447835136"/>
      </c:barChart>
      <c:catAx>
        <c:axId val="4478332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4814E-4"/>
              <c:y val="0.9639182846443898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7835136"/>
        <c:crosses val="autoZero"/>
        <c:auto val="1"/>
        <c:lblAlgn val="ctr"/>
        <c:lblOffset val="100"/>
        <c:tickLblSkip val="1"/>
        <c:tickMarkSkip val="1"/>
      </c:catAx>
      <c:valAx>
        <c:axId val="447835136"/>
        <c:scaling>
          <c:orientation val="minMax"/>
        </c:scaling>
        <c:delete val="1"/>
        <c:axPos val="l"/>
        <c:numFmt formatCode="#,##0.00_)" sourceLinked="1"/>
        <c:tickLblPos val="none"/>
        <c:crossAx val="447833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203"/>
          <c:y val="4.5112990050234853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33641310214079251"/>
          <c:w val="0.90886793539522259"/>
          <c:h val="0.4769306560757232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8.5114716144389728</c:v>
                </c:pt>
                <c:pt idx="1">
                  <c:v>8.1005253325398883</c:v>
                </c:pt>
                <c:pt idx="2">
                  <c:v>7.3804568318627854</c:v>
                </c:pt>
                <c:pt idx="3">
                  <c:v>8.0240426415321995</c:v>
                </c:pt>
                <c:pt idx="4">
                  <c:v>9.1445305119969778</c:v>
                </c:pt>
                <c:pt idx="5">
                  <c:v>7.8317825661116549</c:v>
                </c:pt>
                <c:pt idx="6">
                  <c:v>9.340232349961143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8.0214787613559224</c:v>
                </c:pt>
                <c:pt idx="1">
                  <c:v>7.6311354966064853</c:v>
                </c:pt>
                <c:pt idx="2">
                  <c:v>6.7649637819290884</c:v>
                </c:pt>
                <c:pt idx="3">
                  <c:v>7.654339829541037</c:v>
                </c:pt>
                <c:pt idx="4">
                  <c:v>8.3274448598772004</c:v>
                </c:pt>
                <c:pt idx="5">
                  <c:v>7.4807170016295492</c:v>
                </c:pt>
                <c:pt idx="6">
                  <c:v>8.7501863276882936</c:v>
                </c:pt>
              </c:numCache>
            </c:numRef>
          </c:val>
        </c:ser>
        <c:dLbls>
          <c:showVal val="1"/>
        </c:dLbls>
        <c:gapWidth val="30"/>
        <c:overlap val="-10"/>
        <c:axId val="448380928"/>
        <c:axId val="448439424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46535679905216E-2"/>
                  <c:y val="-0.2758224817679864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261E-2"/>
                  <c:y val="-0.2813633533066715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797E-2"/>
                  <c:y val="-0.1846148097920103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8489373781255408E-2"/>
                  <c:y val="-0.3342341170446840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22E-2"/>
                  <c:y val="-0.1278906217566389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271E-2"/>
                  <c:y val="-0.3198652145634696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227745826442542E-2"/>
                  <c:y val="-0.2708711235348658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972E-2"/>
                  <c:y val="-0.3033856883882558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0.48999285308305041</c:v>
                </c:pt>
                <c:pt idx="1">
                  <c:v>0.469389835933403</c:v>
                </c:pt>
                <c:pt idx="2">
                  <c:v>0.61549304993369702</c:v>
                </c:pt>
                <c:pt idx="3">
                  <c:v>0.36970281199116251</c:v>
                </c:pt>
                <c:pt idx="4">
                  <c:v>0.81708565211977735</c:v>
                </c:pt>
                <c:pt idx="5">
                  <c:v>0.35106556448210569</c:v>
                </c:pt>
                <c:pt idx="6">
                  <c:v>0.59004602227284941</c:v>
                </c:pt>
              </c:numCache>
            </c:numRef>
          </c:val>
        </c:ser>
        <c:dLbls>
          <c:showVal val="1"/>
        </c:dLbls>
        <c:marker val="1"/>
        <c:axId val="448440960"/>
        <c:axId val="448464384"/>
      </c:lineChart>
      <c:catAx>
        <c:axId val="4483809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69E-3"/>
              <c:y val="0.958255666590513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8439424"/>
        <c:crosses val="autoZero"/>
        <c:auto val="1"/>
        <c:lblAlgn val="ctr"/>
        <c:lblOffset val="100"/>
        <c:tickLblSkip val="1"/>
        <c:tickMarkSkip val="1"/>
      </c:catAx>
      <c:valAx>
        <c:axId val="44843942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448380928"/>
        <c:crosses val="autoZero"/>
        <c:crossBetween val="between"/>
      </c:valAx>
      <c:catAx>
        <c:axId val="448440960"/>
        <c:scaling>
          <c:orientation val="minMax"/>
        </c:scaling>
        <c:delete val="1"/>
        <c:axPos val="b"/>
        <c:tickLblPos val="none"/>
        <c:crossAx val="448464384"/>
        <c:crosses val="autoZero"/>
        <c:auto val="1"/>
        <c:lblAlgn val="ctr"/>
        <c:lblOffset val="100"/>
      </c:catAx>
      <c:valAx>
        <c:axId val="448464384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448440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796"/>
          <c:y val="0.10875607157189773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1" r="0.750000000000013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23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69"/>
          <c:y val="0.2596278242997494"/>
          <c:w val="0.83325053642039715"/>
          <c:h val="0.47650548004267002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</c:numCache>
            </c:numRef>
          </c:val>
        </c:ser>
        <c:marker val="1"/>
        <c:axId val="383988480"/>
        <c:axId val="383990784"/>
      </c:lineChart>
      <c:catAx>
        <c:axId val="38398848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83990784"/>
        <c:crosses val="autoZero"/>
        <c:auto val="1"/>
        <c:lblAlgn val="ctr"/>
        <c:lblOffset val="100"/>
      </c:catAx>
      <c:valAx>
        <c:axId val="383990784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83988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0056E-2"/>
          <c:w val="0.47740773522509045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567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951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mensual'!$B$37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mensual'!$B$75,'EM evolución mensual'!$B$74,'EM evolución mensual'!$B$73,'EM evolución mensual'!$B$72,'EM evolución mensual'!$B$71,'EM evolución mensual'!$B$70,'EM evolución mensual'!$B$69,'EM evolución mensual'!$B$68,'EM evolución mensual'!$B$67,'EM evolución mensual'!$B$66,'EM evolución mensual'!$B$65,'EM evolución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mensual'!$C$25)</c:f>
              <c:numCache>
                <c:formatCode>#,##0.00</c:formatCode>
                <c:ptCount val="12"/>
                <c:pt idx="0">
                  <c:v>9.1199999999999992</c:v>
                </c:pt>
                <c:pt idx="1">
                  <c:v>8.2899999999999991</c:v>
                </c:pt>
                <c:pt idx="2">
                  <c:v>8.57</c:v>
                </c:pt>
                <c:pt idx="3">
                  <c:v>7.6993085221671436</c:v>
                </c:pt>
                <c:pt idx="4">
                  <c:v>7.28</c:v>
                </c:pt>
                <c:pt idx="5">
                  <c:v>7.9843228681819305</c:v>
                </c:pt>
                <c:pt idx="6">
                  <c:v>8.07</c:v>
                </c:pt>
                <c:pt idx="7">
                  <c:v>8.1999999999999993</c:v>
                </c:pt>
                <c:pt idx="8">
                  <c:v>8.49</c:v>
                </c:pt>
                <c:pt idx="9">
                  <c:v>7.5565637942184125</c:v>
                </c:pt>
                <c:pt idx="10">
                  <c:v>8.7139572368169773</c:v>
                </c:pt>
                <c:pt idx="11">
                  <c:v>8.4360997327235694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mensual'!$B$75,'EM evolución mensual'!$B$74,'EM evolución mensual'!$B$73,'EM evolución mensual'!$B$72,'EM evolución mensual'!$B$71,'EM evolución mensual'!$B$70,'EM evolución mensual'!$B$69,'EM evolución mensual'!$B$68,'EM evolución mensual'!$B$67,'EM evolución mensual'!$B$66,'EM evolución mensual'!$B$65,'EM evolución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mensual'!$B$75,'EM evolución mensual'!$B$74,'EM evolución mensual'!$B$73,'EM evolución mensual'!$B$72,'EM evolución mensual'!$B$71,'EM evolución mensual'!$B$70,'EM evolución mensual'!$B$69,'EM evolución mensual'!$B$68,'EM evolución mensual'!$B$67,'EM evolución mensual'!$B$66,'EM evolución mensual'!$B$65,'EM evolución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mensual'!$C$10,'EM evolución mensual'!$C$9,'EM evolución mensual'!$C$8,'EM evolución mensual'!$C$7)</c:f>
              <c:numCache>
                <c:formatCode>#,##0.00</c:formatCode>
                <c:ptCount val="4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</c:numCache>
            </c:numRef>
          </c:val>
        </c:ser>
        <c:dLbls>
          <c:showVal val="1"/>
        </c:dLbls>
        <c:marker val="1"/>
        <c:axId val="448934656"/>
        <c:axId val="448987904"/>
      </c:lineChart>
      <c:catAx>
        <c:axId val="4489346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497E-3"/>
              <c:y val="0.961363948633937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8987904"/>
        <c:crosses val="autoZero"/>
        <c:auto val="1"/>
        <c:lblAlgn val="ctr"/>
        <c:lblOffset val="100"/>
        <c:tickLblSkip val="1"/>
        <c:tickMarkSkip val="1"/>
      </c:catAx>
      <c:valAx>
        <c:axId val="448987904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89346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4643057897695338E-2"/>
          <c:y val="0.14524229773291891"/>
          <c:w val="0.8999999114782001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77"/>
          <c:y val="0.25962782429974951"/>
          <c:w val="0.83325053642039748"/>
          <c:h val="0.47650548004267013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</c:numCache>
            </c:numRef>
          </c:val>
        </c:ser>
        <c:marker val="1"/>
        <c:axId val="384523648"/>
        <c:axId val="384538496"/>
      </c:lineChart>
      <c:catAx>
        <c:axId val="38452364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84538496"/>
        <c:crosses val="autoZero"/>
        <c:auto val="1"/>
        <c:lblAlgn val="ctr"/>
        <c:lblOffset val="100"/>
      </c:catAx>
      <c:valAx>
        <c:axId val="384538496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84523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595"/>
          <c:y val="9.1728318132896072E-2"/>
          <c:w val="0.47740773522509056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77"/>
          <c:y val="0.25962782429974951"/>
          <c:w val="0.83325053642039748"/>
          <c:h val="0.47650548004267013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</c:numCache>
            </c:numRef>
          </c:val>
        </c:ser>
        <c:marker val="1"/>
        <c:axId val="384771584"/>
        <c:axId val="384773504"/>
      </c:lineChart>
      <c:catAx>
        <c:axId val="38477158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84773504"/>
        <c:crosses val="autoZero"/>
        <c:auto val="1"/>
        <c:lblAlgn val="ctr"/>
        <c:lblOffset val="100"/>
      </c:catAx>
      <c:valAx>
        <c:axId val="384773504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84771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056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67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613340</c:v>
                </c:pt>
                <c:pt idx="1">
                  <c:v>410026</c:v>
                </c:pt>
                <c:pt idx="2">
                  <c:v>60635</c:v>
                </c:pt>
                <c:pt idx="3">
                  <c:v>281791</c:v>
                </c:pt>
                <c:pt idx="4">
                  <c:v>63516</c:v>
                </c:pt>
                <c:pt idx="5">
                  <c:v>4084</c:v>
                </c:pt>
                <c:pt idx="6">
                  <c:v>203314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553896</c:v>
                </c:pt>
                <c:pt idx="1">
                  <c:v>360688</c:v>
                </c:pt>
                <c:pt idx="2">
                  <c:v>52460</c:v>
                </c:pt>
                <c:pt idx="3">
                  <c:v>244399</c:v>
                </c:pt>
                <c:pt idx="4">
                  <c:v>58306</c:v>
                </c:pt>
                <c:pt idx="5">
                  <c:v>5523</c:v>
                </c:pt>
                <c:pt idx="6">
                  <c:v>193208</c:v>
                </c:pt>
              </c:numCache>
            </c:numRef>
          </c:val>
        </c:ser>
        <c:dLbls>
          <c:showVal val="1"/>
        </c:dLbls>
        <c:gapWidth val="30"/>
        <c:overlap val="-10"/>
        <c:axId val="384943232"/>
        <c:axId val="384945152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333E-2"/>
                  <c:y val="-0.2457876014229189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003793620529E-2"/>
                  <c:y val="-3.2887005875534801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3015723450785E-2"/>
                  <c:y val="0.2581038410807786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6.060833766337582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703933730448423E-2"/>
                  <c:y val="0.1594420240617138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62E-2"/>
                  <c:y val="-0.1516221005369252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3.8152337556790279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0.10731978566373471</c:v>
                </c:pt>
                <c:pt idx="1">
                  <c:v>0.13678858182140799</c:v>
                </c:pt>
                <c:pt idx="2">
                  <c:v>0.15583301563095692</c:v>
                </c:pt>
                <c:pt idx="3">
                  <c:v>0.15299571602175133</c:v>
                </c:pt>
                <c:pt idx="4">
                  <c:v>8.9356155455699249E-2</c:v>
                </c:pt>
                <c:pt idx="5">
                  <c:v>-0.26054680427304</c:v>
                </c:pt>
                <c:pt idx="6">
                  <c:v>5.2306322719556125E-2</c:v>
                </c:pt>
              </c:numCache>
            </c:numRef>
          </c:val>
        </c:ser>
        <c:dLbls>
          <c:showVal val="1"/>
        </c:dLbls>
        <c:marker val="1"/>
        <c:axId val="385004288"/>
        <c:axId val="385005824"/>
      </c:lineChart>
      <c:catAx>
        <c:axId val="3849432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84945152"/>
        <c:crosses val="autoZero"/>
        <c:auto val="1"/>
        <c:lblAlgn val="ctr"/>
        <c:lblOffset val="100"/>
        <c:tickLblSkip val="1"/>
        <c:tickMarkSkip val="1"/>
      </c:catAx>
      <c:valAx>
        <c:axId val="384945152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384943232"/>
        <c:crosses val="autoZero"/>
        <c:crossBetween val="between"/>
      </c:valAx>
      <c:catAx>
        <c:axId val="385004288"/>
        <c:scaling>
          <c:orientation val="minMax"/>
        </c:scaling>
        <c:delete val="1"/>
        <c:axPos val="b"/>
        <c:tickLblPos val="none"/>
        <c:crossAx val="385005824"/>
        <c:crosses val="autoZero"/>
        <c:auto val="1"/>
        <c:lblAlgn val="ctr"/>
        <c:lblOffset val="100"/>
      </c:catAx>
      <c:valAx>
        <c:axId val="38500582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8500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37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'!$C$76,'tablas turistas por categorías '!$C$63,'tablas turistas por categorías '!$C$50,'tablas turistas por categorías '!$C$37,'tablas turistas por categorías '!$C$24)</c:f>
              <c:numCache>
                <c:formatCode>#,##0</c:formatCode>
                <c:ptCount val="5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'!$E$76,'tablas turistas por categorías '!$E$63,'tablas turistas por categorías '!$E$50,'tablas turistas por categorías '!$E$37,'tablas turistas por categorías '!$E$24)</c:f>
              <c:numCache>
                <c:formatCode>#,##0</c:formatCode>
                <c:ptCount val="5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'!$G$76,'tablas turistas por categorías '!$G$63,'tablas turistas por categorías '!$G$50,'tablas turistas por categorías '!$G$37,'tablas turistas por categorías '!$G$24)</c:f>
              <c:numCache>
                <c:formatCode>#,##0</c:formatCode>
                <c:ptCount val="5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'!$I$76,'tablas turistas por categorías '!$I$63,'tablas turistas por categorías '!$I$50,'tablas turistas por categorías '!$I$37,'tablas turistas por categorías '!$I$24)</c:f>
              <c:numCache>
                <c:formatCode>#,##0</c:formatCode>
                <c:ptCount val="5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'!$M$76,'tablas turistas por categorías '!$M$63,'tablas turistas por categorías '!$M$50,'tablas turistas por categorías '!$M$37,'tablas turistas por categorías '!$M$24)</c:f>
              <c:numCache>
                <c:formatCode>#,##0</c:formatCode>
                <c:ptCount val="5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</c:numCache>
            </c:numRef>
          </c:val>
        </c:ser>
        <c:marker val="1"/>
        <c:axId val="385180800"/>
        <c:axId val="385182720"/>
      </c:lineChart>
      <c:catAx>
        <c:axId val="38518080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5182720"/>
        <c:crosses val="autoZero"/>
        <c:auto val="1"/>
        <c:lblAlgn val="ctr"/>
        <c:lblOffset val="100"/>
      </c:catAx>
      <c:valAx>
        <c:axId val="3851827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5180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453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'!$B$24</c:f>
          <c:strCache>
            <c:ptCount val="1"/>
            <c:pt idx="0">
              <c:v>2010</c:v>
            </c:pt>
          </c:strCache>
        </c:strRef>
      </c:tx>
      <c:layout>
        <c:manualLayout>
          <c:xMode val="edge"/>
          <c:yMode val="edge"/>
          <c:x val="0.48430735930736063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803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'!$B$24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05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28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'!$M$24,'tablas turistas por categorías '!$C$24,'tablas turistas por categorías '!$E$24,'tablas turistas por categorías '!$G$24,'tablas turistas por categorías '!$I$24)</c:f>
              <c:numCache>
                <c:formatCode>#,##0</c:formatCode>
                <c:ptCount val="5"/>
                <c:pt idx="0">
                  <c:v>588443</c:v>
                </c:pt>
                <c:pt idx="1">
                  <c:v>14462</c:v>
                </c:pt>
                <c:pt idx="2">
                  <c:v>169652</c:v>
                </c:pt>
                <c:pt idx="3">
                  <c:v>774477</c:v>
                </c:pt>
                <c:pt idx="4">
                  <c:v>164077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6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5.xml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9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9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10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723900</xdr:colOff>
      <xdr:row>4</xdr:row>
      <xdr:rowOff>19050</xdr:rowOff>
    </xdr:from>
    <xdr:to>
      <xdr:col>8</xdr:col>
      <xdr:colOff>323850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579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342900</xdr:colOff>
      <xdr:row>4</xdr:row>
      <xdr:rowOff>9525</xdr:rowOff>
    </xdr:from>
    <xdr:to>
      <xdr:col>7</xdr:col>
      <xdr:colOff>704850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104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63</xdr:row>
      <xdr:rowOff>28575</xdr:rowOff>
    </xdr:from>
    <xdr:to>
      <xdr:col>19</xdr:col>
      <xdr:colOff>476250</xdr:colOff>
      <xdr:row>63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400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50</xdr:row>
      <xdr:rowOff>161925</xdr:rowOff>
    </xdr:from>
    <xdr:to>
      <xdr:col>8</xdr:col>
      <xdr:colOff>539750</xdr:colOff>
      <xdr:row>52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561975</xdr:colOff>
      <xdr:row>20</xdr:row>
      <xdr:rowOff>114300</xdr:rowOff>
    </xdr:from>
    <xdr:to>
      <xdr:col>6</xdr:col>
      <xdr:colOff>209550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22</xdr:row>
      <xdr:rowOff>123825</xdr:rowOff>
    </xdr:from>
    <xdr:to>
      <xdr:col>14</xdr:col>
      <xdr:colOff>171450</xdr:colOff>
      <xdr:row>22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4733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400050</xdr:colOff>
      <xdr:row>22</xdr:row>
      <xdr:rowOff>120650</xdr:rowOff>
    </xdr:from>
    <xdr:to>
      <xdr:col>9</xdr:col>
      <xdr:colOff>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79375</xdr:rowOff>
    </xdr:from>
    <xdr:to>
      <xdr:col>7</xdr:col>
      <xdr:colOff>600075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304800</xdr:colOff>
      <xdr:row>32</xdr:row>
      <xdr:rowOff>142875</xdr:rowOff>
    </xdr:from>
    <xdr:to>
      <xdr:col>6</xdr:col>
      <xdr:colOff>666750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14950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12</xdr:row>
      <xdr:rowOff>104775</xdr:rowOff>
    </xdr:from>
    <xdr:to>
      <xdr:col>19</xdr:col>
      <xdr:colOff>520700</xdr:colOff>
      <xdr:row>12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431800</xdr:colOff>
      <xdr:row>32</xdr:row>
      <xdr:rowOff>22225</xdr:rowOff>
    </xdr:from>
    <xdr:to>
      <xdr:col>10</xdr:col>
      <xdr:colOff>31750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11</xdr:row>
      <xdr:rowOff>15875</xdr:rowOff>
    </xdr:from>
    <xdr:to>
      <xdr:col>8</xdr:col>
      <xdr:colOff>438150</xdr:colOff>
      <xdr:row>38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19</xdr:row>
      <xdr:rowOff>47625</xdr:rowOff>
    </xdr:from>
    <xdr:to>
      <xdr:col>6</xdr:col>
      <xdr:colOff>333375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387350</xdr:colOff>
      <xdr:row>29</xdr:row>
      <xdr:rowOff>3175</xdr:rowOff>
    </xdr:from>
    <xdr:to>
      <xdr:col>9</xdr:col>
      <xdr:colOff>749300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676275</xdr:colOff>
      <xdr:row>21</xdr:row>
      <xdr:rowOff>95250</xdr:rowOff>
    </xdr:from>
    <xdr:to>
      <xdr:col>4</xdr:col>
      <xdr:colOff>247650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</xdr:colOff>
      <xdr:row>19</xdr:row>
      <xdr:rowOff>38100</xdr:rowOff>
    </xdr:from>
    <xdr:to>
      <xdr:col>4</xdr:col>
      <xdr:colOff>381000</xdr:colOff>
      <xdr:row>21</xdr:row>
      <xdr:rowOff>76200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215900</xdr:colOff>
      <xdr:row>31</xdr:row>
      <xdr:rowOff>19050</xdr:rowOff>
    </xdr:from>
    <xdr:to>
      <xdr:col>9</xdr:col>
      <xdr:colOff>577850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244475</xdr:colOff>
      <xdr:row>11</xdr:row>
      <xdr:rowOff>95250</xdr:rowOff>
    </xdr:from>
    <xdr:to>
      <xdr:col>8</xdr:col>
      <xdr:colOff>377825</xdr:colOff>
      <xdr:row>39</xdr:row>
      <xdr:rowOff>3175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21</xdr:row>
      <xdr:rowOff>85725</xdr:rowOff>
    </xdr:from>
    <xdr:to>
      <xdr:col>4</xdr:col>
      <xdr:colOff>428625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685800</xdr:colOff>
      <xdr:row>19</xdr:row>
      <xdr:rowOff>123825</xdr:rowOff>
    </xdr:from>
    <xdr:to>
      <xdr:col>4</xdr:col>
      <xdr:colOff>276225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B21" sqref="B21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28" t="s">
        <v>0</v>
      </c>
      <c r="E5" s="328"/>
      <c r="F5" s="328"/>
      <c r="G5" s="3"/>
    </row>
    <row r="6" spans="3:7" ht="20.100000000000001" customHeight="1">
      <c r="C6" s="3"/>
      <c r="D6" s="328" t="str">
        <f>actualizaciones!A2</f>
        <v xml:space="preserve">acumulado abril 2011 </v>
      </c>
      <c r="E6" s="328"/>
      <c r="F6" s="328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5" customHeight="1">
      <c r="C10" s="3"/>
      <c r="D10" s="6"/>
      <c r="E10" s="7"/>
      <c r="F10" s="6"/>
      <c r="G10" s="3"/>
    </row>
    <row r="11" spans="3:7" ht="18" customHeight="1">
      <c r="C11" s="3"/>
      <c r="D11" s="6"/>
      <c r="E11" s="8" t="s">
        <v>1</v>
      </c>
      <c r="F11" s="6"/>
      <c r="G11" s="3"/>
    </row>
    <row r="12" spans="3:7" ht="18" customHeight="1">
      <c r="C12" s="3"/>
      <c r="D12" s="6"/>
      <c r="E12" s="9" t="s">
        <v>2</v>
      </c>
      <c r="F12" s="6"/>
      <c r="G12" s="3"/>
    </row>
    <row r="13" spans="3:7" ht="18" customHeight="1" outlineLevel="1">
      <c r="C13" s="3"/>
      <c r="D13" s="6"/>
      <c r="E13" s="9" t="s">
        <v>3</v>
      </c>
      <c r="F13" s="6"/>
      <c r="G13" s="3"/>
    </row>
    <row r="14" spans="3:7" s="11" customFormat="1" ht="18" customHeight="1" outlineLevel="2">
      <c r="C14" s="3"/>
      <c r="D14" s="6"/>
      <c r="E14" s="10" t="s">
        <v>4</v>
      </c>
      <c r="F14" s="6"/>
      <c r="G14" s="3"/>
    </row>
    <row r="15" spans="3:7" s="11" customFormat="1" ht="18" customHeight="1" outlineLevel="2">
      <c r="C15" s="3"/>
      <c r="D15" s="6"/>
      <c r="E15" s="10" t="s">
        <v>5</v>
      </c>
      <c r="F15" s="6"/>
      <c r="G15" s="3"/>
    </row>
    <row r="16" spans="3:7" s="11" customFormat="1" ht="18" customHeight="1" outlineLevel="2">
      <c r="C16" s="3"/>
      <c r="D16" s="6"/>
      <c r="E16" s="10" t="s">
        <v>6</v>
      </c>
      <c r="F16" s="6"/>
      <c r="G16" s="3"/>
    </row>
    <row r="17" spans="3:7" s="11" customFormat="1" ht="18" customHeight="1" outlineLevel="2">
      <c r="C17" s="3"/>
      <c r="D17" s="6"/>
      <c r="E17" s="10" t="s">
        <v>7</v>
      </c>
      <c r="F17" s="6"/>
      <c r="G17" s="3"/>
    </row>
    <row r="18" spans="3:7" s="14" customFormat="1" ht="18" customHeight="1" outlineLevel="1">
      <c r="C18" s="12"/>
      <c r="D18" s="13"/>
      <c r="E18" s="9" t="s">
        <v>8</v>
      </c>
      <c r="F18" s="13"/>
      <c r="G18" s="12"/>
    </row>
    <row r="19" spans="3:7" ht="18" customHeight="1" outlineLevel="2">
      <c r="C19" s="3"/>
      <c r="D19" s="6"/>
      <c r="E19" s="10" t="s">
        <v>4</v>
      </c>
      <c r="F19" s="6"/>
      <c r="G19" s="3"/>
    </row>
    <row r="20" spans="3:7" ht="18" customHeight="1" outlineLevel="2">
      <c r="C20" s="3"/>
      <c r="D20" s="6"/>
      <c r="E20" s="10" t="s">
        <v>5</v>
      </c>
      <c r="F20" s="6"/>
      <c r="G20" s="3"/>
    </row>
    <row r="21" spans="3:7" ht="18" customHeight="1" outlineLevel="2">
      <c r="C21" s="3"/>
      <c r="D21" s="6"/>
      <c r="E21" s="10" t="s">
        <v>9</v>
      </c>
      <c r="F21" s="6"/>
      <c r="G21" s="3"/>
    </row>
    <row r="22" spans="3:7" ht="18" customHeight="1" outlineLevel="2">
      <c r="C22" s="3"/>
      <c r="D22" s="6"/>
      <c r="E22" s="10" t="s">
        <v>10</v>
      </c>
      <c r="F22" s="6"/>
      <c r="G22" s="3"/>
    </row>
    <row r="23" spans="3:7" ht="18" customHeight="1" outlineLevel="2">
      <c r="C23" s="3"/>
      <c r="D23" s="6"/>
      <c r="E23" s="10" t="s">
        <v>11</v>
      </c>
      <c r="F23" s="6"/>
      <c r="G23" s="3"/>
    </row>
    <row r="24" spans="3:7" s="14" customFormat="1" ht="18" customHeight="1" outlineLevel="1">
      <c r="C24" s="12"/>
      <c r="D24" s="13"/>
      <c r="E24" s="9" t="s">
        <v>12</v>
      </c>
      <c r="F24" s="13"/>
      <c r="G24" s="12"/>
    </row>
    <row r="25" spans="3:7" ht="18" customHeight="1" outlineLevel="2">
      <c r="C25" s="3"/>
      <c r="D25" s="6"/>
      <c r="E25" s="10" t="s">
        <v>4</v>
      </c>
      <c r="F25" s="6"/>
      <c r="G25" s="3"/>
    </row>
    <row r="26" spans="3:7" ht="18" customHeight="1" outlineLevel="2">
      <c r="C26" s="3"/>
      <c r="D26" s="6"/>
      <c r="E26" s="10" t="s">
        <v>5</v>
      </c>
      <c r="F26" s="6"/>
      <c r="G26" s="3"/>
    </row>
    <row r="27" spans="3:7" ht="18" customHeight="1" outlineLevel="2">
      <c r="C27" s="3"/>
      <c r="D27" s="6"/>
      <c r="E27" s="10" t="s">
        <v>7</v>
      </c>
      <c r="F27" s="6"/>
      <c r="G27" s="3"/>
    </row>
    <row r="28" spans="3:7" ht="18" customHeight="1" outlineLevel="2">
      <c r="C28" s="1"/>
      <c r="D28" s="6"/>
      <c r="E28" s="10" t="s">
        <v>13</v>
      </c>
      <c r="F28" s="6"/>
      <c r="G28" s="1"/>
    </row>
    <row r="29" spans="3:7" s="14" customFormat="1" ht="18" customHeight="1" outlineLevel="1">
      <c r="C29" s="12"/>
      <c r="D29" s="13"/>
      <c r="E29" s="9" t="s">
        <v>14</v>
      </c>
      <c r="F29" s="13"/>
      <c r="G29" s="12"/>
    </row>
    <row r="30" spans="3:7" ht="18" customHeight="1" outlineLevel="2">
      <c r="C30" s="3"/>
      <c r="D30" s="6"/>
      <c r="E30" s="10" t="s">
        <v>15</v>
      </c>
      <c r="F30" s="6"/>
      <c r="G30" s="3"/>
    </row>
    <row r="31" spans="3:7" ht="18" customHeight="1" outlineLevel="2">
      <c r="C31" s="3"/>
      <c r="D31" s="6"/>
      <c r="E31" s="10" t="s">
        <v>5</v>
      </c>
      <c r="F31" s="6"/>
      <c r="G31" s="3"/>
    </row>
    <row r="32" spans="3:7" ht="18" customHeight="1" outlineLevel="2">
      <c r="C32" s="3"/>
      <c r="D32" s="6"/>
      <c r="E32" s="10" t="s">
        <v>16</v>
      </c>
      <c r="F32" s="6"/>
      <c r="G32" s="3"/>
    </row>
    <row r="33" spans="3:7" ht="18" customHeight="1" outlineLevel="2">
      <c r="C33" s="3"/>
      <c r="D33" s="6"/>
      <c r="E33" s="10" t="s">
        <v>17</v>
      </c>
      <c r="F33" s="6"/>
      <c r="G33" s="3"/>
    </row>
    <row r="34" spans="3:7" ht="18" customHeight="1" outlineLevel="2">
      <c r="C34" s="3"/>
      <c r="D34" s="6"/>
      <c r="E34" s="10" t="s">
        <v>18</v>
      </c>
      <c r="F34" s="6"/>
      <c r="G34" s="3"/>
    </row>
    <row r="35" spans="3:7" ht="18" customHeight="1" outlineLevel="2">
      <c r="C35" s="3"/>
      <c r="D35" s="6"/>
      <c r="E35" s="10" t="s">
        <v>19</v>
      </c>
      <c r="F35" s="6"/>
      <c r="G35" s="3"/>
    </row>
    <row r="36" spans="3:7" ht="18" customHeight="1" outlineLevel="2">
      <c r="C36" s="3"/>
      <c r="D36" s="6"/>
      <c r="E36" s="10" t="s">
        <v>20</v>
      </c>
      <c r="F36" s="6"/>
      <c r="G36" s="3"/>
    </row>
    <row r="37" spans="3:7" ht="18" customHeight="1" outlineLevel="2">
      <c r="C37" s="3"/>
      <c r="D37" s="6"/>
      <c r="E37" s="10" t="s">
        <v>21</v>
      </c>
      <c r="F37" s="6"/>
      <c r="G37" s="3"/>
    </row>
    <row r="38" spans="3:7" ht="18" customHeight="1" outlineLevel="2">
      <c r="C38" s="3"/>
      <c r="D38" s="6"/>
      <c r="E38" s="10" t="s">
        <v>22</v>
      </c>
      <c r="F38" s="6"/>
      <c r="G38" s="3"/>
    </row>
    <row r="39" spans="3:7" ht="18" customHeight="1" outlineLevel="2">
      <c r="C39" s="3"/>
      <c r="D39" s="6"/>
      <c r="E39" s="10" t="s">
        <v>23</v>
      </c>
      <c r="F39" s="6"/>
      <c r="G39" s="3"/>
    </row>
    <row r="40" spans="3:7" s="14" customFormat="1" ht="18" customHeight="1" outlineLevel="1">
      <c r="C40" s="12"/>
      <c r="D40" s="13"/>
      <c r="E40" s="9" t="s">
        <v>24</v>
      </c>
      <c r="F40" s="13"/>
      <c r="G40" s="12"/>
    </row>
    <row r="41" spans="3:7" ht="18" customHeight="1" outlineLevel="1">
      <c r="C41" s="3"/>
      <c r="D41" s="15"/>
      <c r="E41" s="16" t="s">
        <v>25</v>
      </c>
      <c r="F41" s="6"/>
      <c r="G41" s="3"/>
    </row>
    <row r="42" spans="3:7" s="14" customFormat="1" ht="18" customHeight="1">
      <c r="C42" s="12"/>
      <c r="D42" s="13"/>
      <c r="E42" s="8" t="s">
        <v>26</v>
      </c>
      <c r="F42" s="13"/>
      <c r="G42" s="12"/>
    </row>
    <row r="43" spans="3:7" ht="18" customHeight="1" outlineLevel="1">
      <c r="C43" s="3"/>
      <c r="D43" s="15"/>
      <c r="E43" s="17" t="s">
        <v>27</v>
      </c>
      <c r="F43" s="6"/>
      <c r="G43" s="3"/>
    </row>
    <row r="44" spans="3:7" ht="18" customHeight="1" outlineLevel="1">
      <c r="C44" s="3"/>
      <c r="D44" s="15"/>
      <c r="E44" s="17" t="s">
        <v>28</v>
      </c>
      <c r="F44" s="6"/>
      <c r="G44" s="3"/>
    </row>
    <row r="45" spans="3:7" ht="18" customHeight="1" outlineLevel="1">
      <c r="C45" s="3"/>
      <c r="D45" s="15"/>
      <c r="E45" s="17" t="s">
        <v>29</v>
      </c>
      <c r="F45" s="6"/>
      <c r="G45" s="3"/>
    </row>
    <row r="46" spans="3:7" ht="18" customHeight="1" outlineLevel="1">
      <c r="C46" s="3"/>
      <c r="D46" s="15"/>
      <c r="E46" s="17" t="s">
        <v>30</v>
      </c>
      <c r="F46" s="6"/>
      <c r="G46" s="3"/>
    </row>
    <row r="47" spans="3:7" ht="18" customHeight="1" outlineLevel="1">
      <c r="C47" s="3"/>
      <c r="D47" s="15"/>
      <c r="E47" s="17" t="s">
        <v>31</v>
      </c>
      <c r="F47" s="6"/>
      <c r="G47" s="3"/>
    </row>
    <row r="48" spans="3:7" ht="18" customHeight="1" outlineLevel="1">
      <c r="C48" s="3"/>
      <c r="D48" s="15"/>
      <c r="E48" s="17" t="s">
        <v>32</v>
      </c>
      <c r="F48" s="6"/>
      <c r="G48" s="3"/>
    </row>
    <row r="49" spans="3:7" ht="18" customHeight="1" outlineLevel="1">
      <c r="C49" s="3"/>
      <c r="D49" s="15"/>
      <c r="E49" s="17" t="s">
        <v>12</v>
      </c>
      <c r="F49" s="6"/>
      <c r="G49" s="3"/>
    </row>
    <row r="50" spans="3:7" ht="18" customHeight="1">
      <c r="C50" s="3"/>
      <c r="D50" s="15"/>
      <c r="E50" s="8" t="s">
        <v>33</v>
      </c>
      <c r="F50" s="6"/>
      <c r="G50" s="3"/>
    </row>
    <row r="51" spans="3:7" ht="18" customHeight="1" outlineLevel="1">
      <c r="C51" s="3"/>
      <c r="D51" s="15"/>
      <c r="E51" s="17" t="s">
        <v>34</v>
      </c>
      <c r="F51" s="6"/>
      <c r="G51" s="3"/>
    </row>
    <row r="52" spans="3:7" ht="18" customHeight="1" outlineLevel="1">
      <c r="C52" s="3"/>
      <c r="D52" s="15"/>
      <c r="E52" s="17" t="s">
        <v>35</v>
      </c>
      <c r="F52" s="6"/>
      <c r="G52" s="3"/>
    </row>
    <row r="53" spans="3:7" ht="18" customHeight="1" outlineLevel="1">
      <c r="C53" s="3"/>
      <c r="D53" s="15"/>
      <c r="E53" s="17" t="s">
        <v>29</v>
      </c>
      <c r="F53" s="6"/>
      <c r="G53" s="3"/>
    </row>
    <row r="54" spans="3:7" ht="18" customHeight="1" outlineLevel="1">
      <c r="C54" s="3"/>
      <c r="D54" s="15"/>
      <c r="E54" s="17" t="s">
        <v>30</v>
      </c>
      <c r="F54" s="6"/>
      <c r="G54" s="3"/>
    </row>
    <row r="55" spans="3:7" ht="18" customHeight="1" outlineLevel="1">
      <c r="C55" s="3"/>
      <c r="D55" s="15"/>
      <c r="E55" s="17" t="s">
        <v>36</v>
      </c>
      <c r="F55" s="6"/>
      <c r="G55" s="3"/>
    </row>
    <row r="56" spans="3:7" ht="18" customHeight="1" outlineLevel="1">
      <c r="C56" s="3"/>
      <c r="D56" s="15"/>
      <c r="E56" s="17" t="s">
        <v>32</v>
      </c>
      <c r="F56" s="6"/>
      <c r="G56" s="3"/>
    </row>
    <row r="57" spans="3:7" ht="18" customHeight="1" outlineLevel="1">
      <c r="C57" s="3"/>
      <c r="D57" s="15"/>
      <c r="E57" s="17" t="s">
        <v>37</v>
      </c>
      <c r="F57" s="6"/>
      <c r="G57" s="3"/>
    </row>
    <row r="58" spans="3:7" ht="18" customHeight="1" outlineLevel="1">
      <c r="C58" s="3"/>
      <c r="D58" s="15"/>
      <c r="E58" s="17" t="s">
        <v>38</v>
      </c>
      <c r="F58" s="6"/>
      <c r="G58" s="3"/>
    </row>
    <row r="59" spans="3:7" ht="18" customHeight="1">
      <c r="C59" s="3"/>
      <c r="D59" s="15"/>
      <c r="E59" s="8" t="s">
        <v>39</v>
      </c>
      <c r="F59" s="6"/>
      <c r="G59" s="3"/>
    </row>
    <row r="60" spans="3:7" ht="18" customHeight="1" outlineLevel="1">
      <c r="C60" s="3"/>
      <c r="D60" s="15"/>
      <c r="E60" s="17" t="s">
        <v>40</v>
      </c>
      <c r="F60" s="6"/>
      <c r="G60" s="3"/>
    </row>
    <row r="61" spans="3:7" ht="18" customHeight="1" outlineLevel="1">
      <c r="C61" s="3"/>
      <c r="D61" s="15"/>
      <c r="E61" s="17" t="s">
        <v>35</v>
      </c>
      <c r="F61" s="6"/>
      <c r="G61" s="3"/>
    </row>
    <row r="62" spans="3:7" ht="18" customHeight="1" outlineLevel="1">
      <c r="C62" s="3"/>
      <c r="D62" s="15"/>
      <c r="E62" s="17" t="s">
        <v>41</v>
      </c>
      <c r="F62" s="6"/>
      <c r="G62" s="3"/>
    </row>
    <row r="63" spans="3:7" ht="18" customHeight="1" outlineLevel="1">
      <c r="C63" s="3"/>
      <c r="D63" s="15"/>
      <c r="E63" s="17" t="s">
        <v>30</v>
      </c>
      <c r="F63" s="6"/>
      <c r="G63" s="3"/>
    </row>
    <row r="64" spans="3:7" ht="18" customHeight="1" outlineLevel="1">
      <c r="C64" s="3"/>
      <c r="D64" s="15"/>
      <c r="E64" s="17" t="s">
        <v>42</v>
      </c>
      <c r="F64" s="6"/>
      <c r="G64" s="3"/>
    </row>
    <row r="65" spans="2:8" ht="18" customHeight="1" outlineLevel="1">
      <c r="C65" s="3"/>
      <c r="D65" s="15"/>
      <c r="E65" s="17" t="s">
        <v>32</v>
      </c>
      <c r="F65" s="6"/>
      <c r="G65" s="3"/>
    </row>
    <row r="66" spans="2:8" ht="18" customHeight="1" outlineLevel="1">
      <c r="C66" s="3"/>
      <c r="D66" s="15"/>
      <c r="E66" s="17" t="s">
        <v>37</v>
      </c>
      <c r="F66" s="6"/>
      <c r="G66" s="3"/>
    </row>
    <row r="67" spans="2:8" ht="18" customHeight="1" outlineLevel="1">
      <c r="C67" s="3"/>
      <c r="D67" s="15"/>
      <c r="E67" s="17" t="s">
        <v>38</v>
      </c>
      <c r="F67" s="6"/>
      <c r="G67" s="3"/>
    </row>
    <row r="68" spans="2:8" ht="18.75">
      <c r="C68" s="3"/>
      <c r="D68" s="15"/>
      <c r="E68" s="18"/>
      <c r="F68" s="15"/>
      <c r="G68" s="3"/>
    </row>
    <row r="69" spans="2:8">
      <c r="C69" s="3"/>
      <c r="D69" s="15"/>
      <c r="E69" s="15"/>
      <c r="F69" s="15"/>
      <c r="G69" s="3"/>
    </row>
    <row r="70" spans="2:8">
      <c r="C70" s="3"/>
      <c r="D70" s="3"/>
      <c r="E70" s="3"/>
      <c r="F70" s="3"/>
      <c r="G70" s="3"/>
    </row>
    <row r="71" spans="2:8">
      <c r="C71" s="19"/>
      <c r="D71" s="19"/>
      <c r="E71" s="19"/>
      <c r="F71" s="19"/>
      <c r="G71" s="19"/>
    </row>
    <row r="72" spans="2:8">
      <c r="C72" s="19"/>
      <c r="D72" s="19"/>
      <c r="E72" s="19"/>
      <c r="F72" s="19"/>
      <c r="G72" s="19"/>
    </row>
    <row r="73" spans="2:8">
      <c r="C73" s="329" t="s">
        <v>43</v>
      </c>
      <c r="D73" s="329"/>
      <c r="E73" s="329"/>
      <c r="F73" s="329"/>
      <c r="G73" s="329"/>
      <c r="H73" s="20"/>
    </row>
    <row r="74" spans="2:8">
      <c r="C74" s="19"/>
      <c r="D74" s="19"/>
      <c r="E74" s="19"/>
      <c r="F74" s="19"/>
      <c r="G74" s="19"/>
    </row>
    <row r="77" spans="2:8">
      <c r="E77" s="20"/>
    </row>
    <row r="79" spans="2:8" ht="14.25">
      <c r="B79" s="21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2" orientation="landscape" r:id="rId1"/>
  <headerFooter scaleWithDoc="0" alignWithMargins="0">
    <oddHeader>&amp;RTurismo en Cifras ADEJE (acumulado abril 2011)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/>
  </sheetPr>
  <dimension ref="B2:AO30"/>
  <sheetViews>
    <sheetView showGridLines="0" showRowColHeaders="0" showOutlineSymbols="0" zoomScaleNormal="100" workbookViewId="0">
      <selection activeCell="I25" sqref="I25"/>
    </sheetView>
  </sheetViews>
  <sheetFormatPr baseColWidth="10" defaultRowHeight="12.75"/>
  <cols>
    <col min="1" max="1" width="14.570312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2" spans="41:41" ht="22.5" customHeight="1"/>
    <row r="3" spans="41:41" ht="24.75" customHeight="1"/>
    <row r="4" spans="41:41">
      <c r="AO4" s="97"/>
    </row>
    <row r="6" spans="41:41">
      <c r="AO6" s="97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72" t="s">
        <v>100</v>
      </c>
    </row>
    <row r="27" spans="2:12" ht="36.75" customHeight="1"/>
    <row r="28" spans="2:12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</row>
    <row r="30" spans="2:12">
      <c r="B30" s="344"/>
      <c r="C30" s="344"/>
      <c r="D30" s="98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</sheetPr>
  <dimension ref="B1:Y78"/>
  <sheetViews>
    <sheetView showGridLines="0" showRowColHeaders="0" zoomScaleNormal="100" workbookViewId="0">
      <selection activeCell="I25" sqref="I25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20" width="9.7109375" style="99" customWidth="1"/>
    <col min="21" max="16384" width="11.42578125" style="99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345" t="s">
        <v>131</v>
      </c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</row>
    <row r="6" spans="2:25" s="100" customFormat="1" ht="15" customHeight="1">
      <c r="B6" s="346"/>
      <c r="C6" s="347" t="s">
        <v>71</v>
      </c>
      <c r="D6" s="347"/>
      <c r="E6" s="347"/>
      <c r="F6" s="347"/>
      <c r="G6" s="347"/>
      <c r="H6" s="347"/>
      <c r="I6" s="348" t="s">
        <v>132</v>
      </c>
      <c r="J6" s="348"/>
      <c r="K6" s="348"/>
      <c r="L6" s="348"/>
      <c r="M6" s="348"/>
      <c r="N6" s="348"/>
      <c r="O6" s="347" t="s">
        <v>133</v>
      </c>
      <c r="P6" s="347"/>
      <c r="Q6" s="347"/>
      <c r="R6" s="347"/>
      <c r="S6" s="347"/>
      <c r="T6" s="347"/>
    </row>
    <row r="7" spans="2:25" s="100" customFormat="1" ht="30" customHeight="1">
      <c r="B7" s="346"/>
      <c r="C7" s="101" t="s">
        <v>134</v>
      </c>
      <c r="D7" s="102" t="s">
        <v>135</v>
      </c>
      <c r="E7" s="101" t="s">
        <v>136</v>
      </c>
      <c r="F7" s="102" t="s">
        <v>137</v>
      </c>
      <c r="G7" s="101" t="s">
        <v>83</v>
      </c>
      <c r="H7" s="102" t="s">
        <v>138</v>
      </c>
      <c r="I7" s="101" t="s">
        <v>134</v>
      </c>
      <c r="J7" s="102" t="s">
        <v>135</v>
      </c>
      <c r="K7" s="101" t="s">
        <v>136</v>
      </c>
      <c r="L7" s="102" t="s">
        <v>137</v>
      </c>
      <c r="M7" s="101" t="s">
        <v>83</v>
      </c>
      <c r="N7" s="102" t="s">
        <v>138</v>
      </c>
      <c r="O7" s="101" t="s">
        <v>134</v>
      </c>
      <c r="P7" s="102" t="s">
        <v>135</v>
      </c>
      <c r="Q7" s="101" t="s">
        <v>136</v>
      </c>
      <c r="R7" s="102" t="s">
        <v>137</v>
      </c>
      <c r="S7" s="101" t="s">
        <v>83</v>
      </c>
      <c r="T7" s="102" t="s">
        <v>138</v>
      </c>
    </row>
    <row r="8" spans="2:25" ht="15" customHeight="1">
      <c r="B8" s="55" t="s">
        <v>94</v>
      </c>
      <c r="C8" s="103">
        <v>116187</v>
      </c>
      <c r="D8" s="104">
        <f t="shared" ref="D8:D11" si="0">C8/C21-1</f>
        <v>0.12937780067459204</v>
      </c>
      <c r="E8" s="103">
        <v>56428</v>
      </c>
      <c r="F8" s="104">
        <f t="shared" ref="F8:F11" si="1">E8/E21-1</f>
        <v>5.0135854393866142E-2</v>
      </c>
      <c r="G8" s="103">
        <v>172615</v>
      </c>
      <c r="H8" s="104">
        <f t="shared" ref="H8:H11" si="2">G8/G21-1</f>
        <v>0.10218950137602079</v>
      </c>
      <c r="I8" s="105">
        <v>225014</v>
      </c>
      <c r="J8" s="104">
        <f t="shared" ref="J8:J11" si="3">I8/I21-1</f>
        <v>0.13762367727877134</v>
      </c>
      <c r="K8" s="105">
        <v>161534</v>
      </c>
      <c r="L8" s="104">
        <f t="shared" ref="L8:L11" si="4">K8/K21-1</f>
        <v>0.133969813969814</v>
      </c>
      <c r="M8" s="105">
        <v>386548</v>
      </c>
      <c r="N8" s="104">
        <f t="shared" ref="N8:N11" si="5">M8/M21-1</f>
        <v>0.13609390935302113</v>
      </c>
      <c r="O8" s="103">
        <v>290800</v>
      </c>
      <c r="P8" s="104">
        <f t="shared" ref="P8:P11" si="6">O8/O21-1</f>
        <v>0.12298804411628406</v>
      </c>
      <c r="Q8" s="103">
        <v>183799</v>
      </c>
      <c r="R8" s="104">
        <f t="shared" ref="R8:R11" si="7">Q8/Q21-1</f>
        <v>0.12348637199948653</v>
      </c>
      <c r="S8" s="103">
        <v>474599</v>
      </c>
      <c r="T8" s="104">
        <f t="shared" ref="T8:T11" si="8">S8/S21-1</f>
        <v>0.12318098019401291</v>
      </c>
    </row>
    <row r="9" spans="2:25" ht="15" customHeight="1">
      <c r="B9" s="55" t="s">
        <v>95</v>
      </c>
      <c r="C9" s="103">
        <v>106147</v>
      </c>
      <c r="D9" s="104">
        <f t="shared" si="0"/>
        <v>0.1718591300507839</v>
      </c>
      <c r="E9" s="103">
        <v>54106</v>
      </c>
      <c r="F9" s="104">
        <f t="shared" si="1"/>
        <v>8.7579649842207896E-2</v>
      </c>
      <c r="G9" s="103">
        <v>160253</v>
      </c>
      <c r="H9" s="104">
        <f t="shared" si="2"/>
        <v>0.14198063123089311</v>
      </c>
      <c r="I9" s="105">
        <v>206716</v>
      </c>
      <c r="J9" s="104">
        <f t="shared" si="3"/>
        <v>0.16733960910985246</v>
      </c>
      <c r="K9" s="105">
        <v>153834</v>
      </c>
      <c r="L9" s="104">
        <f t="shared" si="4"/>
        <v>8.1951301852555281E-2</v>
      </c>
      <c r="M9" s="105">
        <v>360550</v>
      </c>
      <c r="N9" s="104">
        <f t="shared" si="5"/>
        <v>0.12931263996993092</v>
      </c>
      <c r="O9" s="103">
        <v>277841</v>
      </c>
      <c r="P9" s="104">
        <f t="shared" si="6"/>
        <v>0.15802306534904376</v>
      </c>
      <c r="Q9" s="103">
        <v>176407</v>
      </c>
      <c r="R9" s="104">
        <f t="shared" si="7"/>
        <v>7.2813408419183379E-2</v>
      </c>
      <c r="S9" s="103">
        <v>454248</v>
      </c>
      <c r="T9" s="104">
        <f t="shared" si="8"/>
        <v>0.12337243205947157</v>
      </c>
    </row>
    <row r="10" spans="2:25" ht="15" customHeight="1">
      <c r="B10" s="55" t="s">
        <v>96</v>
      </c>
      <c r="C10" s="103">
        <v>96338</v>
      </c>
      <c r="D10" s="104">
        <f t="shared" si="0"/>
        <v>0.17462446351931327</v>
      </c>
      <c r="E10" s="103">
        <v>49206</v>
      </c>
      <c r="F10" s="104">
        <f t="shared" si="1"/>
        <v>0.13370043545377053</v>
      </c>
      <c r="G10" s="103">
        <v>145544</v>
      </c>
      <c r="H10" s="104">
        <f t="shared" si="2"/>
        <v>0.16046213093709882</v>
      </c>
      <c r="I10" s="105">
        <v>190312</v>
      </c>
      <c r="J10" s="104">
        <f t="shared" si="3"/>
        <v>0.18652817437061242</v>
      </c>
      <c r="K10" s="105">
        <v>144293</v>
      </c>
      <c r="L10" s="104">
        <f t="shared" si="4"/>
        <v>0.1354858509868111</v>
      </c>
      <c r="M10" s="105">
        <v>334605</v>
      </c>
      <c r="N10" s="104">
        <f t="shared" si="5"/>
        <v>0.16396493547152757</v>
      </c>
      <c r="O10" s="103">
        <v>254981</v>
      </c>
      <c r="P10" s="104">
        <f t="shared" si="6"/>
        <v>0.14230610708909763</v>
      </c>
      <c r="Q10" s="103">
        <v>162648</v>
      </c>
      <c r="R10" s="104">
        <f t="shared" si="7"/>
        <v>0.11150747278430417</v>
      </c>
      <c r="S10" s="103">
        <v>417629</v>
      </c>
      <c r="T10" s="104">
        <f t="shared" si="8"/>
        <v>0.13011064898375579</v>
      </c>
    </row>
    <row r="11" spans="2:25" ht="15" customHeight="1">
      <c r="B11" s="55" t="s">
        <v>97</v>
      </c>
      <c r="C11" s="103">
        <v>91354</v>
      </c>
      <c r="D11" s="104">
        <f t="shared" si="0"/>
        <v>7.2041307281581979E-2</v>
      </c>
      <c r="E11" s="103">
        <v>43574</v>
      </c>
      <c r="F11" s="104">
        <f t="shared" si="1"/>
        <v>-5.9323863391045339E-2</v>
      </c>
      <c r="G11" s="103">
        <v>134928</v>
      </c>
      <c r="H11" s="104">
        <f t="shared" si="2"/>
        <v>2.5779818606171734E-2</v>
      </c>
      <c r="I11" s="105">
        <v>179726</v>
      </c>
      <c r="J11" s="104">
        <f t="shared" si="3"/>
        <v>7.7293788324711787E-2</v>
      </c>
      <c r="K11" s="105">
        <v>127230</v>
      </c>
      <c r="L11" s="104">
        <f t="shared" si="4"/>
        <v>-5.4234869095936888E-2</v>
      </c>
      <c r="M11" s="105">
        <v>306956</v>
      </c>
      <c r="N11" s="104">
        <f t="shared" si="5"/>
        <v>1.8579292998005759E-2</v>
      </c>
      <c r="O11" s="103">
        <v>240856</v>
      </c>
      <c r="P11" s="104">
        <f t="shared" si="6"/>
        <v>6.3395983169755032E-2</v>
      </c>
      <c r="Q11" s="103">
        <v>144704</v>
      </c>
      <c r="R11" s="104">
        <f t="shared" si="7"/>
        <v>-7.0861692564530676E-2</v>
      </c>
      <c r="S11" s="103">
        <v>385560</v>
      </c>
      <c r="T11" s="104">
        <f t="shared" si="8"/>
        <v>8.69355923157622E-3</v>
      </c>
    </row>
    <row r="12" spans="2:25" ht="30" customHeight="1">
      <c r="B12" s="106" t="str">
        <f>actualizaciones!$A$2</f>
        <v xml:space="preserve">acumulado abril 2011 </v>
      </c>
      <c r="C12" s="107">
        <v>410026</v>
      </c>
      <c r="D12" s="108">
        <v>0.13678858182140807</v>
      </c>
      <c r="E12" s="107">
        <v>203314</v>
      </c>
      <c r="F12" s="108">
        <v>5.2306322719556153E-2</v>
      </c>
      <c r="G12" s="107">
        <v>613340</v>
      </c>
      <c r="H12" s="108">
        <v>0.10731978566373468</v>
      </c>
      <c r="I12" s="107">
        <v>801768</v>
      </c>
      <c r="J12" s="108">
        <v>0.14195535969896067</v>
      </c>
      <c r="K12" s="107">
        <v>586891</v>
      </c>
      <c r="L12" s="108">
        <v>7.4431470761614937E-2</v>
      </c>
      <c r="M12" s="107">
        <v>1388659</v>
      </c>
      <c r="N12" s="108">
        <v>0.11240892869301899</v>
      </c>
      <c r="O12" s="107">
        <v>1064478</v>
      </c>
      <c r="P12" s="108">
        <v>0.12216632651340098</v>
      </c>
      <c r="Q12" s="107">
        <v>667558</v>
      </c>
      <c r="R12" s="108">
        <v>5.944434393161746E-2</v>
      </c>
      <c r="S12" s="107">
        <v>1732036</v>
      </c>
      <c r="T12" s="108">
        <v>9.7132186478190219E-2</v>
      </c>
      <c r="W12" s="109"/>
      <c r="X12" s="109"/>
      <c r="Y12" s="109"/>
    </row>
    <row r="13" spans="2:25" ht="15" customHeight="1" outlineLevel="1">
      <c r="B13" s="55" t="s">
        <v>86</v>
      </c>
      <c r="C13" s="103">
        <v>89955</v>
      </c>
      <c r="D13" s="104">
        <f>C13/C26-1</f>
        <v>5.7423298460091754E-2</v>
      </c>
      <c r="E13" s="103">
        <v>51929</v>
      </c>
      <c r="F13" s="104">
        <f>E13/E26-1</f>
        <v>0.10480182116035142</v>
      </c>
      <c r="G13" s="103">
        <v>141884</v>
      </c>
      <c r="H13" s="104">
        <f t="shared" ref="H13:H64" si="9">G13/G26-1</f>
        <v>7.4284675898934616E-2</v>
      </c>
      <c r="I13" s="105">
        <v>177972</v>
      </c>
      <c r="J13" s="104">
        <f t="shared" ref="J13:J64" si="10">I13/I26-1</f>
        <v>8.8360658745253007E-2</v>
      </c>
      <c r="K13" s="105">
        <v>142672</v>
      </c>
      <c r="L13" s="104">
        <f t="shared" ref="L13:L64" si="11">K13/K26-1</f>
        <v>9.7122468125682371E-2</v>
      </c>
      <c r="M13" s="105">
        <v>320644</v>
      </c>
      <c r="N13" s="104">
        <f t="shared" ref="N13:N64" si="12">M13/M26-1</f>
        <v>9.2241922572513735E-2</v>
      </c>
      <c r="O13" s="103">
        <v>240455</v>
      </c>
      <c r="P13" s="104">
        <f t="shared" ref="P13:P64" si="13">O13/O26-1</f>
        <v>6.2324385459557874E-2</v>
      </c>
      <c r="Q13" s="103">
        <v>165560</v>
      </c>
      <c r="R13" s="104">
        <f t="shared" ref="R13:R64" si="14">Q13/Q26-1</f>
        <v>7.388644928617305E-2</v>
      </c>
      <c r="S13" s="103">
        <v>406015</v>
      </c>
      <c r="T13" s="104">
        <f t="shared" ref="T13:T64" si="15">S13/S26-1</f>
        <v>6.7008832719694489E-2</v>
      </c>
    </row>
    <row r="14" spans="2:25" ht="15" customHeight="1" outlineLevel="1">
      <c r="B14" s="55" t="s">
        <v>87</v>
      </c>
      <c r="C14" s="103">
        <v>87210</v>
      </c>
      <c r="D14" s="104">
        <f t="shared" ref="D14:F64" si="16">C14/C27-1</f>
        <v>1.9988070314967077E-2</v>
      </c>
      <c r="E14" s="103">
        <v>50730</v>
      </c>
      <c r="F14" s="104">
        <f t="shared" si="16"/>
        <v>0.11725322644584413</v>
      </c>
      <c r="G14" s="103">
        <v>137940</v>
      </c>
      <c r="H14" s="104">
        <f t="shared" si="9"/>
        <v>5.3725163665808484E-2</v>
      </c>
      <c r="I14" s="105">
        <v>174368</v>
      </c>
      <c r="J14" s="104">
        <f t="shared" si="10"/>
        <v>7.5913985129423489E-2</v>
      </c>
      <c r="K14" s="105">
        <v>138565</v>
      </c>
      <c r="L14" s="104">
        <f t="shared" si="11"/>
        <v>0.10685528964437485</v>
      </c>
      <c r="M14" s="105">
        <v>312933</v>
      </c>
      <c r="N14" s="104">
        <f t="shared" si="12"/>
        <v>8.9398544140531166E-2</v>
      </c>
      <c r="O14" s="103">
        <v>236808</v>
      </c>
      <c r="P14" s="104">
        <f t="shared" si="13"/>
        <v>5.1321210399204453E-2</v>
      </c>
      <c r="Q14" s="103">
        <v>159831</v>
      </c>
      <c r="R14" s="104">
        <f t="shared" si="14"/>
        <v>9.059459311925977E-2</v>
      </c>
      <c r="S14" s="103">
        <v>396639</v>
      </c>
      <c r="T14" s="104">
        <f t="shared" si="15"/>
        <v>6.6801684767698877E-2</v>
      </c>
    </row>
    <row r="15" spans="2:25" ht="15" customHeight="1" outlineLevel="1">
      <c r="B15" s="55" t="s">
        <v>88</v>
      </c>
      <c r="C15" s="103">
        <v>105432</v>
      </c>
      <c r="D15" s="104">
        <f t="shared" si="16"/>
        <v>0.12144999680898594</v>
      </c>
      <c r="E15" s="103">
        <v>49885</v>
      </c>
      <c r="F15" s="104">
        <f t="shared" si="16"/>
        <v>-2.841617326269863E-2</v>
      </c>
      <c r="G15" s="103">
        <v>155317</v>
      </c>
      <c r="H15" s="104">
        <f t="shared" si="9"/>
        <v>6.8513600902599059E-2</v>
      </c>
      <c r="I15" s="105">
        <v>209450</v>
      </c>
      <c r="J15" s="104">
        <f t="shared" si="10"/>
        <v>0.15047018499802256</v>
      </c>
      <c r="K15" s="105">
        <v>143800</v>
      </c>
      <c r="L15" s="104">
        <f t="shared" si="11"/>
        <v>1.3796944509069986E-2</v>
      </c>
      <c r="M15" s="105">
        <v>353250</v>
      </c>
      <c r="N15" s="104">
        <f t="shared" si="12"/>
        <v>9.0617754299951558E-2</v>
      </c>
      <c r="O15" s="103">
        <v>269266</v>
      </c>
      <c r="P15" s="104">
        <f t="shared" si="13"/>
        <v>0.12153978157826772</v>
      </c>
      <c r="Q15" s="103">
        <v>164341</v>
      </c>
      <c r="R15" s="104">
        <f t="shared" si="14"/>
        <v>-2.6944200018205189E-3</v>
      </c>
      <c r="S15" s="103">
        <v>433607</v>
      </c>
      <c r="T15" s="104">
        <f t="shared" si="15"/>
        <v>7.0975693492495218E-2</v>
      </c>
    </row>
    <row r="16" spans="2:25" ht="15" customHeight="1" outlineLevel="1">
      <c r="B16" s="55" t="s">
        <v>89</v>
      </c>
      <c r="C16" s="103">
        <v>87699</v>
      </c>
      <c r="D16" s="104">
        <f t="shared" si="16"/>
        <v>0.10365961088318953</v>
      </c>
      <c r="E16" s="103">
        <v>44676</v>
      </c>
      <c r="F16" s="104">
        <f t="shared" si="16"/>
        <v>-1.0125628697405409E-2</v>
      </c>
      <c r="G16" s="103">
        <v>132375</v>
      </c>
      <c r="H16" s="104">
        <f t="shared" si="9"/>
        <v>6.244231309442605E-2</v>
      </c>
      <c r="I16" s="105">
        <v>173931</v>
      </c>
      <c r="J16" s="104">
        <f t="shared" si="10"/>
        <v>9.7598838860316173E-2</v>
      </c>
      <c r="K16" s="105">
        <v>115236</v>
      </c>
      <c r="L16" s="104">
        <f t="shared" si="11"/>
        <v>-4.0043984238981034E-2</v>
      </c>
      <c r="M16" s="105">
        <v>289167</v>
      </c>
      <c r="N16" s="104">
        <f t="shared" si="12"/>
        <v>3.8271791115515486E-2</v>
      </c>
      <c r="O16" s="103">
        <v>230546</v>
      </c>
      <c r="P16" s="104">
        <f t="shared" si="13"/>
        <v>7.808349855972474E-2</v>
      </c>
      <c r="Q16" s="103">
        <v>133127</v>
      </c>
      <c r="R16" s="104">
        <f t="shared" si="14"/>
        <v>-5.1572318082726554E-2</v>
      </c>
      <c r="S16" s="103">
        <v>363673</v>
      </c>
      <c r="T16" s="104">
        <f t="shared" si="15"/>
        <v>2.6704195768659567E-2</v>
      </c>
    </row>
    <row r="17" spans="2:25" ht="15" customHeight="1" outlineLevel="1">
      <c r="B17" s="55" t="s">
        <v>90</v>
      </c>
      <c r="C17" s="103">
        <v>108581</v>
      </c>
      <c r="D17" s="104">
        <f t="shared" si="16"/>
        <v>5.4235642506917703E-2</v>
      </c>
      <c r="E17" s="103">
        <v>56663</v>
      </c>
      <c r="F17" s="104">
        <f t="shared" si="16"/>
        <v>-0.15761540176912214</v>
      </c>
      <c r="G17" s="103">
        <v>165244</v>
      </c>
      <c r="H17" s="104">
        <f t="shared" si="9"/>
        <v>-2.9460824621167614E-2</v>
      </c>
      <c r="I17" s="105">
        <v>215663</v>
      </c>
      <c r="J17" s="104">
        <f t="shared" si="10"/>
        <v>9.640011997905451E-2</v>
      </c>
      <c r="K17" s="105">
        <v>157789</v>
      </c>
      <c r="L17" s="104">
        <f t="shared" si="11"/>
        <v>-4.999608652983567E-2</v>
      </c>
      <c r="M17" s="105">
        <v>373452</v>
      </c>
      <c r="N17" s="104">
        <f t="shared" si="12"/>
        <v>2.9377553101760157E-2</v>
      </c>
      <c r="O17" s="103">
        <v>283306</v>
      </c>
      <c r="P17" s="104">
        <f t="shared" si="13"/>
        <v>4.8403928563498733E-2</v>
      </c>
      <c r="Q17" s="103">
        <v>181892</v>
      </c>
      <c r="R17" s="104">
        <f t="shared" si="14"/>
        <v>-7.9288910486140618E-2</v>
      </c>
      <c r="S17" s="103">
        <v>465198</v>
      </c>
      <c r="T17" s="104">
        <f t="shared" si="15"/>
        <v>-5.5239406390156232E-3</v>
      </c>
    </row>
    <row r="18" spans="2:25" ht="15" customHeight="1" outlineLevel="1">
      <c r="B18" s="55" t="s">
        <v>91</v>
      </c>
      <c r="C18" s="103">
        <v>104585</v>
      </c>
      <c r="D18" s="104">
        <f t="shared" si="16"/>
        <v>6.8033046373170647E-2</v>
      </c>
      <c r="E18" s="103">
        <v>58786</v>
      </c>
      <c r="F18" s="104">
        <f t="shared" si="16"/>
        <v>8.044624970133607E-2</v>
      </c>
      <c r="G18" s="103">
        <v>163371</v>
      </c>
      <c r="H18" s="104">
        <f t="shared" si="9"/>
        <v>7.2466717432975392E-2</v>
      </c>
      <c r="I18" s="105">
        <v>205258</v>
      </c>
      <c r="J18" s="104">
        <f t="shared" si="10"/>
        <v>8.5665019940548648E-2</v>
      </c>
      <c r="K18" s="105">
        <v>164062</v>
      </c>
      <c r="L18" s="104">
        <f t="shared" si="11"/>
        <v>8.7540435912393244E-2</v>
      </c>
      <c r="M18" s="105">
        <v>369320</v>
      </c>
      <c r="N18" s="104">
        <f t="shared" si="12"/>
        <v>8.6497331709412206E-2</v>
      </c>
      <c r="O18" s="103">
        <v>265054</v>
      </c>
      <c r="P18" s="104">
        <f t="shared" si="13"/>
        <v>3.7779213406158751E-2</v>
      </c>
      <c r="Q18" s="103">
        <v>186205</v>
      </c>
      <c r="R18" s="104">
        <f t="shared" si="14"/>
        <v>4.1473236758208021E-2</v>
      </c>
      <c r="S18" s="103">
        <v>451259</v>
      </c>
      <c r="T18" s="104">
        <f t="shared" si="15"/>
        <v>3.9300314374877576E-2</v>
      </c>
    </row>
    <row r="19" spans="2:25" ht="15" customHeight="1" outlineLevel="1">
      <c r="B19" s="55" t="s">
        <v>92</v>
      </c>
      <c r="C19" s="103">
        <v>86210</v>
      </c>
      <c r="D19" s="104">
        <f t="shared" si="16"/>
        <v>7.9757521104180773E-2</v>
      </c>
      <c r="E19" s="103">
        <v>42687</v>
      </c>
      <c r="F19" s="104">
        <f t="shared" si="16"/>
        <v>2.748826573594898E-2</v>
      </c>
      <c r="G19" s="103">
        <v>128897</v>
      </c>
      <c r="H19" s="104">
        <f t="shared" si="9"/>
        <v>6.1868239597320906E-2</v>
      </c>
      <c r="I19" s="105">
        <v>167745</v>
      </c>
      <c r="J19" s="104">
        <f t="shared" si="10"/>
        <v>7.6516794804327937E-2</v>
      </c>
      <c r="K19" s="105">
        <v>119707</v>
      </c>
      <c r="L19" s="104">
        <f t="shared" si="11"/>
        <v>7.828601282698E-2</v>
      </c>
      <c r="M19" s="105">
        <v>287452</v>
      </c>
      <c r="N19" s="104">
        <f t="shared" si="12"/>
        <v>7.7252865034215468E-2</v>
      </c>
      <c r="O19" s="103">
        <v>230853</v>
      </c>
      <c r="P19" s="104">
        <f t="shared" si="13"/>
        <v>8.0190908452846044E-2</v>
      </c>
      <c r="Q19" s="103">
        <v>144090</v>
      </c>
      <c r="R19" s="104">
        <f t="shared" si="14"/>
        <v>5.8372446618628837E-2</v>
      </c>
      <c r="S19" s="103">
        <v>374943</v>
      </c>
      <c r="T19" s="104">
        <f t="shared" si="15"/>
        <v>7.1700518496075505E-2</v>
      </c>
    </row>
    <row r="20" spans="2:25" ht="15" customHeight="1" outlineLevel="1">
      <c r="B20" s="55" t="s">
        <v>93</v>
      </c>
      <c r="C20" s="103">
        <v>92640</v>
      </c>
      <c r="D20" s="104">
        <f t="shared" si="16"/>
        <v>9.8476314697337974E-2</v>
      </c>
      <c r="E20" s="103">
        <v>39879</v>
      </c>
      <c r="F20" s="104">
        <f t="shared" si="16"/>
        <v>8.318584070796442E-3</v>
      </c>
      <c r="G20" s="103">
        <v>132519</v>
      </c>
      <c r="H20" s="104">
        <f t="shared" si="9"/>
        <v>6.9693667514227009E-2</v>
      </c>
      <c r="I20" s="105">
        <v>173954</v>
      </c>
      <c r="J20" s="104">
        <f t="shared" si="10"/>
        <v>8.8471044645371144E-2</v>
      </c>
      <c r="K20" s="105">
        <v>108089</v>
      </c>
      <c r="L20" s="104">
        <f t="shared" si="11"/>
        <v>-2.5118603099013259E-2</v>
      </c>
      <c r="M20" s="105">
        <v>282043</v>
      </c>
      <c r="N20" s="104">
        <f t="shared" si="12"/>
        <v>4.1944814898278171E-2</v>
      </c>
      <c r="O20" s="103">
        <v>233329</v>
      </c>
      <c r="P20" s="104">
        <f t="shared" si="13"/>
        <v>7.4694167065846306E-2</v>
      </c>
      <c r="Q20" s="103">
        <v>127968</v>
      </c>
      <c r="R20" s="104">
        <f t="shared" si="14"/>
        <v>-3.9142219986334381E-2</v>
      </c>
      <c r="S20" s="103">
        <v>361297</v>
      </c>
      <c r="T20" s="104">
        <f t="shared" si="15"/>
        <v>3.1413702243550334E-2</v>
      </c>
    </row>
    <row r="21" spans="2:25" ht="15" customHeight="1" outlineLevel="1">
      <c r="B21" s="55" t="s">
        <v>94</v>
      </c>
      <c r="C21" s="103">
        <v>102877</v>
      </c>
      <c r="D21" s="104">
        <f t="shared" si="16"/>
        <v>0.12873036074782762</v>
      </c>
      <c r="E21" s="103">
        <v>53734</v>
      </c>
      <c r="F21" s="104">
        <f t="shared" si="16"/>
        <v>3.5676425804213263E-2</v>
      </c>
      <c r="G21" s="103">
        <v>156611</v>
      </c>
      <c r="H21" s="104">
        <f t="shared" si="9"/>
        <v>9.4975074636257428E-2</v>
      </c>
      <c r="I21" s="105">
        <v>197793</v>
      </c>
      <c r="J21" s="104">
        <f t="shared" si="10"/>
        <v>7.1880300657349183E-2</v>
      </c>
      <c r="K21" s="105">
        <v>142450</v>
      </c>
      <c r="L21" s="104">
        <f t="shared" si="11"/>
        <v>2.3965611432186007E-2</v>
      </c>
      <c r="M21" s="105">
        <v>340243</v>
      </c>
      <c r="N21" s="104">
        <f t="shared" si="12"/>
        <v>5.1284586506820773E-2</v>
      </c>
      <c r="O21" s="103">
        <v>258952</v>
      </c>
      <c r="P21" s="104">
        <f t="shared" si="13"/>
        <v>2.3258754633178613E-2</v>
      </c>
      <c r="Q21" s="103">
        <v>163597</v>
      </c>
      <c r="R21" s="104">
        <f t="shared" si="14"/>
        <v>-1.0685518008756389E-2</v>
      </c>
      <c r="S21" s="103">
        <v>422549</v>
      </c>
      <c r="T21" s="104">
        <f t="shared" si="15"/>
        <v>9.8439404440409106E-3</v>
      </c>
    </row>
    <row r="22" spans="2:25" ht="15" customHeight="1" outlineLevel="1">
      <c r="B22" s="55" t="s">
        <v>95</v>
      </c>
      <c r="C22" s="103">
        <v>90580</v>
      </c>
      <c r="D22" s="104">
        <f t="shared" si="16"/>
        <v>6.4007235907013849E-2</v>
      </c>
      <c r="E22" s="103">
        <v>49749</v>
      </c>
      <c r="F22" s="104">
        <f t="shared" si="16"/>
        <v>-3.8245895074089375E-3</v>
      </c>
      <c r="G22" s="103">
        <v>140329</v>
      </c>
      <c r="H22" s="104">
        <f t="shared" si="9"/>
        <v>3.8927675074590384E-2</v>
      </c>
      <c r="I22" s="105">
        <v>177083</v>
      </c>
      <c r="J22" s="104">
        <f t="shared" si="10"/>
        <v>7.4219887411433483E-2</v>
      </c>
      <c r="K22" s="105">
        <v>142182</v>
      </c>
      <c r="L22" s="104">
        <f t="shared" si="11"/>
        <v>-6.6434668417596821E-2</v>
      </c>
      <c r="M22" s="105">
        <v>319265</v>
      </c>
      <c r="N22" s="104">
        <f t="shared" si="12"/>
        <v>6.6751169800849386E-3</v>
      </c>
      <c r="O22" s="103">
        <v>239927</v>
      </c>
      <c r="P22" s="104">
        <f t="shared" si="13"/>
        <v>4.2557999070103048E-2</v>
      </c>
      <c r="Q22" s="103">
        <v>164434</v>
      </c>
      <c r="R22" s="104">
        <f t="shared" si="14"/>
        <v>-8.3294773519163812E-2</v>
      </c>
      <c r="S22" s="103">
        <v>404361</v>
      </c>
      <c r="T22" s="104">
        <f t="shared" si="15"/>
        <v>-1.2568741025816399E-2</v>
      </c>
    </row>
    <row r="23" spans="2:25" ht="15" customHeight="1" outlineLevel="1">
      <c r="B23" s="55" t="s">
        <v>96</v>
      </c>
      <c r="C23" s="103">
        <v>82016</v>
      </c>
      <c r="D23" s="104">
        <f t="shared" si="16"/>
        <v>-2.1066828994640741E-2</v>
      </c>
      <c r="E23" s="103">
        <v>43403</v>
      </c>
      <c r="F23" s="104">
        <f t="shared" si="16"/>
        <v>-0.13213093119513708</v>
      </c>
      <c r="G23" s="103">
        <v>125419</v>
      </c>
      <c r="H23" s="104">
        <f t="shared" si="9"/>
        <v>-6.2582217172925114E-2</v>
      </c>
      <c r="I23" s="105">
        <v>160394</v>
      </c>
      <c r="J23" s="104">
        <f t="shared" si="10"/>
        <v>-3.8134751068269468E-3</v>
      </c>
      <c r="K23" s="105">
        <v>127076</v>
      </c>
      <c r="L23" s="104">
        <f t="shared" si="11"/>
        <v>-8.9041341390854289E-2</v>
      </c>
      <c r="M23" s="105">
        <v>287470</v>
      </c>
      <c r="N23" s="104">
        <f t="shared" si="12"/>
        <v>-4.337698208016505E-2</v>
      </c>
      <c r="O23" s="103">
        <v>223216</v>
      </c>
      <c r="P23" s="104">
        <f t="shared" si="13"/>
        <v>-2.9079766111128613E-3</v>
      </c>
      <c r="Q23" s="103">
        <v>146331</v>
      </c>
      <c r="R23" s="104">
        <f t="shared" si="14"/>
        <v>-9.5130321862535894E-2</v>
      </c>
      <c r="S23" s="103">
        <v>369547</v>
      </c>
      <c r="T23" s="104">
        <f t="shared" si="15"/>
        <v>-4.1586484846284355E-2</v>
      </c>
    </row>
    <row r="24" spans="2:25" ht="15" customHeight="1" outlineLevel="1">
      <c r="B24" s="55" t="s">
        <v>97</v>
      </c>
      <c r="C24" s="103">
        <v>85215</v>
      </c>
      <c r="D24" s="104">
        <f t="shared" si="16"/>
        <v>2.3701977367194482E-2</v>
      </c>
      <c r="E24" s="103">
        <v>46322</v>
      </c>
      <c r="F24" s="104">
        <f t="shared" si="16"/>
        <v>-0.12767880682460175</v>
      </c>
      <c r="G24" s="103">
        <v>131537</v>
      </c>
      <c r="H24" s="104">
        <f t="shared" si="9"/>
        <v>-3.5256410256410242E-2</v>
      </c>
      <c r="I24" s="105">
        <v>166831</v>
      </c>
      <c r="J24" s="104">
        <f t="shared" si="10"/>
        <v>7.9120822256288914E-2</v>
      </c>
      <c r="K24" s="105">
        <v>134526</v>
      </c>
      <c r="L24" s="104">
        <f t="shared" si="11"/>
        <v>-7.1357075305633622E-2</v>
      </c>
      <c r="M24" s="105">
        <v>301357</v>
      </c>
      <c r="N24" s="104">
        <f t="shared" si="12"/>
        <v>6.3280149067328484E-3</v>
      </c>
      <c r="O24" s="103">
        <v>226497</v>
      </c>
      <c r="P24" s="104">
        <f t="shared" si="13"/>
        <v>6.5757898005853521E-2</v>
      </c>
      <c r="Q24" s="103">
        <v>155740</v>
      </c>
      <c r="R24" s="104">
        <f t="shared" si="14"/>
        <v>-7.4122514981451504E-2</v>
      </c>
      <c r="S24" s="103">
        <v>382237</v>
      </c>
      <c r="T24" s="104">
        <f t="shared" si="15"/>
        <v>3.9581855908386032E-3</v>
      </c>
    </row>
    <row r="25" spans="2:25" ht="15" customHeight="1">
      <c r="B25" s="110">
        <v>2010</v>
      </c>
      <c r="C25" s="111">
        <v>1123000</v>
      </c>
      <c r="D25" s="112">
        <f>C25/C38-1</f>
        <v>6.7044202044772128E-2</v>
      </c>
      <c r="E25" s="111">
        <v>588443</v>
      </c>
      <c r="F25" s="112">
        <f>E25/E38-1</f>
        <v>-1.3657597918842246E-2</v>
      </c>
      <c r="G25" s="111">
        <v>1711443</v>
      </c>
      <c r="H25" s="112">
        <f t="shared" si="9"/>
        <v>3.7847681456564475E-2</v>
      </c>
      <c r="I25" s="111">
        <v>2200442</v>
      </c>
      <c r="J25" s="112">
        <f t="shared" si="10"/>
        <v>8.2632018904862159E-2</v>
      </c>
      <c r="K25" s="111">
        <v>1636154</v>
      </c>
      <c r="L25" s="112">
        <f t="shared" si="11"/>
        <v>2.7106183555991592E-3</v>
      </c>
      <c r="M25" s="111">
        <v>3836596</v>
      </c>
      <c r="N25" s="112">
        <f t="shared" si="12"/>
        <v>4.7041883902294135E-2</v>
      </c>
      <c r="O25" s="111">
        <v>2938209</v>
      </c>
      <c r="P25" s="112">
        <f t="shared" si="13"/>
        <v>5.6310882751361202E-2</v>
      </c>
      <c r="Q25" s="111">
        <v>1893116</v>
      </c>
      <c r="R25" s="112">
        <f t="shared" si="14"/>
        <v>-1.7178847952918797E-2</v>
      </c>
      <c r="S25" s="111">
        <v>4831325</v>
      </c>
      <c r="T25" s="112">
        <f t="shared" si="15"/>
        <v>2.6242294141912259E-2</v>
      </c>
      <c r="W25" s="109"/>
      <c r="X25" s="109"/>
      <c r="Y25" s="109"/>
    </row>
    <row r="26" spans="2:25" ht="15" hidden="1" customHeight="1" outlineLevel="1">
      <c r="B26" s="55" t="s">
        <v>86</v>
      </c>
      <c r="C26" s="103">
        <v>85070</v>
      </c>
      <c r="D26" s="104">
        <f t="shared" si="16"/>
        <v>-2.4616760493940348E-2</v>
      </c>
      <c r="E26" s="103">
        <v>47003</v>
      </c>
      <c r="F26" s="104">
        <f t="shared" si="16"/>
        <v>-0.13937562940584092</v>
      </c>
      <c r="G26" s="103">
        <v>132073</v>
      </c>
      <c r="H26" s="104">
        <f t="shared" si="9"/>
        <v>-6.8806757290315268E-2</v>
      </c>
      <c r="I26" s="105">
        <v>163523</v>
      </c>
      <c r="J26" s="104">
        <f t="shared" si="10"/>
        <v>-3.242814909633962E-3</v>
      </c>
      <c r="K26" s="105">
        <v>130042</v>
      </c>
      <c r="L26" s="104">
        <f t="shared" si="11"/>
        <v>-0.11883724081853908</v>
      </c>
      <c r="M26" s="105">
        <v>293565</v>
      </c>
      <c r="N26" s="104">
        <f t="shared" si="12"/>
        <v>-5.7984501099042185E-2</v>
      </c>
      <c r="O26" s="103">
        <v>226348</v>
      </c>
      <c r="P26" s="104">
        <f t="shared" si="13"/>
        <v>-3.3555786120824771E-2</v>
      </c>
      <c r="Q26" s="103">
        <v>154169</v>
      </c>
      <c r="R26" s="104">
        <f t="shared" si="14"/>
        <v>-0.12401986408782018</v>
      </c>
      <c r="S26" s="103">
        <v>380517</v>
      </c>
      <c r="T26" s="104">
        <f t="shared" si="15"/>
        <v>-7.2369046545247118E-2</v>
      </c>
    </row>
    <row r="27" spans="2:25" ht="15" hidden="1" customHeight="1" outlineLevel="1">
      <c r="B27" s="55" t="s">
        <v>87</v>
      </c>
      <c r="C27" s="103">
        <v>85501</v>
      </c>
      <c r="D27" s="104">
        <f t="shared" si="16"/>
        <v>-8.5345371687758798E-2</v>
      </c>
      <c r="E27" s="103">
        <v>45406</v>
      </c>
      <c r="F27" s="104">
        <f t="shared" si="16"/>
        <v>-0.18353622354485466</v>
      </c>
      <c r="G27" s="103">
        <v>130907</v>
      </c>
      <c r="H27" s="104">
        <f t="shared" si="9"/>
        <v>-0.12197166849998664</v>
      </c>
      <c r="I27" s="105">
        <v>162065</v>
      </c>
      <c r="J27" s="104">
        <f t="shared" si="10"/>
        <v>-6.8195669422628002E-2</v>
      </c>
      <c r="K27" s="105">
        <v>125188</v>
      </c>
      <c r="L27" s="104">
        <f t="shared" si="11"/>
        <v>-0.2065359311420133</v>
      </c>
      <c r="M27" s="105">
        <v>287253</v>
      </c>
      <c r="N27" s="104">
        <f t="shared" si="12"/>
        <v>-0.13399758818209229</v>
      </c>
      <c r="O27" s="103">
        <v>225248</v>
      </c>
      <c r="P27" s="104">
        <f t="shared" si="13"/>
        <v>-8.5973989084342728E-2</v>
      </c>
      <c r="Q27" s="103">
        <v>146554</v>
      </c>
      <c r="R27" s="104">
        <f t="shared" si="14"/>
        <v>-0.2091200992957557</v>
      </c>
      <c r="S27" s="103">
        <v>371802</v>
      </c>
      <c r="T27" s="104">
        <f t="shared" si="15"/>
        <v>-0.1388289248158614</v>
      </c>
    </row>
    <row r="28" spans="2:25" ht="15" hidden="1" customHeight="1" outlineLevel="1">
      <c r="B28" s="55" t="s">
        <v>88</v>
      </c>
      <c r="C28" s="103">
        <v>94014</v>
      </c>
      <c r="D28" s="104">
        <f t="shared" si="16"/>
        <v>-7.3735443062917461E-2</v>
      </c>
      <c r="E28" s="103">
        <v>51344</v>
      </c>
      <c r="F28" s="104">
        <f t="shared" si="16"/>
        <v>-0.12895071676987024</v>
      </c>
      <c r="G28" s="103">
        <v>145358</v>
      </c>
      <c r="H28" s="104">
        <f t="shared" si="9"/>
        <v>-9.402092955130481E-2</v>
      </c>
      <c r="I28" s="105">
        <v>182056</v>
      </c>
      <c r="J28" s="104">
        <f t="shared" si="10"/>
        <v>-2.8692766520481916E-2</v>
      </c>
      <c r="K28" s="105">
        <v>141843</v>
      </c>
      <c r="L28" s="104">
        <f t="shared" si="11"/>
        <v>-9.3417444825801055E-2</v>
      </c>
      <c r="M28" s="105">
        <v>323899</v>
      </c>
      <c r="N28" s="104">
        <f t="shared" si="12"/>
        <v>-5.8140177322597464E-2</v>
      </c>
      <c r="O28" s="103">
        <v>240086</v>
      </c>
      <c r="P28" s="104">
        <f t="shared" si="13"/>
        <v>-6.9029966497084039E-2</v>
      </c>
      <c r="Q28" s="103">
        <v>164785</v>
      </c>
      <c r="R28" s="104">
        <f t="shared" si="14"/>
        <v>-0.10427843821513405</v>
      </c>
      <c r="S28" s="103">
        <v>404871</v>
      </c>
      <c r="T28" s="104">
        <f t="shared" si="15"/>
        <v>-8.3705814324543937E-2</v>
      </c>
    </row>
    <row r="29" spans="2:25" ht="15" hidden="1" customHeight="1" outlineLevel="1">
      <c r="B29" s="55" t="s">
        <v>89</v>
      </c>
      <c r="C29" s="103">
        <v>79462</v>
      </c>
      <c r="D29" s="104">
        <f t="shared" si="16"/>
        <v>-9.8988570391872255E-2</v>
      </c>
      <c r="E29" s="103">
        <v>45133</v>
      </c>
      <c r="F29" s="104">
        <f t="shared" si="16"/>
        <v>-8.355669265756982E-2</v>
      </c>
      <c r="G29" s="103">
        <v>124595</v>
      </c>
      <c r="H29" s="104">
        <f t="shared" si="9"/>
        <v>-9.3458963911525084E-2</v>
      </c>
      <c r="I29" s="105">
        <v>158465</v>
      </c>
      <c r="J29" s="104">
        <f t="shared" si="10"/>
        <v>-6.2620156047583309E-2</v>
      </c>
      <c r="K29" s="105">
        <v>120043</v>
      </c>
      <c r="L29" s="104">
        <f t="shared" si="11"/>
        <v>-3.2667993585662858E-2</v>
      </c>
      <c r="M29" s="105">
        <v>278508</v>
      </c>
      <c r="N29" s="104">
        <f t="shared" si="12"/>
        <v>-4.9940644316181615E-2</v>
      </c>
      <c r="O29" s="103">
        <v>213848</v>
      </c>
      <c r="P29" s="104">
        <f t="shared" si="13"/>
        <v>-0.11000869814925029</v>
      </c>
      <c r="Q29" s="103">
        <v>140366</v>
      </c>
      <c r="R29" s="104">
        <f t="shared" si="14"/>
        <v>-7.0903771561709794E-2</v>
      </c>
      <c r="S29" s="103">
        <v>354214</v>
      </c>
      <c r="T29" s="104">
        <f t="shared" si="15"/>
        <v>-9.4912854949036563E-2</v>
      </c>
    </row>
    <row r="30" spans="2:25" ht="15" hidden="1" customHeight="1" outlineLevel="1">
      <c r="B30" s="55" t="s">
        <v>90</v>
      </c>
      <c r="C30" s="103">
        <v>102995</v>
      </c>
      <c r="D30" s="104">
        <f t="shared" si="16"/>
        <v>-0.10547251582869399</v>
      </c>
      <c r="E30" s="103">
        <v>67265</v>
      </c>
      <c r="F30" s="104">
        <f t="shared" si="16"/>
        <v>-7.677843505949844E-2</v>
      </c>
      <c r="G30" s="103">
        <v>170260</v>
      </c>
      <c r="H30" s="104">
        <f t="shared" si="9"/>
        <v>-9.4352067575186993E-2</v>
      </c>
      <c r="I30" s="105">
        <v>196701</v>
      </c>
      <c r="J30" s="104">
        <f t="shared" si="10"/>
        <v>-7.6247904309725389E-2</v>
      </c>
      <c r="K30" s="105">
        <v>166093</v>
      </c>
      <c r="L30" s="104">
        <f t="shared" si="11"/>
        <v>-9.8716661692487162E-2</v>
      </c>
      <c r="M30" s="105">
        <v>362794</v>
      </c>
      <c r="N30" s="104">
        <f t="shared" si="12"/>
        <v>-8.6671936599684862E-2</v>
      </c>
      <c r="O30" s="103">
        <v>270226</v>
      </c>
      <c r="P30" s="104">
        <f t="shared" si="13"/>
        <v>-0.10969000293227116</v>
      </c>
      <c r="Q30" s="103">
        <v>197556</v>
      </c>
      <c r="R30" s="104">
        <f t="shared" si="14"/>
        <v>-0.13446018769222678</v>
      </c>
      <c r="S30" s="103">
        <v>467782</v>
      </c>
      <c r="T30" s="104">
        <f t="shared" si="15"/>
        <v>-0.12032194672458696</v>
      </c>
    </row>
    <row r="31" spans="2:25" ht="15" hidden="1" customHeight="1" outlineLevel="1">
      <c r="B31" s="55" t="s">
        <v>91</v>
      </c>
      <c r="C31" s="103">
        <v>97923</v>
      </c>
      <c r="D31" s="104">
        <f t="shared" si="16"/>
        <v>-4.6662642626270512E-2</v>
      </c>
      <c r="E31" s="103">
        <v>54409</v>
      </c>
      <c r="F31" s="104">
        <f t="shared" si="16"/>
        <v>-7.0836962276072835E-2</v>
      </c>
      <c r="G31" s="103">
        <v>152332</v>
      </c>
      <c r="H31" s="104">
        <f t="shared" si="9"/>
        <v>-5.5440154272568876E-2</v>
      </c>
      <c r="I31" s="105">
        <v>189062</v>
      </c>
      <c r="J31" s="104">
        <f t="shared" si="10"/>
        <v>-3.644508773628663E-2</v>
      </c>
      <c r="K31" s="105">
        <v>150856</v>
      </c>
      <c r="L31" s="104">
        <f t="shared" si="11"/>
        <v>-2.3143171663536855E-2</v>
      </c>
      <c r="M31" s="105">
        <v>339918</v>
      </c>
      <c r="N31" s="104">
        <f t="shared" si="12"/>
        <v>-3.0586665069600727E-2</v>
      </c>
      <c r="O31" s="103">
        <v>255405</v>
      </c>
      <c r="P31" s="104">
        <f t="shared" si="13"/>
        <v>-7.7880393969152584E-2</v>
      </c>
      <c r="Q31" s="103">
        <v>178790</v>
      </c>
      <c r="R31" s="104">
        <f t="shared" si="14"/>
        <v>-6.1711160908742624E-2</v>
      </c>
      <c r="S31" s="103">
        <v>434195</v>
      </c>
      <c r="T31" s="104">
        <f t="shared" si="15"/>
        <v>-7.129030533126568E-2</v>
      </c>
    </row>
    <row r="32" spans="2:25" ht="15" hidden="1" customHeight="1" outlineLevel="1">
      <c r="B32" s="55" t="s">
        <v>92</v>
      </c>
      <c r="C32" s="103">
        <v>79842</v>
      </c>
      <c r="D32" s="104">
        <f t="shared" si="16"/>
        <v>-0.19139972250635506</v>
      </c>
      <c r="E32" s="103">
        <v>41545</v>
      </c>
      <c r="F32" s="104">
        <f t="shared" si="16"/>
        <v>-0.12760908823652939</v>
      </c>
      <c r="G32" s="103">
        <v>121387</v>
      </c>
      <c r="H32" s="104">
        <f t="shared" si="9"/>
        <v>-0.17064422019226166</v>
      </c>
      <c r="I32" s="105">
        <v>155822</v>
      </c>
      <c r="J32" s="104">
        <f t="shared" si="10"/>
        <v>-0.10916606161779585</v>
      </c>
      <c r="K32" s="105">
        <v>111016</v>
      </c>
      <c r="L32" s="104">
        <f t="shared" si="11"/>
        <v>-0.13443216017714299</v>
      </c>
      <c r="M32" s="105">
        <v>266838</v>
      </c>
      <c r="N32" s="104">
        <f t="shared" si="12"/>
        <v>-0.11985486929990929</v>
      </c>
      <c r="O32" s="103">
        <v>213715</v>
      </c>
      <c r="P32" s="104">
        <f t="shared" si="13"/>
        <v>-0.12861860882328957</v>
      </c>
      <c r="Q32" s="103">
        <v>136143</v>
      </c>
      <c r="R32" s="104">
        <f t="shared" si="14"/>
        <v>-0.13379058477708994</v>
      </c>
      <c r="S32" s="103">
        <v>349858</v>
      </c>
      <c r="T32" s="104">
        <f t="shared" si="15"/>
        <v>-0.13063854424733679</v>
      </c>
    </row>
    <row r="33" spans="2:20" ht="15" hidden="1" customHeight="1" outlineLevel="1">
      <c r="B33" s="55" t="s">
        <v>93</v>
      </c>
      <c r="C33" s="103">
        <v>84335</v>
      </c>
      <c r="D33" s="104">
        <f t="shared" si="16"/>
        <v>-0.18716386838097809</v>
      </c>
      <c r="E33" s="103">
        <v>39550</v>
      </c>
      <c r="F33" s="104">
        <f t="shared" si="16"/>
        <v>-0.20504110470141301</v>
      </c>
      <c r="G33" s="103">
        <v>123885</v>
      </c>
      <c r="H33" s="104">
        <f t="shared" si="9"/>
        <v>-0.19295788410800951</v>
      </c>
      <c r="I33" s="105">
        <v>159815</v>
      </c>
      <c r="J33" s="104">
        <f t="shared" si="10"/>
        <v>-0.13169504601910309</v>
      </c>
      <c r="K33" s="105">
        <v>110874</v>
      </c>
      <c r="L33" s="104">
        <f t="shared" si="11"/>
        <v>-0.10598461513651247</v>
      </c>
      <c r="M33" s="105">
        <v>270689</v>
      </c>
      <c r="N33" s="104">
        <f t="shared" si="12"/>
        <v>-0.12134501025734246</v>
      </c>
      <c r="O33" s="103">
        <v>217112</v>
      </c>
      <c r="P33" s="104">
        <f t="shared" si="13"/>
        <v>-0.15982555057214609</v>
      </c>
      <c r="Q33" s="103">
        <v>133181</v>
      </c>
      <c r="R33" s="104">
        <f t="shared" si="14"/>
        <v>-0.13950197710180134</v>
      </c>
      <c r="S33" s="103">
        <v>350293</v>
      </c>
      <c r="T33" s="104">
        <f t="shared" si="15"/>
        <v>-0.152212689231216</v>
      </c>
    </row>
    <row r="34" spans="2:20" ht="15" hidden="1" customHeight="1" outlineLevel="1">
      <c r="B34" s="55" t="s">
        <v>94</v>
      </c>
      <c r="C34" s="103">
        <v>91144</v>
      </c>
      <c r="D34" s="104">
        <f t="shared" si="16"/>
        <v>-0.11129312194075547</v>
      </c>
      <c r="E34" s="103">
        <v>51883</v>
      </c>
      <c r="F34" s="104">
        <f t="shared" si="16"/>
        <v>8.1416135551064528E-3</v>
      </c>
      <c r="G34" s="103">
        <v>143027</v>
      </c>
      <c r="H34" s="104">
        <f t="shared" si="9"/>
        <v>-7.1385905909545411E-2</v>
      </c>
      <c r="I34" s="105">
        <v>184529</v>
      </c>
      <c r="J34" s="104">
        <f t="shared" si="10"/>
        <v>5.1529825746392532E-3</v>
      </c>
      <c r="K34" s="105">
        <v>139116</v>
      </c>
      <c r="L34" s="104">
        <f t="shared" si="11"/>
        <v>4.2262595991758856E-2</v>
      </c>
      <c r="M34" s="105">
        <v>323645</v>
      </c>
      <c r="N34" s="104">
        <f t="shared" si="12"/>
        <v>2.077537863734702E-2</v>
      </c>
      <c r="O34" s="103">
        <v>253066</v>
      </c>
      <c r="P34" s="104">
        <f t="shared" si="13"/>
        <v>-3.1596912633024998E-2</v>
      </c>
      <c r="Q34" s="103">
        <v>165364</v>
      </c>
      <c r="R34" s="104">
        <f t="shared" si="14"/>
        <v>1.3315685301272806E-2</v>
      </c>
      <c r="S34" s="103">
        <v>418430</v>
      </c>
      <c r="T34" s="104">
        <f t="shared" si="15"/>
        <v>-1.4331682818470082E-2</v>
      </c>
    </row>
    <row r="35" spans="2:20" ht="15" hidden="1" customHeight="1" outlineLevel="1">
      <c r="B35" s="55" t="s">
        <v>95</v>
      </c>
      <c r="C35" s="103">
        <v>85131</v>
      </c>
      <c r="D35" s="104">
        <f t="shared" si="16"/>
        <v>-0.2765521695531723</v>
      </c>
      <c r="E35" s="103">
        <v>49940</v>
      </c>
      <c r="F35" s="104">
        <f t="shared" si="16"/>
        <v>-0.24072187675794021</v>
      </c>
      <c r="G35" s="103">
        <v>135071</v>
      </c>
      <c r="H35" s="104">
        <f t="shared" si="9"/>
        <v>-0.2637055934411574</v>
      </c>
      <c r="I35" s="105">
        <v>164848</v>
      </c>
      <c r="J35" s="104">
        <f t="shared" si="10"/>
        <v>-0.21107617502500564</v>
      </c>
      <c r="K35" s="105">
        <v>152300</v>
      </c>
      <c r="L35" s="104">
        <f t="shared" si="11"/>
        <v>-0.14579290385542976</v>
      </c>
      <c r="M35" s="105">
        <v>317148</v>
      </c>
      <c r="N35" s="104">
        <f t="shared" si="12"/>
        <v>-0.18101883294124943</v>
      </c>
      <c r="O35" s="103">
        <v>230133</v>
      </c>
      <c r="P35" s="104">
        <f t="shared" si="13"/>
        <v>-0.2193959581295325</v>
      </c>
      <c r="Q35" s="103">
        <v>179375</v>
      </c>
      <c r="R35" s="104">
        <f t="shared" si="14"/>
        <v>-0.15892605113729608</v>
      </c>
      <c r="S35" s="103">
        <v>409508</v>
      </c>
      <c r="T35" s="104">
        <f t="shared" si="15"/>
        <v>-0.19401357652194617</v>
      </c>
    </row>
    <row r="36" spans="2:20" ht="15" hidden="1" customHeight="1" outlineLevel="1">
      <c r="B36" s="55" t="s">
        <v>96</v>
      </c>
      <c r="C36" s="103">
        <v>83781</v>
      </c>
      <c r="D36" s="104">
        <f t="shared" si="16"/>
        <v>-0.19842902383253125</v>
      </c>
      <c r="E36" s="103">
        <v>50011</v>
      </c>
      <c r="F36" s="104">
        <f t="shared" si="16"/>
        <v>-0.215304473349756</v>
      </c>
      <c r="G36" s="103">
        <v>133792</v>
      </c>
      <c r="H36" s="104">
        <f t="shared" si="9"/>
        <v>-0.20482128210919204</v>
      </c>
      <c r="I36" s="105">
        <v>161008</v>
      </c>
      <c r="J36" s="104">
        <f t="shared" si="10"/>
        <v>-0.12846633936159269</v>
      </c>
      <c r="K36" s="105">
        <v>139497</v>
      </c>
      <c r="L36" s="104">
        <f t="shared" si="11"/>
        <v>-0.19651527805777147</v>
      </c>
      <c r="M36" s="105">
        <v>300505</v>
      </c>
      <c r="N36" s="104">
        <f t="shared" si="12"/>
        <v>-0.16143443949592029</v>
      </c>
      <c r="O36" s="103">
        <v>223867</v>
      </c>
      <c r="P36" s="104">
        <f t="shared" si="13"/>
        <v>-0.14176892967908394</v>
      </c>
      <c r="Q36" s="103">
        <v>161715</v>
      </c>
      <c r="R36" s="104">
        <f t="shared" si="14"/>
        <v>-0.1876516418765164</v>
      </c>
      <c r="S36" s="103">
        <v>385582</v>
      </c>
      <c r="T36" s="104">
        <f t="shared" si="15"/>
        <v>-0.16162881209259039</v>
      </c>
    </row>
    <row r="37" spans="2:20" ht="15" hidden="1" customHeight="1" outlineLevel="1">
      <c r="B37" s="55" t="s">
        <v>97</v>
      </c>
      <c r="C37" s="103">
        <v>83242</v>
      </c>
      <c r="D37" s="104">
        <f t="shared" si="16"/>
        <v>-0.10150465211665916</v>
      </c>
      <c r="E37" s="103">
        <v>53102</v>
      </c>
      <c r="F37" s="104">
        <f t="shared" si="16"/>
        <v>-2.5383132972377709E-2</v>
      </c>
      <c r="G37" s="103">
        <v>136344</v>
      </c>
      <c r="H37" s="104">
        <f t="shared" si="9"/>
        <v>-7.3315616695325936E-2</v>
      </c>
      <c r="I37" s="105">
        <v>154599</v>
      </c>
      <c r="J37" s="104">
        <f t="shared" si="10"/>
        <v>-9.0358681070394686E-2</v>
      </c>
      <c r="K37" s="105">
        <v>144863</v>
      </c>
      <c r="L37" s="104">
        <f t="shared" si="11"/>
        <v>-3.3123779423227528E-4</v>
      </c>
      <c r="M37" s="105">
        <v>299462</v>
      </c>
      <c r="N37" s="104">
        <f t="shared" si="12"/>
        <v>-4.892541930402361E-2</v>
      </c>
      <c r="O37" s="103">
        <v>212522</v>
      </c>
      <c r="P37" s="104">
        <f t="shared" si="13"/>
        <v>-0.10720047050915815</v>
      </c>
      <c r="Q37" s="103">
        <v>168208</v>
      </c>
      <c r="R37" s="104">
        <f t="shared" si="14"/>
        <v>-2.0377736492979359E-2</v>
      </c>
      <c r="S37" s="103">
        <v>380730</v>
      </c>
      <c r="T37" s="104">
        <f t="shared" si="15"/>
        <v>-7.081686992217151E-2</v>
      </c>
    </row>
    <row r="38" spans="2:20" collapsed="1">
      <c r="B38" s="113">
        <v>2009</v>
      </c>
      <c r="C38" s="105">
        <v>1052440</v>
      </c>
      <c r="D38" s="114">
        <f t="shared" si="16"/>
        <v>-0.12887218729694938</v>
      </c>
      <c r="E38" s="105">
        <v>596591</v>
      </c>
      <c r="F38" s="114">
        <f t="shared" si="16"/>
        <v>-0.12608526876286319</v>
      </c>
      <c r="G38" s="105">
        <v>1649031</v>
      </c>
      <c r="H38" s="114">
        <f t="shared" si="9"/>
        <v>-0.12786598265284532</v>
      </c>
      <c r="I38" s="105">
        <v>2032493</v>
      </c>
      <c r="J38" s="114">
        <f t="shared" si="10"/>
        <v>-8.0244997330099266E-2</v>
      </c>
      <c r="K38" s="105">
        <v>1631731</v>
      </c>
      <c r="L38" s="114">
        <f t="shared" si="11"/>
        <v>-9.7092401709609755E-2</v>
      </c>
      <c r="M38" s="105">
        <v>3664224</v>
      </c>
      <c r="N38" s="114">
        <f t="shared" si="12"/>
        <v>-8.7824395023569757E-2</v>
      </c>
      <c r="O38" s="105">
        <v>2781576</v>
      </c>
      <c r="P38" s="114">
        <f t="shared" si="13"/>
        <v>-0.10789822844942742</v>
      </c>
      <c r="Q38" s="105">
        <v>1926206</v>
      </c>
      <c r="R38" s="114">
        <f t="shared" si="14"/>
        <v>-0.11411270813365437</v>
      </c>
      <c r="S38" s="105">
        <v>4707782</v>
      </c>
      <c r="T38" s="114">
        <f t="shared" si="15"/>
        <v>-0.11045141390545221</v>
      </c>
    </row>
    <row r="39" spans="2:20" ht="15" hidden="1" customHeight="1" outlineLevel="1">
      <c r="B39" s="55" t="s">
        <v>86</v>
      </c>
      <c r="C39" s="103">
        <v>87217</v>
      </c>
      <c r="D39" s="104">
        <f t="shared" si="16"/>
        <v>-7.730311878464724E-2</v>
      </c>
      <c r="E39" s="103">
        <v>54615</v>
      </c>
      <c r="F39" s="104">
        <f t="shared" si="16"/>
        <v>-8.2622117305247711E-3</v>
      </c>
      <c r="G39" s="103">
        <v>141832</v>
      </c>
      <c r="H39" s="104">
        <f t="shared" si="9"/>
        <v>-5.1887107771702023E-2</v>
      </c>
      <c r="I39" s="105">
        <v>164055</v>
      </c>
      <c r="J39" s="104">
        <f t="shared" si="10"/>
        <v>-4.7559609165907069E-2</v>
      </c>
      <c r="K39" s="105">
        <v>147580</v>
      </c>
      <c r="L39" s="104">
        <f t="shared" si="11"/>
        <v>-5.4780219428307908E-2</v>
      </c>
      <c r="M39" s="105">
        <v>311635</v>
      </c>
      <c r="N39" s="104">
        <f t="shared" si="12"/>
        <v>-5.0992752299165556E-2</v>
      </c>
      <c r="O39" s="103">
        <v>234207</v>
      </c>
      <c r="P39" s="104">
        <f t="shared" si="13"/>
        <v>-6.0835358371628567E-2</v>
      </c>
      <c r="Q39" s="103">
        <v>175996</v>
      </c>
      <c r="R39" s="104">
        <f t="shared" si="14"/>
        <v>-6.8597254416325359E-2</v>
      </c>
      <c r="S39" s="103">
        <v>410203</v>
      </c>
      <c r="T39" s="104">
        <f t="shared" si="15"/>
        <v>-6.4181358592495297E-2</v>
      </c>
    </row>
    <row r="40" spans="2:20" ht="15" hidden="1" customHeight="1" outlineLevel="1">
      <c r="B40" s="55" t="s">
        <v>87</v>
      </c>
      <c r="C40" s="103">
        <v>93479</v>
      </c>
      <c r="D40" s="104">
        <f t="shared" si="16"/>
        <v>-9.2110758233540202E-2</v>
      </c>
      <c r="E40" s="103">
        <v>55613</v>
      </c>
      <c r="F40" s="104">
        <f t="shared" si="16"/>
        <v>-0.11462595322624303</v>
      </c>
      <c r="G40" s="103">
        <v>149092</v>
      </c>
      <c r="H40" s="104">
        <f t="shared" si="9"/>
        <v>-0.10064182993919502</v>
      </c>
      <c r="I40" s="105">
        <v>173926</v>
      </c>
      <c r="J40" s="104">
        <f t="shared" si="10"/>
        <v>-6.3171275598694399E-2</v>
      </c>
      <c r="K40" s="105">
        <v>157774</v>
      </c>
      <c r="L40" s="104">
        <f t="shared" si="11"/>
        <v>-4.2110375812033252E-2</v>
      </c>
      <c r="M40" s="105">
        <v>331700</v>
      </c>
      <c r="N40" s="104">
        <f t="shared" si="12"/>
        <v>-5.3270313160027838E-2</v>
      </c>
      <c r="O40" s="103">
        <v>246435</v>
      </c>
      <c r="P40" s="104">
        <f t="shared" si="13"/>
        <v>-6.4904758290961539E-2</v>
      </c>
      <c r="Q40" s="103">
        <v>185305</v>
      </c>
      <c r="R40" s="104">
        <f t="shared" si="14"/>
        <v>-4.4770348987061226E-2</v>
      </c>
      <c r="S40" s="103">
        <v>431740</v>
      </c>
      <c r="T40" s="104">
        <f t="shared" si="15"/>
        <v>-5.6367888444473602E-2</v>
      </c>
    </row>
    <row r="41" spans="2:20" ht="15" hidden="1" customHeight="1" outlineLevel="1">
      <c r="B41" s="55" t="s">
        <v>88</v>
      </c>
      <c r="C41" s="103">
        <v>101498</v>
      </c>
      <c r="D41" s="104">
        <f t="shared" si="16"/>
        <v>-8.5183282409034833E-2</v>
      </c>
      <c r="E41" s="103">
        <v>58945</v>
      </c>
      <c r="F41" s="104">
        <f t="shared" si="16"/>
        <v>-1.591038098100106E-2</v>
      </c>
      <c r="G41" s="103">
        <v>160443</v>
      </c>
      <c r="H41" s="104">
        <f t="shared" si="9"/>
        <v>-6.0896591687299217E-2</v>
      </c>
      <c r="I41" s="105">
        <v>187434</v>
      </c>
      <c r="J41" s="104">
        <f t="shared" si="10"/>
        <v>-5.819159359847248E-2</v>
      </c>
      <c r="K41" s="105">
        <v>156459</v>
      </c>
      <c r="L41" s="104">
        <f t="shared" si="11"/>
        <v>-1.5318484766478124E-2</v>
      </c>
      <c r="M41" s="105">
        <v>343893</v>
      </c>
      <c r="N41" s="104">
        <f t="shared" si="12"/>
        <v>-3.9158107670127507E-2</v>
      </c>
      <c r="O41" s="103">
        <v>257888</v>
      </c>
      <c r="P41" s="104">
        <f t="shared" si="13"/>
        <v>-6.3063586755120915E-2</v>
      </c>
      <c r="Q41" s="103">
        <v>183969</v>
      </c>
      <c r="R41" s="104">
        <f t="shared" si="14"/>
        <v>-4.1318825626113886E-2</v>
      </c>
      <c r="S41" s="103">
        <v>441857</v>
      </c>
      <c r="T41" s="104">
        <f t="shared" si="15"/>
        <v>-5.4131060229822059E-2</v>
      </c>
    </row>
    <row r="42" spans="2:20" ht="15" hidden="1" customHeight="1" outlineLevel="1">
      <c r="B42" s="55" t="s">
        <v>89</v>
      </c>
      <c r="C42" s="103">
        <v>88192</v>
      </c>
      <c r="D42" s="104">
        <f t="shared" si="16"/>
        <v>-6.8633766672651086E-2</v>
      </c>
      <c r="E42" s="103">
        <v>49248</v>
      </c>
      <c r="F42" s="104">
        <f t="shared" si="16"/>
        <v>3.2842582106455298E-2</v>
      </c>
      <c r="G42" s="103">
        <v>137440</v>
      </c>
      <c r="H42" s="104">
        <f t="shared" si="9"/>
        <v>-3.4648423507266157E-2</v>
      </c>
      <c r="I42" s="105">
        <v>169051</v>
      </c>
      <c r="J42" s="104">
        <f t="shared" si="10"/>
        <v>-3.8636299013335651E-2</v>
      </c>
      <c r="K42" s="105">
        <v>124097</v>
      </c>
      <c r="L42" s="104">
        <f t="shared" si="11"/>
        <v>-1.3145129224652052E-2</v>
      </c>
      <c r="M42" s="105">
        <v>293148</v>
      </c>
      <c r="N42" s="104">
        <f t="shared" si="12"/>
        <v>-2.8007758749316158E-2</v>
      </c>
      <c r="O42" s="103">
        <v>240281</v>
      </c>
      <c r="P42" s="104">
        <f t="shared" si="13"/>
        <v>-5.2044990985233186E-2</v>
      </c>
      <c r="Q42" s="103">
        <v>151078</v>
      </c>
      <c r="R42" s="104">
        <f t="shared" si="14"/>
        <v>-3.2890356941670529E-2</v>
      </c>
      <c r="S42" s="103">
        <v>391359</v>
      </c>
      <c r="T42" s="104">
        <f t="shared" si="15"/>
        <v>-4.4741254951926934E-2</v>
      </c>
    </row>
    <row r="43" spans="2:20" ht="15" hidden="1" customHeight="1" outlineLevel="1">
      <c r="B43" s="55" t="s">
        <v>90</v>
      </c>
      <c r="C43" s="103">
        <v>115139</v>
      </c>
      <c r="D43" s="104">
        <f t="shared" si="16"/>
        <v>1.2531438521202309E-2</v>
      </c>
      <c r="E43" s="103">
        <v>72859</v>
      </c>
      <c r="F43" s="104">
        <f t="shared" si="16"/>
        <v>1.294349905461023E-2</v>
      </c>
      <c r="G43" s="103">
        <v>187998</v>
      </c>
      <c r="H43" s="104">
        <f t="shared" si="9"/>
        <v>1.26910936102822E-2</v>
      </c>
      <c r="I43" s="105">
        <v>212937</v>
      </c>
      <c r="J43" s="104">
        <f t="shared" si="10"/>
        <v>3.7143650364568792E-2</v>
      </c>
      <c r="K43" s="105">
        <v>184285</v>
      </c>
      <c r="L43" s="104">
        <f t="shared" si="11"/>
        <v>8.3277249771562811E-3</v>
      </c>
      <c r="M43" s="105">
        <v>397222</v>
      </c>
      <c r="N43" s="104">
        <f t="shared" si="12"/>
        <v>2.3572823739802296E-2</v>
      </c>
      <c r="O43" s="103">
        <v>303519</v>
      </c>
      <c r="P43" s="104">
        <f t="shared" si="13"/>
        <v>1.5521279443254876E-2</v>
      </c>
      <c r="Q43" s="103">
        <v>228246</v>
      </c>
      <c r="R43" s="104">
        <f t="shared" si="14"/>
        <v>-6.381904297555252E-3</v>
      </c>
      <c r="S43" s="103">
        <v>531765</v>
      </c>
      <c r="T43" s="104">
        <f t="shared" si="15"/>
        <v>6.0027393528467865E-3</v>
      </c>
    </row>
    <row r="44" spans="2:20" ht="15" hidden="1" customHeight="1" outlineLevel="1">
      <c r="B44" s="55" t="s">
        <v>91</v>
      </c>
      <c r="C44" s="103">
        <v>102716</v>
      </c>
      <c r="D44" s="104">
        <f t="shared" si="16"/>
        <v>-2.3890525515537386E-2</v>
      </c>
      <c r="E44" s="103">
        <v>58557</v>
      </c>
      <c r="F44" s="104">
        <f t="shared" si="16"/>
        <v>6.2952676577901157E-2</v>
      </c>
      <c r="G44" s="103">
        <v>161273</v>
      </c>
      <c r="H44" s="104">
        <f t="shared" si="9"/>
        <v>5.9506359196352943E-3</v>
      </c>
      <c r="I44" s="105">
        <v>196213</v>
      </c>
      <c r="J44" s="104">
        <f t="shared" si="10"/>
        <v>3.5922263461609427E-2</v>
      </c>
      <c r="K44" s="105">
        <v>154430</v>
      </c>
      <c r="L44" s="104">
        <f t="shared" si="11"/>
        <v>3.5615850428181606E-2</v>
      </c>
      <c r="M44" s="105">
        <v>350643</v>
      </c>
      <c r="N44" s="104">
        <f t="shared" si="12"/>
        <v>3.5787290859249365E-2</v>
      </c>
      <c r="O44" s="103">
        <v>276976</v>
      </c>
      <c r="P44" s="104">
        <f t="shared" si="13"/>
        <v>3.6489605716583107E-3</v>
      </c>
      <c r="Q44" s="103">
        <v>190549</v>
      </c>
      <c r="R44" s="104">
        <f t="shared" si="14"/>
        <v>1.7822406813521319E-3</v>
      </c>
      <c r="S44" s="103">
        <v>467525</v>
      </c>
      <c r="T44" s="104">
        <f t="shared" si="15"/>
        <v>2.8873029458640342E-3</v>
      </c>
    </row>
    <row r="45" spans="2:20" ht="15" hidden="1" customHeight="1" outlineLevel="1">
      <c r="B45" s="55" t="s">
        <v>92</v>
      </c>
      <c r="C45" s="103">
        <v>98741</v>
      </c>
      <c r="D45" s="104">
        <f t="shared" si="16"/>
        <v>2.8005955169649432E-2</v>
      </c>
      <c r="E45" s="103">
        <v>47622</v>
      </c>
      <c r="F45" s="104">
        <f t="shared" si="16"/>
        <v>-1.7191208337632879E-2</v>
      </c>
      <c r="G45" s="103">
        <v>146363</v>
      </c>
      <c r="H45" s="104">
        <f t="shared" si="9"/>
        <v>1.2850677480519934E-2</v>
      </c>
      <c r="I45" s="105">
        <v>174917</v>
      </c>
      <c r="J45" s="104">
        <f t="shared" si="10"/>
        <v>1.1718365906842942E-2</v>
      </c>
      <c r="K45" s="105">
        <v>128258</v>
      </c>
      <c r="L45" s="104">
        <f t="shared" si="11"/>
        <v>-1.8961732332851478E-2</v>
      </c>
      <c r="M45" s="105">
        <v>303175</v>
      </c>
      <c r="N45" s="104">
        <f t="shared" si="12"/>
        <v>-1.491957263493493E-3</v>
      </c>
      <c r="O45" s="103">
        <v>245260</v>
      </c>
      <c r="P45" s="104">
        <f t="shared" si="13"/>
        <v>-6.823381724675559E-3</v>
      </c>
      <c r="Q45" s="103">
        <v>157171</v>
      </c>
      <c r="R45" s="104">
        <f t="shared" si="14"/>
        <v>-4.477385163305736E-2</v>
      </c>
      <c r="S45" s="103">
        <v>402431</v>
      </c>
      <c r="T45" s="104">
        <f t="shared" si="15"/>
        <v>-2.1998478673481037E-2</v>
      </c>
    </row>
    <row r="46" spans="2:20" ht="15" hidden="1" customHeight="1" outlineLevel="1">
      <c r="B46" s="55" t="s">
        <v>93</v>
      </c>
      <c r="C46" s="103">
        <v>103754</v>
      </c>
      <c r="D46" s="104">
        <f t="shared" si="16"/>
        <v>0.29880827199439186</v>
      </c>
      <c r="E46" s="103">
        <v>49751</v>
      </c>
      <c r="F46" s="104">
        <f t="shared" si="16"/>
        <v>0.37266857962697264</v>
      </c>
      <c r="G46" s="103">
        <v>153505</v>
      </c>
      <c r="H46" s="104">
        <f t="shared" si="9"/>
        <v>0.32186036098098647</v>
      </c>
      <c r="I46" s="105">
        <v>184054</v>
      </c>
      <c r="J46" s="104">
        <f t="shared" si="10"/>
        <v>0.25499635203229309</v>
      </c>
      <c r="K46" s="105">
        <v>124018</v>
      </c>
      <c r="L46" s="104">
        <f t="shared" si="11"/>
        <v>0.17274704491725767</v>
      </c>
      <c r="M46" s="105">
        <v>308072</v>
      </c>
      <c r="N46" s="104">
        <f t="shared" si="12"/>
        <v>0.2205366729131919</v>
      </c>
      <c r="O46" s="103">
        <v>258413</v>
      </c>
      <c r="P46" s="104">
        <f t="shared" si="13"/>
        <v>0.22747525222777454</v>
      </c>
      <c r="Q46" s="103">
        <v>154772</v>
      </c>
      <c r="R46" s="104">
        <f t="shared" si="14"/>
        <v>0.18120416091094338</v>
      </c>
      <c r="S46" s="103">
        <v>413185</v>
      </c>
      <c r="T46" s="104">
        <f t="shared" si="15"/>
        <v>0.20972440587551566</v>
      </c>
    </row>
    <row r="47" spans="2:20" ht="15" hidden="1" customHeight="1" outlineLevel="1">
      <c r="B47" s="55" t="s">
        <v>94</v>
      </c>
      <c r="C47" s="103">
        <v>102558</v>
      </c>
      <c r="D47" s="104">
        <f t="shared" si="16"/>
        <v>-3.3702360201629977E-2</v>
      </c>
      <c r="E47" s="103">
        <v>51464</v>
      </c>
      <c r="F47" s="104">
        <f t="shared" si="16"/>
        <v>-6.1834621554615721E-2</v>
      </c>
      <c r="G47" s="103">
        <v>154022</v>
      </c>
      <c r="H47" s="104">
        <f t="shared" si="9"/>
        <v>-4.3288134119298549E-2</v>
      </c>
      <c r="I47" s="105">
        <v>183583</v>
      </c>
      <c r="J47" s="104">
        <f t="shared" si="10"/>
        <v>-1.1964091579389269E-2</v>
      </c>
      <c r="K47" s="105">
        <v>133475</v>
      </c>
      <c r="L47" s="104">
        <f t="shared" si="11"/>
        <v>-5.4019575185865087E-2</v>
      </c>
      <c r="M47" s="105">
        <v>317058</v>
      </c>
      <c r="N47" s="104">
        <f t="shared" si="12"/>
        <v>-3.0115967121745579E-2</v>
      </c>
      <c r="O47" s="103">
        <v>261323</v>
      </c>
      <c r="P47" s="104">
        <f t="shared" si="13"/>
        <v>-1.6913764629315486E-2</v>
      </c>
      <c r="Q47" s="103">
        <v>163191</v>
      </c>
      <c r="R47" s="104">
        <f t="shared" si="14"/>
        <v>-5.3515294226820886E-2</v>
      </c>
      <c r="S47" s="103">
        <v>424514</v>
      </c>
      <c r="T47" s="104">
        <f t="shared" si="15"/>
        <v>-3.1314106294082933E-2</v>
      </c>
    </row>
    <row r="48" spans="2:20" ht="15" hidden="1" customHeight="1" outlineLevel="1">
      <c r="B48" s="55" t="s">
        <v>95</v>
      </c>
      <c r="C48" s="103">
        <v>117674</v>
      </c>
      <c r="D48" s="104">
        <f t="shared" si="16"/>
        <v>0.10823970390182791</v>
      </c>
      <c r="E48" s="103">
        <v>65773</v>
      </c>
      <c r="F48" s="104">
        <f t="shared" si="16"/>
        <v>-3.5162094763092289E-2</v>
      </c>
      <c r="G48" s="103">
        <v>183447</v>
      </c>
      <c r="H48" s="104">
        <f t="shared" si="9"/>
        <v>5.2170621332828571E-2</v>
      </c>
      <c r="I48" s="105">
        <v>208953</v>
      </c>
      <c r="J48" s="104">
        <f t="shared" si="10"/>
        <v>6.9070313579223663E-2</v>
      </c>
      <c r="K48" s="105">
        <v>178294</v>
      </c>
      <c r="L48" s="104">
        <f t="shared" si="11"/>
        <v>2.3612219885986718E-3</v>
      </c>
      <c r="M48" s="105">
        <v>387247</v>
      </c>
      <c r="N48" s="104">
        <f t="shared" si="12"/>
        <v>3.7286346821955085E-2</v>
      </c>
      <c r="O48" s="103">
        <v>294814</v>
      </c>
      <c r="P48" s="104">
        <f t="shared" si="13"/>
        <v>6.0363772385093828E-2</v>
      </c>
      <c r="Q48" s="103">
        <v>213269</v>
      </c>
      <c r="R48" s="104">
        <f t="shared" si="14"/>
        <v>1.0763135195594353E-2</v>
      </c>
      <c r="S48" s="103">
        <v>508083</v>
      </c>
      <c r="T48" s="104">
        <f t="shared" si="15"/>
        <v>3.8962924489140738E-2</v>
      </c>
    </row>
    <row r="49" spans="2:20" ht="15" hidden="1" customHeight="1" outlineLevel="1">
      <c r="B49" s="55" t="s">
        <v>96</v>
      </c>
      <c r="C49" s="103">
        <v>104521</v>
      </c>
      <c r="D49" s="104">
        <f t="shared" si="16"/>
        <v>0.11172447536083907</v>
      </c>
      <c r="E49" s="103">
        <v>63733</v>
      </c>
      <c r="F49" s="104">
        <f t="shared" si="16"/>
        <v>0.1104470850611563</v>
      </c>
      <c r="G49" s="103">
        <v>168254</v>
      </c>
      <c r="H49" s="104">
        <f t="shared" si="9"/>
        <v>0.11124026655923291</v>
      </c>
      <c r="I49" s="105">
        <v>184741</v>
      </c>
      <c r="J49" s="104">
        <f t="shared" si="10"/>
        <v>8.0198801344832704E-2</v>
      </c>
      <c r="K49" s="105">
        <v>173615</v>
      </c>
      <c r="L49" s="104">
        <f t="shared" si="11"/>
        <v>0.11778188396932809</v>
      </c>
      <c r="M49" s="105">
        <v>358356</v>
      </c>
      <c r="N49" s="104">
        <f t="shared" si="12"/>
        <v>9.8086080417716159E-2</v>
      </c>
      <c r="O49" s="103">
        <v>260847</v>
      </c>
      <c r="P49" s="104">
        <f t="shared" si="13"/>
        <v>7.5054814619429866E-2</v>
      </c>
      <c r="Q49" s="103">
        <v>199071</v>
      </c>
      <c r="R49" s="104">
        <f t="shared" si="14"/>
        <v>9.8322758620689621E-2</v>
      </c>
      <c r="S49" s="103">
        <v>459918</v>
      </c>
      <c r="T49" s="104">
        <f t="shared" si="15"/>
        <v>8.5003986921011743E-2</v>
      </c>
    </row>
    <row r="50" spans="2:20" ht="15" hidden="1" customHeight="1" outlineLevel="1">
      <c r="B50" s="55" t="s">
        <v>97</v>
      </c>
      <c r="C50" s="103">
        <v>92646</v>
      </c>
      <c r="D50" s="104">
        <f t="shared" si="16"/>
        <v>1.5510078810930583E-2</v>
      </c>
      <c r="E50" s="103">
        <v>54485</v>
      </c>
      <c r="F50" s="104">
        <f t="shared" si="16"/>
        <v>-9.5977314452947438E-3</v>
      </c>
      <c r="G50" s="103">
        <v>147131</v>
      </c>
      <c r="H50" s="104">
        <f t="shared" si="9"/>
        <v>6.0652060939252461E-3</v>
      </c>
      <c r="I50" s="105">
        <v>169956</v>
      </c>
      <c r="J50" s="104">
        <f t="shared" si="10"/>
        <v>8.7487090609086327E-3</v>
      </c>
      <c r="K50" s="105">
        <v>144911</v>
      </c>
      <c r="L50" s="104">
        <f t="shared" si="11"/>
        <v>6.3194005597182468E-3</v>
      </c>
      <c r="M50" s="105">
        <v>314867</v>
      </c>
      <c r="N50" s="104">
        <f t="shared" si="12"/>
        <v>7.6292150292975869E-3</v>
      </c>
      <c r="O50" s="103">
        <v>238040</v>
      </c>
      <c r="P50" s="104">
        <f t="shared" si="13"/>
        <v>8.4389615671389695E-3</v>
      </c>
      <c r="Q50" s="103">
        <v>171707</v>
      </c>
      <c r="R50" s="104">
        <f t="shared" si="14"/>
        <v>3.6766854884906497E-3</v>
      </c>
      <c r="S50" s="103">
        <v>409747</v>
      </c>
      <c r="T50" s="104">
        <f t="shared" si="15"/>
        <v>6.4378104075888398E-3</v>
      </c>
    </row>
    <row r="51" spans="2:20" collapsed="1">
      <c r="B51" s="113">
        <v>2008</v>
      </c>
      <c r="C51" s="105">
        <v>1208135</v>
      </c>
      <c r="D51" s="114">
        <f t="shared" si="16"/>
        <v>1.0509631389211904E-2</v>
      </c>
      <c r="E51" s="105">
        <v>682665</v>
      </c>
      <c r="F51" s="114">
        <f t="shared" si="16"/>
        <v>1.4946209701878654E-2</v>
      </c>
      <c r="G51" s="105">
        <v>1890800</v>
      </c>
      <c r="H51" s="114">
        <f t="shared" si="9"/>
        <v>1.2106957459176781E-2</v>
      </c>
      <c r="I51" s="105">
        <v>2209820</v>
      </c>
      <c r="J51" s="114">
        <f t="shared" si="10"/>
        <v>1.9386058183545885E-2</v>
      </c>
      <c r="K51" s="105">
        <v>1807196</v>
      </c>
      <c r="L51" s="114">
        <f t="shared" si="11"/>
        <v>8.3966279570659719E-3</v>
      </c>
      <c r="M51" s="105">
        <v>4017016</v>
      </c>
      <c r="N51" s="114">
        <f t="shared" si="12"/>
        <v>1.4412581191193929E-2</v>
      </c>
      <c r="O51" s="105">
        <v>3118003</v>
      </c>
      <c r="P51" s="114">
        <f t="shared" si="13"/>
        <v>6.9478690219793027E-3</v>
      </c>
      <c r="Q51" s="105">
        <v>2174324</v>
      </c>
      <c r="R51" s="114">
        <f t="shared" si="14"/>
        <v>-3.6525767597872516E-3</v>
      </c>
      <c r="S51" s="105">
        <v>5292327</v>
      </c>
      <c r="T51" s="114">
        <f t="shared" si="15"/>
        <v>2.5655529758368267E-3</v>
      </c>
    </row>
    <row r="52" spans="2:20" ht="15" hidden="1" customHeight="1" outlineLevel="1">
      <c r="B52" s="55" t="s">
        <v>86</v>
      </c>
      <c r="C52" s="103">
        <v>94524</v>
      </c>
      <c r="D52" s="104">
        <f t="shared" si="16"/>
        <v>-4.8365012886597891E-2</v>
      </c>
      <c r="E52" s="103">
        <v>55070</v>
      </c>
      <c r="F52" s="104">
        <f t="shared" si="16"/>
        <v>-9.0067910312123023E-2</v>
      </c>
      <c r="G52" s="103">
        <v>149594</v>
      </c>
      <c r="H52" s="104">
        <f t="shared" si="9"/>
        <v>-6.4154295616488111E-2</v>
      </c>
      <c r="I52" s="105">
        <v>172247</v>
      </c>
      <c r="J52" s="104">
        <f t="shared" si="10"/>
        <v>-4.9372768263674649E-2</v>
      </c>
      <c r="K52" s="105">
        <v>156133</v>
      </c>
      <c r="L52" s="104">
        <f t="shared" si="11"/>
        <v>-6.2303686932080882E-2</v>
      </c>
      <c r="M52" s="105">
        <v>328380</v>
      </c>
      <c r="N52" s="104">
        <f t="shared" si="12"/>
        <v>-5.5565142364107034E-2</v>
      </c>
      <c r="O52" s="103">
        <v>249378</v>
      </c>
      <c r="P52" s="104">
        <f t="shared" si="13"/>
        <v>-3.0314106402668961E-2</v>
      </c>
      <c r="Q52" s="103">
        <v>188958</v>
      </c>
      <c r="R52" s="104">
        <f t="shared" si="14"/>
        <v>-5.16965356646375E-2</v>
      </c>
      <c r="S52" s="103">
        <v>438336</v>
      </c>
      <c r="T52" s="104">
        <f t="shared" si="15"/>
        <v>-3.96487545817239E-2</v>
      </c>
    </row>
    <row r="53" spans="2:20" ht="15" hidden="1" customHeight="1" outlineLevel="1">
      <c r="B53" s="55" t="s">
        <v>87</v>
      </c>
      <c r="C53" s="103">
        <v>102963</v>
      </c>
      <c r="D53" s="104">
        <f t="shared" si="16"/>
        <v>2.2746913273668179E-2</v>
      </c>
      <c r="E53" s="103">
        <v>62813</v>
      </c>
      <c r="F53" s="104">
        <f t="shared" si="16"/>
        <v>0.21723543204852436</v>
      </c>
      <c r="G53" s="103">
        <v>165776</v>
      </c>
      <c r="H53" s="104">
        <f t="shared" si="9"/>
        <v>8.8654811001076972E-2</v>
      </c>
      <c r="I53" s="105">
        <v>185654</v>
      </c>
      <c r="J53" s="104">
        <f t="shared" si="10"/>
        <v>3.6704061290700807E-2</v>
      </c>
      <c r="K53" s="105">
        <v>164710</v>
      </c>
      <c r="L53" s="104">
        <f t="shared" si="11"/>
        <v>0.13215198922218252</v>
      </c>
      <c r="M53" s="105">
        <v>350364</v>
      </c>
      <c r="N53" s="104">
        <f t="shared" si="12"/>
        <v>7.9487929998613538E-2</v>
      </c>
      <c r="O53" s="103">
        <v>263540</v>
      </c>
      <c r="P53" s="104">
        <f t="shared" si="13"/>
        <v>2.4311561109275681E-2</v>
      </c>
      <c r="Q53" s="103">
        <v>193990</v>
      </c>
      <c r="R53" s="104">
        <f t="shared" si="14"/>
        <v>0.10692032045283373</v>
      </c>
      <c r="S53" s="103">
        <v>457530</v>
      </c>
      <c r="T53" s="104">
        <f t="shared" si="15"/>
        <v>5.778234000790694E-2</v>
      </c>
    </row>
    <row r="54" spans="2:20" ht="15" hidden="1" customHeight="1" outlineLevel="1">
      <c r="B54" s="55" t="s">
        <v>88</v>
      </c>
      <c r="C54" s="103">
        <v>110949</v>
      </c>
      <c r="D54" s="104">
        <f t="shared" si="16"/>
        <v>-1.8106995884773713E-2</v>
      </c>
      <c r="E54" s="103">
        <v>59898</v>
      </c>
      <c r="F54" s="104">
        <f t="shared" si="16"/>
        <v>-6.2130084865186452E-2</v>
      </c>
      <c r="G54" s="103">
        <v>170847</v>
      </c>
      <c r="H54" s="104">
        <f t="shared" si="9"/>
        <v>-3.4004104918551881E-2</v>
      </c>
      <c r="I54" s="105">
        <v>199015</v>
      </c>
      <c r="J54" s="104">
        <f t="shared" si="10"/>
        <v>-4.0540149645171275E-2</v>
      </c>
      <c r="K54" s="105">
        <v>158893</v>
      </c>
      <c r="L54" s="104">
        <f t="shared" si="11"/>
        <v>-7.7817308082947845E-2</v>
      </c>
      <c r="M54" s="105">
        <v>357908</v>
      </c>
      <c r="N54" s="104">
        <f t="shared" si="12"/>
        <v>-5.7454736980709686E-2</v>
      </c>
      <c r="O54" s="103">
        <v>275246</v>
      </c>
      <c r="P54" s="104">
        <f t="shared" si="13"/>
        <v>-3.0137526911652279E-2</v>
      </c>
      <c r="Q54" s="103">
        <v>191898</v>
      </c>
      <c r="R54" s="104">
        <f t="shared" si="14"/>
        <v>-5.9397302172378597E-2</v>
      </c>
      <c r="S54" s="103">
        <v>467144</v>
      </c>
      <c r="T54" s="104">
        <f t="shared" si="15"/>
        <v>-4.2374670725582431E-2</v>
      </c>
    </row>
    <row r="55" spans="2:20" ht="15" hidden="1" customHeight="1" outlineLevel="1">
      <c r="B55" s="55" t="s">
        <v>89</v>
      </c>
      <c r="C55" s="103">
        <v>94691</v>
      </c>
      <c r="D55" s="104">
        <f t="shared" si="16"/>
        <v>-8.3667998877459238E-2</v>
      </c>
      <c r="E55" s="103">
        <v>47682</v>
      </c>
      <c r="F55" s="104">
        <f t="shared" si="16"/>
        <v>-0.20929306999651753</v>
      </c>
      <c r="G55" s="103">
        <v>142373</v>
      </c>
      <c r="H55" s="104">
        <f t="shared" si="9"/>
        <v>-0.12996211195306773</v>
      </c>
      <c r="I55" s="105">
        <v>175845</v>
      </c>
      <c r="J55" s="104">
        <f t="shared" si="10"/>
        <v>-5.6585046568522257E-2</v>
      </c>
      <c r="K55" s="105">
        <v>125750</v>
      </c>
      <c r="L55" s="104">
        <f t="shared" si="11"/>
        <v>-0.20078047044317759</v>
      </c>
      <c r="M55" s="105">
        <v>301595</v>
      </c>
      <c r="N55" s="104">
        <f t="shared" si="12"/>
        <v>-0.1225893353271289</v>
      </c>
      <c r="O55" s="103">
        <v>253473</v>
      </c>
      <c r="P55" s="104">
        <f t="shared" si="13"/>
        <v>-6.611917367612441E-2</v>
      </c>
      <c r="Q55" s="103">
        <v>156216</v>
      </c>
      <c r="R55" s="104">
        <f t="shared" si="14"/>
        <v>-0.18851782013121599</v>
      </c>
      <c r="S55" s="103">
        <v>409689</v>
      </c>
      <c r="T55" s="104">
        <f t="shared" si="15"/>
        <v>-0.11690873113384459</v>
      </c>
    </row>
    <row r="56" spans="2:20" ht="15" hidden="1" customHeight="1" outlineLevel="1">
      <c r="B56" s="55" t="s">
        <v>90</v>
      </c>
      <c r="C56" s="103">
        <v>113714</v>
      </c>
      <c r="D56" s="104">
        <f t="shared" si="16"/>
        <v>6.5679991502318735E-3</v>
      </c>
      <c r="E56" s="103">
        <v>71928</v>
      </c>
      <c r="F56" s="104">
        <f t="shared" si="16"/>
        <v>3.8476531481454801E-2</v>
      </c>
      <c r="G56" s="103">
        <v>185642</v>
      </c>
      <c r="H56" s="104">
        <f t="shared" si="9"/>
        <v>1.8695640244738909E-2</v>
      </c>
      <c r="I56" s="105">
        <v>205311</v>
      </c>
      <c r="J56" s="104">
        <f t="shared" si="10"/>
        <v>-9.3701900575624553E-3</v>
      </c>
      <c r="K56" s="105">
        <v>182763</v>
      </c>
      <c r="L56" s="104">
        <f t="shared" si="11"/>
        <v>-1.232679795075764E-2</v>
      </c>
      <c r="M56" s="105">
        <v>388074</v>
      </c>
      <c r="N56" s="104">
        <f t="shared" si="12"/>
        <v>-1.0764803197577333E-2</v>
      </c>
      <c r="O56" s="103">
        <v>298880</v>
      </c>
      <c r="P56" s="104">
        <f t="shared" si="13"/>
        <v>-8.9988527623228176E-3</v>
      </c>
      <c r="Q56" s="103">
        <v>229712</v>
      </c>
      <c r="R56" s="104">
        <f t="shared" si="14"/>
        <v>-7.3161772649683599E-3</v>
      </c>
      <c r="S56" s="103">
        <v>528592</v>
      </c>
      <c r="T56" s="104">
        <f t="shared" si="15"/>
        <v>-8.2683081957001248E-3</v>
      </c>
    </row>
    <row r="57" spans="2:20" ht="15" hidden="1" customHeight="1" outlineLevel="1">
      <c r="B57" s="55" t="s">
        <v>91</v>
      </c>
      <c r="C57" s="103">
        <v>105230</v>
      </c>
      <c r="D57" s="104">
        <f t="shared" si="16"/>
        <v>9.816998858042103E-3</v>
      </c>
      <c r="E57" s="103">
        <v>55089</v>
      </c>
      <c r="F57" s="104">
        <f t="shared" si="16"/>
        <v>-0.13636007336918177</v>
      </c>
      <c r="G57" s="103">
        <v>160319</v>
      </c>
      <c r="H57" s="104">
        <f t="shared" si="9"/>
        <v>-4.5686155457932975E-2</v>
      </c>
      <c r="I57" s="105">
        <v>189409</v>
      </c>
      <c r="J57" s="104">
        <f t="shared" si="10"/>
        <v>5.6545469991080566E-3</v>
      </c>
      <c r="K57" s="105">
        <v>149119</v>
      </c>
      <c r="L57" s="104">
        <f t="shared" si="11"/>
        <v>-9.4431860277283564E-2</v>
      </c>
      <c r="M57" s="105">
        <v>338528</v>
      </c>
      <c r="N57" s="104">
        <f t="shared" si="12"/>
        <v>-4.1032483222997462E-2</v>
      </c>
      <c r="O57" s="103">
        <v>275969</v>
      </c>
      <c r="P57" s="104">
        <f t="shared" si="13"/>
        <v>-1.1529865180451848E-2</v>
      </c>
      <c r="Q57" s="103">
        <v>190210</v>
      </c>
      <c r="R57" s="104">
        <f t="shared" si="14"/>
        <v>-8.0924632050947576E-2</v>
      </c>
      <c r="S57" s="103">
        <v>466179</v>
      </c>
      <c r="T57" s="104">
        <f t="shared" si="15"/>
        <v>-4.1072023630761123E-2</v>
      </c>
    </row>
    <row r="58" spans="2:20" ht="15" hidden="1" customHeight="1" outlineLevel="1">
      <c r="B58" s="55" t="s">
        <v>92</v>
      </c>
      <c r="C58" s="103">
        <v>96051</v>
      </c>
      <c r="D58" s="104">
        <f t="shared" si="16"/>
        <v>6.159454448320334E-3</v>
      </c>
      <c r="E58" s="103">
        <v>48455</v>
      </c>
      <c r="F58" s="104">
        <f t="shared" si="16"/>
        <v>-0.12817790892243475</v>
      </c>
      <c r="G58" s="103">
        <v>144506</v>
      </c>
      <c r="H58" s="104">
        <f t="shared" si="9"/>
        <v>-4.3272732087763721E-2</v>
      </c>
      <c r="I58" s="105">
        <v>172891</v>
      </c>
      <c r="J58" s="104">
        <f t="shared" si="10"/>
        <v>8.6871798462095917E-3</v>
      </c>
      <c r="K58" s="105">
        <v>130737</v>
      </c>
      <c r="L58" s="104">
        <f t="shared" si="11"/>
        <v>-9.778685639755158E-2</v>
      </c>
      <c r="M58" s="105">
        <v>303628</v>
      </c>
      <c r="N58" s="104">
        <f t="shared" si="12"/>
        <v>-4.0090544372749393E-2</v>
      </c>
      <c r="O58" s="103">
        <v>246945</v>
      </c>
      <c r="P58" s="104">
        <f t="shared" si="13"/>
        <v>-3.1043865102496904E-3</v>
      </c>
      <c r="Q58" s="103">
        <v>164538</v>
      </c>
      <c r="R58" s="104">
        <f t="shared" si="14"/>
        <v>-7.2528959161241247E-2</v>
      </c>
      <c r="S58" s="103">
        <v>411483</v>
      </c>
      <c r="T58" s="104">
        <f t="shared" si="15"/>
        <v>-3.2075724679442752E-2</v>
      </c>
    </row>
    <row r="59" spans="2:20" ht="15" hidden="1" customHeight="1" outlineLevel="1">
      <c r="B59" s="55" t="s">
        <v>93</v>
      </c>
      <c r="C59" s="103">
        <v>79884</v>
      </c>
      <c r="D59" s="104">
        <f t="shared" si="16"/>
        <v>-0.10437921833307173</v>
      </c>
      <c r="E59" s="103">
        <v>36244</v>
      </c>
      <c r="F59" s="104">
        <f t="shared" si="16"/>
        <v>-0.15953993136072719</v>
      </c>
      <c r="G59" s="103">
        <v>116128</v>
      </c>
      <c r="H59" s="104">
        <f t="shared" si="9"/>
        <v>-0.12235674662555363</v>
      </c>
      <c r="I59" s="105">
        <v>146657</v>
      </c>
      <c r="J59" s="104">
        <f t="shared" si="10"/>
        <v>-9.2519599774764982E-2</v>
      </c>
      <c r="K59" s="105">
        <v>105750</v>
      </c>
      <c r="L59" s="104">
        <f t="shared" si="11"/>
        <v>-0.10687893247751357</v>
      </c>
      <c r="M59" s="105">
        <v>252407</v>
      </c>
      <c r="N59" s="104">
        <f t="shared" si="12"/>
        <v>-9.8591498996478788E-2</v>
      </c>
      <c r="O59" s="103">
        <v>210524</v>
      </c>
      <c r="P59" s="104">
        <f t="shared" si="13"/>
        <v>-9.2565054159716165E-2</v>
      </c>
      <c r="Q59" s="103">
        <v>131029</v>
      </c>
      <c r="R59" s="104">
        <f t="shared" si="14"/>
        <v>-9.2590668910449536E-2</v>
      </c>
      <c r="S59" s="103">
        <v>341553</v>
      </c>
      <c r="T59" s="104">
        <f t="shared" si="15"/>
        <v>-9.2574880844212726E-2</v>
      </c>
    </row>
    <row r="60" spans="2:20" ht="15" hidden="1" customHeight="1" outlineLevel="1">
      <c r="B60" s="55" t="s">
        <v>94</v>
      </c>
      <c r="C60" s="103">
        <v>106135</v>
      </c>
      <c r="D60" s="104">
        <f t="shared" si="16"/>
        <v>-6.2386812371352574E-2</v>
      </c>
      <c r="E60" s="103">
        <v>54856</v>
      </c>
      <c r="F60" s="104">
        <f t="shared" si="16"/>
        <v>-9.8430437998192177E-2</v>
      </c>
      <c r="G60" s="103">
        <v>160991</v>
      </c>
      <c r="H60" s="104">
        <f t="shared" si="9"/>
        <v>-7.4987646660001572E-2</v>
      </c>
      <c r="I60" s="105">
        <v>185806</v>
      </c>
      <c r="J60" s="104">
        <f t="shared" si="10"/>
        <v>-8.2511999051926743E-2</v>
      </c>
      <c r="K60" s="105">
        <v>141097</v>
      </c>
      <c r="L60" s="104">
        <f t="shared" si="11"/>
        <v>-0.1153571249435722</v>
      </c>
      <c r="M60" s="105">
        <v>326903</v>
      </c>
      <c r="N60" s="104">
        <f t="shared" si="12"/>
        <v>-9.698297294012348E-2</v>
      </c>
      <c r="O60" s="103">
        <v>265819</v>
      </c>
      <c r="P60" s="104">
        <f t="shared" si="13"/>
        <v>-5.3758885950142554E-2</v>
      </c>
      <c r="Q60" s="103">
        <v>172418</v>
      </c>
      <c r="R60" s="104">
        <f t="shared" si="14"/>
        <v>-0.11880570774388743</v>
      </c>
      <c r="S60" s="103">
        <v>438237</v>
      </c>
      <c r="T60" s="104">
        <f t="shared" si="15"/>
        <v>-8.0464135463768294E-2</v>
      </c>
    </row>
    <row r="61" spans="2:20" ht="15" hidden="1" customHeight="1" outlineLevel="1">
      <c r="B61" s="55" t="s">
        <v>95</v>
      </c>
      <c r="C61" s="103">
        <v>106181</v>
      </c>
      <c r="D61" s="104">
        <f t="shared" si="16"/>
        <v>2.9424311170573647E-2</v>
      </c>
      <c r="E61" s="103">
        <v>68170</v>
      </c>
      <c r="F61" s="104">
        <f t="shared" si="16"/>
        <v>5.521415414144859E-2</v>
      </c>
      <c r="G61" s="103">
        <v>174351</v>
      </c>
      <c r="H61" s="104">
        <f t="shared" si="9"/>
        <v>3.9356419412336363E-2</v>
      </c>
      <c r="I61" s="105">
        <v>195453</v>
      </c>
      <c r="J61" s="104">
        <f t="shared" si="10"/>
        <v>5.0004029117086235E-2</v>
      </c>
      <c r="K61" s="105">
        <v>177874</v>
      </c>
      <c r="L61" s="104">
        <f t="shared" si="11"/>
        <v>3.1470538774232004E-2</v>
      </c>
      <c r="M61" s="105">
        <v>373327</v>
      </c>
      <c r="N61" s="104">
        <f t="shared" si="12"/>
        <v>4.1091268070676534E-2</v>
      </c>
      <c r="O61" s="103">
        <v>278031</v>
      </c>
      <c r="P61" s="104">
        <f t="shared" si="13"/>
        <v>5.3518853232388697E-2</v>
      </c>
      <c r="Q61" s="103">
        <v>210998</v>
      </c>
      <c r="R61" s="104">
        <f t="shared" si="14"/>
        <v>2.5113079303693775E-2</v>
      </c>
      <c r="S61" s="103">
        <v>489029</v>
      </c>
      <c r="T61" s="104">
        <f t="shared" si="15"/>
        <v>4.1072006403596983E-2</v>
      </c>
    </row>
    <row r="62" spans="2:20" ht="15" hidden="1" customHeight="1" outlineLevel="1">
      <c r="B62" s="55" t="s">
        <v>96</v>
      </c>
      <c r="C62" s="103">
        <v>94017</v>
      </c>
      <c r="D62" s="104">
        <f t="shared" si="16"/>
        <v>1.8547207626889106E-2</v>
      </c>
      <c r="E62" s="103">
        <v>57394</v>
      </c>
      <c r="F62" s="104">
        <f t="shared" si="16"/>
        <v>-1.7898699520876082E-2</v>
      </c>
      <c r="G62" s="103">
        <v>151411</v>
      </c>
      <c r="H62" s="104">
        <f t="shared" si="9"/>
        <v>4.4180569836478334E-3</v>
      </c>
      <c r="I62" s="105">
        <v>171025</v>
      </c>
      <c r="J62" s="104">
        <f t="shared" si="10"/>
        <v>3.8548188271586126E-2</v>
      </c>
      <c r="K62" s="105">
        <v>155321</v>
      </c>
      <c r="L62" s="104">
        <f t="shared" si="11"/>
        <v>-1.1946640881939419E-2</v>
      </c>
      <c r="M62" s="105">
        <v>326346</v>
      </c>
      <c r="N62" s="104">
        <f t="shared" si="12"/>
        <v>1.3887335495656794E-2</v>
      </c>
      <c r="O62" s="103">
        <v>242636</v>
      </c>
      <c r="P62" s="104">
        <f t="shared" si="13"/>
        <v>2.6830754646714361E-2</v>
      </c>
      <c r="Q62" s="103">
        <v>181250</v>
      </c>
      <c r="R62" s="104">
        <f t="shared" si="14"/>
        <v>-2.1946178709994268E-2</v>
      </c>
      <c r="S62" s="103">
        <v>423886</v>
      </c>
      <c r="T62" s="104">
        <f t="shared" si="15"/>
        <v>5.3911999867177762E-3</v>
      </c>
    </row>
    <row r="63" spans="2:20" ht="15" hidden="1" customHeight="1" outlineLevel="1">
      <c r="B63" s="55" t="s">
        <v>97</v>
      </c>
      <c r="C63" s="103">
        <v>91231</v>
      </c>
      <c r="D63" s="104">
        <f t="shared" si="16"/>
        <v>-4.6438948930743962E-2</v>
      </c>
      <c r="E63" s="103">
        <v>55013</v>
      </c>
      <c r="F63" s="104">
        <f t="shared" si="16"/>
        <v>-3.4758044706460378E-2</v>
      </c>
      <c r="G63" s="103">
        <v>146244</v>
      </c>
      <c r="H63" s="104">
        <f t="shared" si="9"/>
        <v>-4.2078235124584085E-2</v>
      </c>
      <c r="I63" s="105">
        <v>168482</v>
      </c>
      <c r="J63" s="104">
        <f t="shared" si="10"/>
        <v>-7.5925805938588109E-3</v>
      </c>
      <c r="K63" s="105">
        <v>144001</v>
      </c>
      <c r="L63" s="104">
        <f t="shared" si="11"/>
        <v>-9.6055943704763891E-2</v>
      </c>
      <c r="M63" s="105">
        <v>312483</v>
      </c>
      <c r="N63" s="104">
        <f t="shared" si="12"/>
        <v>-5.0417231382606897E-2</v>
      </c>
      <c r="O63" s="103">
        <v>236048</v>
      </c>
      <c r="P63" s="104">
        <f t="shared" si="13"/>
        <v>1.0847268912061336E-2</v>
      </c>
      <c r="Q63" s="103">
        <v>171078</v>
      </c>
      <c r="R63" s="104">
        <f t="shared" si="14"/>
        <v>-9.0934210456398046E-2</v>
      </c>
      <c r="S63" s="103">
        <v>407126</v>
      </c>
      <c r="T63" s="104">
        <f t="shared" si="15"/>
        <v>-3.4573850028218667E-2</v>
      </c>
    </row>
    <row r="64" spans="2:20" collapsed="1">
      <c r="B64" s="113">
        <v>2007</v>
      </c>
      <c r="C64" s="105">
        <v>1195570</v>
      </c>
      <c r="D64" s="114">
        <f t="shared" si="16"/>
        <v>-2.2021430014617649E-2</v>
      </c>
      <c r="E64" s="105">
        <v>672612</v>
      </c>
      <c r="F64" s="114">
        <f t="shared" si="16"/>
        <v>-5.1226640787216726E-2</v>
      </c>
      <c r="G64" s="105">
        <v>1868182</v>
      </c>
      <c r="H64" s="114">
        <f t="shared" si="9"/>
        <v>-3.2741212548908383E-2</v>
      </c>
      <c r="I64" s="105">
        <v>2167795</v>
      </c>
      <c r="J64" s="114">
        <f t="shared" si="10"/>
        <v>-1.7232695335539283E-2</v>
      </c>
      <c r="K64" s="105">
        <v>1792148</v>
      </c>
      <c r="L64" s="114">
        <f t="shared" si="11"/>
        <v>-5.8302151801557733E-2</v>
      </c>
      <c r="M64" s="105">
        <v>3959943</v>
      </c>
      <c r="N64" s="114">
        <f t="shared" si="12"/>
        <v>-3.6254627139557738E-2</v>
      </c>
      <c r="O64" s="105">
        <v>3096489</v>
      </c>
      <c r="P64" s="114">
        <f t="shared" si="13"/>
        <v>-1.5365629285829852E-2</v>
      </c>
      <c r="Q64" s="105">
        <v>2182295</v>
      </c>
      <c r="R64" s="114">
        <f t="shared" si="14"/>
        <v>-5.3727730701820575E-2</v>
      </c>
      <c r="S64" s="105">
        <v>5278784</v>
      </c>
      <c r="T64" s="114">
        <f t="shared" si="15"/>
        <v>-3.1595778619496917E-2</v>
      </c>
    </row>
    <row r="65" spans="2:20" ht="15" hidden="1" customHeight="1" outlineLevel="1">
      <c r="B65" s="55" t="s">
        <v>86</v>
      </c>
      <c r="C65" s="103">
        <v>99328</v>
      </c>
      <c r="D65" s="115"/>
      <c r="E65" s="103">
        <v>60521</v>
      </c>
      <c r="F65" s="115"/>
      <c r="G65" s="103">
        <v>159849</v>
      </c>
      <c r="H65" s="115"/>
      <c r="I65" s="105">
        <v>181193</v>
      </c>
      <c r="J65" s="115"/>
      <c r="K65" s="105">
        <v>166507</v>
      </c>
      <c r="L65" s="115"/>
      <c r="M65" s="105">
        <v>347700</v>
      </c>
      <c r="N65" s="115"/>
      <c r="O65" s="103">
        <v>257174</v>
      </c>
      <c r="P65" s="115"/>
      <c r="Q65" s="103">
        <v>199259</v>
      </c>
      <c r="R65" s="115"/>
      <c r="S65" s="103">
        <v>456433</v>
      </c>
      <c r="T65" s="115"/>
    </row>
    <row r="66" spans="2:20" ht="15" hidden="1" customHeight="1" outlineLevel="1">
      <c r="B66" s="55" t="s">
        <v>87</v>
      </c>
      <c r="C66" s="103">
        <v>100673</v>
      </c>
      <c r="D66" s="115"/>
      <c r="E66" s="103">
        <v>51603</v>
      </c>
      <c r="F66" s="115"/>
      <c r="G66" s="103">
        <v>152276</v>
      </c>
      <c r="H66" s="115"/>
      <c r="I66" s="105">
        <v>179081</v>
      </c>
      <c r="J66" s="115"/>
      <c r="K66" s="105">
        <v>145484</v>
      </c>
      <c r="L66" s="115"/>
      <c r="M66" s="105">
        <v>324565</v>
      </c>
      <c r="N66" s="115"/>
      <c r="O66" s="103">
        <v>257285</v>
      </c>
      <c r="P66" s="115"/>
      <c r="Q66" s="103">
        <v>175252</v>
      </c>
      <c r="R66" s="115"/>
      <c r="S66" s="103">
        <v>432537</v>
      </c>
      <c r="T66" s="115"/>
    </row>
    <row r="67" spans="2:20" ht="15" hidden="1" customHeight="1" outlineLevel="1">
      <c r="B67" s="55" t="s">
        <v>88</v>
      </c>
      <c r="C67" s="103">
        <v>112995</v>
      </c>
      <c r="D67" s="115"/>
      <c r="E67" s="103">
        <v>63866</v>
      </c>
      <c r="F67" s="115"/>
      <c r="G67" s="103">
        <v>176861</v>
      </c>
      <c r="H67" s="115"/>
      <c r="I67" s="105">
        <v>207424</v>
      </c>
      <c r="J67" s="115"/>
      <c r="K67" s="105">
        <v>172301</v>
      </c>
      <c r="L67" s="115"/>
      <c r="M67" s="105">
        <v>379725</v>
      </c>
      <c r="N67" s="115"/>
      <c r="O67" s="103">
        <v>283799</v>
      </c>
      <c r="P67" s="115"/>
      <c r="Q67" s="103">
        <v>204016</v>
      </c>
      <c r="R67" s="115"/>
      <c r="S67" s="103">
        <v>487815</v>
      </c>
      <c r="T67" s="115"/>
    </row>
    <row r="68" spans="2:20" ht="15" hidden="1" customHeight="1" outlineLevel="1">
      <c r="B68" s="55" t="s">
        <v>89</v>
      </c>
      <c r="C68" s="103">
        <v>103337</v>
      </c>
      <c r="D68" s="115"/>
      <c r="E68" s="103">
        <v>60303</v>
      </c>
      <c r="F68" s="115"/>
      <c r="G68" s="103">
        <v>163640</v>
      </c>
      <c r="H68" s="115"/>
      <c r="I68" s="105">
        <v>186392</v>
      </c>
      <c r="J68" s="115"/>
      <c r="K68" s="105">
        <v>157341</v>
      </c>
      <c r="L68" s="115"/>
      <c r="M68" s="105">
        <v>343733</v>
      </c>
      <c r="N68" s="115"/>
      <c r="O68" s="103">
        <v>271419</v>
      </c>
      <c r="P68" s="115"/>
      <c r="Q68" s="103">
        <v>192507</v>
      </c>
      <c r="R68" s="115"/>
      <c r="S68" s="103">
        <v>463926</v>
      </c>
      <c r="T68" s="115"/>
    </row>
    <row r="69" spans="2:20" ht="15" hidden="1" customHeight="1" outlineLevel="1">
      <c r="B69" s="55" t="s">
        <v>90</v>
      </c>
      <c r="C69" s="103">
        <v>112972</v>
      </c>
      <c r="D69" s="115"/>
      <c r="E69" s="103">
        <v>69263</v>
      </c>
      <c r="F69" s="115"/>
      <c r="G69" s="103">
        <v>182235</v>
      </c>
      <c r="H69" s="115"/>
      <c r="I69" s="105">
        <v>207253</v>
      </c>
      <c r="J69" s="115"/>
      <c r="K69" s="105">
        <v>185044</v>
      </c>
      <c r="L69" s="115"/>
      <c r="M69" s="105">
        <v>392297</v>
      </c>
      <c r="N69" s="115"/>
      <c r="O69" s="103">
        <v>301594</v>
      </c>
      <c r="P69" s="115"/>
      <c r="Q69" s="103">
        <v>231405</v>
      </c>
      <c r="R69" s="115"/>
      <c r="S69" s="103">
        <v>532999</v>
      </c>
      <c r="T69" s="115"/>
    </row>
    <row r="70" spans="2:20" ht="15" hidden="1" customHeight="1" outlineLevel="1">
      <c r="B70" s="55" t="s">
        <v>91</v>
      </c>
      <c r="C70" s="103">
        <v>104207</v>
      </c>
      <c r="D70" s="115"/>
      <c r="E70" s="103">
        <v>63787</v>
      </c>
      <c r="F70" s="115"/>
      <c r="G70" s="103">
        <v>167994</v>
      </c>
      <c r="H70" s="115"/>
      <c r="I70" s="105">
        <v>188344</v>
      </c>
      <c r="J70" s="115"/>
      <c r="K70" s="105">
        <v>164669</v>
      </c>
      <c r="L70" s="115"/>
      <c r="M70" s="105">
        <v>353013</v>
      </c>
      <c r="N70" s="115"/>
      <c r="O70" s="103">
        <v>279188</v>
      </c>
      <c r="P70" s="115"/>
      <c r="Q70" s="103">
        <v>206958</v>
      </c>
      <c r="R70" s="115"/>
      <c r="S70" s="103">
        <v>486146</v>
      </c>
      <c r="T70" s="115"/>
    </row>
    <row r="71" spans="2:20" ht="15" hidden="1" customHeight="1" outlineLevel="1">
      <c r="B71" s="55" t="s">
        <v>92</v>
      </c>
      <c r="C71" s="103">
        <v>95463</v>
      </c>
      <c r="D71" s="115"/>
      <c r="E71" s="103">
        <v>55579</v>
      </c>
      <c r="F71" s="115"/>
      <c r="G71" s="103">
        <v>151042</v>
      </c>
      <c r="H71" s="115"/>
      <c r="I71" s="105">
        <v>171402</v>
      </c>
      <c r="J71" s="115"/>
      <c r="K71" s="105">
        <v>144907</v>
      </c>
      <c r="L71" s="115"/>
      <c r="M71" s="105">
        <v>316309</v>
      </c>
      <c r="N71" s="115"/>
      <c r="O71" s="103">
        <v>247714</v>
      </c>
      <c r="P71" s="115"/>
      <c r="Q71" s="103">
        <v>177405</v>
      </c>
      <c r="R71" s="115"/>
      <c r="S71" s="103">
        <v>425119</v>
      </c>
      <c r="T71" s="115"/>
    </row>
    <row r="72" spans="2:20" ht="15" hidden="1" customHeight="1" outlineLevel="1">
      <c r="B72" s="55" t="s">
        <v>93</v>
      </c>
      <c r="C72" s="103">
        <v>89194</v>
      </c>
      <c r="D72" s="115"/>
      <c r="E72" s="103">
        <v>43124</v>
      </c>
      <c r="F72" s="115"/>
      <c r="G72" s="103">
        <v>132318</v>
      </c>
      <c r="H72" s="115"/>
      <c r="I72" s="105">
        <v>161609</v>
      </c>
      <c r="J72" s="115"/>
      <c r="K72" s="105">
        <v>118405</v>
      </c>
      <c r="L72" s="115"/>
      <c r="M72" s="105">
        <v>280014</v>
      </c>
      <c r="N72" s="115"/>
      <c r="O72" s="103">
        <v>231999</v>
      </c>
      <c r="P72" s="115"/>
      <c r="Q72" s="103">
        <v>144399</v>
      </c>
      <c r="R72" s="115"/>
      <c r="S72" s="103">
        <v>376398</v>
      </c>
      <c r="T72" s="115"/>
    </row>
    <row r="73" spans="2:20" ht="15" hidden="1" customHeight="1" outlineLevel="1">
      <c r="B73" s="55" t="s">
        <v>94</v>
      </c>
      <c r="C73" s="103">
        <v>113197</v>
      </c>
      <c r="D73" s="115"/>
      <c r="E73" s="103">
        <v>60845</v>
      </c>
      <c r="F73" s="115"/>
      <c r="G73" s="103">
        <v>174042</v>
      </c>
      <c r="H73" s="115"/>
      <c r="I73" s="105">
        <v>202516</v>
      </c>
      <c r="J73" s="115"/>
      <c r="K73" s="105">
        <v>159496</v>
      </c>
      <c r="L73" s="115"/>
      <c r="M73" s="105">
        <v>362012</v>
      </c>
      <c r="N73" s="115"/>
      <c r="O73" s="103">
        <v>280921</v>
      </c>
      <c r="P73" s="115"/>
      <c r="Q73" s="103">
        <v>195664</v>
      </c>
      <c r="R73" s="115"/>
      <c r="S73" s="103">
        <v>476585</v>
      </c>
      <c r="T73" s="115"/>
    </row>
    <row r="74" spans="2:20" ht="15" hidden="1" customHeight="1" outlineLevel="1">
      <c r="B74" s="55" t="s">
        <v>95</v>
      </c>
      <c r="C74" s="103">
        <v>103146</v>
      </c>
      <c r="D74" s="115"/>
      <c r="E74" s="103">
        <v>64603</v>
      </c>
      <c r="F74" s="115"/>
      <c r="G74" s="103">
        <v>167749</v>
      </c>
      <c r="H74" s="115"/>
      <c r="I74" s="105">
        <v>186145</v>
      </c>
      <c r="J74" s="115"/>
      <c r="K74" s="105">
        <v>172447</v>
      </c>
      <c r="L74" s="115"/>
      <c r="M74" s="105">
        <v>358592</v>
      </c>
      <c r="N74" s="115"/>
      <c r="O74" s="103">
        <v>263907</v>
      </c>
      <c r="P74" s="115"/>
      <c r="Q74" s="103">
        <v>205829</v>
      </c>
      <c r="R74" s="115"/>
      <c r="S74" s="103">
        <v>469736</v>
      </c>
      <c r="T74" s="115"/>
    </row>
    <row r="75" spans="2:20" ht="15" hidden="1" customHeight="1" outlineLevel="1">
      <c r="B75" s="55" t="s">
        <v>96</v>
      </c>
      <c r="C75" s="103">
        <v>92305</v>
      </c>
      <c r="D75" s="115"/>
      <c r="E75" s="103">
        <v>58440</v>
      </c>
      <c r="F75" s="115"/>
      <c r="G75" s="103">
        <v>150745</v>
      </c>
      <c r="H75" s="115"/>
      <c r="I75" s="105">
        <v>164677</v>
      </c>
      <c r="J75" s="115"/>
      <c r="K75" s="105">
        <v>157199</v>
      </c>
      <c r="L75" s="115"/>
      <c r="M75" s="105">
        <v>321876</v>
      </c>
      <c r="N75" s="115"/>
      <c r="O75" s="103">
        <v>236296</v>
      </c>
      <c r="P75" s="115"/>
      <c r="Q75" s="103">
        <v>185317</v>
      </c>
      <c r="R75" s="115"/>
      <c r="S75" s="103">
        <v>421613</v>
      </c>
      <c r="T75" s="115"/>
    </row>
    <row r="76" spans="2:20" ht="15" hidden="1" customHeight="1" outlineLevel="1">
      <c r="B76" s="55" t="s">
        <v>97</v>
      </c>
      <c r="C76" s="103">
        <v>95674</v>
      </c>
      <c r="D76" s="115"/>
      <c r="E76" s="103">
        <v>56994</v>
      </c>
      <c r="F76" s="115"/>
      <c r="G76" s="103">
        <v>152668</v>
      </c>
      <c r="H76" s="115"/>
      <c r="I76" s="105">
        <v>169771</v>
      </c>
      <c r="J76" s="115"/>
      <c r="K76" s="105">
        <v>159303</v>
      </c>
      <c r="L76" s="115"/>
      <c r="M76" s="105">
        <v>329074</v>
      </c>
      <c r="N76" s="115"/>
      <c r="O76" s="103">
        <v>233515</v>
      </c>
      <c r="P76" s="115"/>
      <c r="Q76" s="103">
        <v>188191</v>
      </c>
      <c r="R76" s="115"/>
      <c r="S76" s="103">
        <v>421706</v>
      </c>
      <c r="T76" s="115"/>
    </row>
    <row r="77" spans="2:20" collapsed="1">
      <c r="B77" s="113">
        <v>2006</v>
      </c>
      <c r="C77" s="105">
        <v>1222491</v>
      </c>
      <c r="D77" s="105"/>
      <c r="E77" s="105">
        <v>708928</v>
      </c>
      <c r="F77" s="105"/>
      <c r="G77" s="105">
        <v>1931419</v>
      </c>
      <c r="H77" s="105"/>
      <c r="I77" s="105">
        <v>2205807</v>
      </c>
      <c r="J77" s="105"/>
      <c r="K77" s="105">
        <v>1903103</v>
      </c>
      <c r="L77" s="105"/>
      <c r="M77" s="105">
        <v>4108910</v>
      </c>
      <c r="N77" s="105"/>
      <c r="O77" s="105">
        <v>3144811</v>
      </c>
      <c r="P77" s="105"/>
      <c r="Q77" s="105">
        <v>2306202</v>
      </c>
      <c r="R77" s="105"/>
      <c r="S77" s="105">
        <v>5451013</v>
      </c>
      <c r="T77" s="105"/>
    </row>
    <row r="78" spans="2:20" ht="15" customHeight="1">
      <c r="B78" s="349" t="s">
        <v>99</v>
      </c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</row>
  </sheetData>
  <mergeCells count="6">
    <mergeCell ref="B78:T78"/>
    <mergeCell ref="B5:T5"/>
    <mergeCell ref="B6:B7"/>
    <mergeCell ref="C6:H6"/>
    <mergeCell ref="I6:N6"/>
    <mergeCell ref="O6:T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fitToWidth="2" orientation="landscape" r:id="rId1"/>
  <headerFooter>
    <oddHeader>&amp;L&amp;G&amp;RTurismo en Cifras (acumulado abril 2011)</oddHeader>
    <oddFooter>&amp;CTurismo de Tenerife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</sheetPr>
  <dimension ref="B1:K67"/>
  <sheetViews>
    <sheetView showGridLines="0" showRowColHeaders="0" zoomScaleNormal="100" workbookViewId="0">
      <selection activeCell="I25" sqref="I25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45" t="s">
        <v>139</v>
      </c>
      <c r="C5" s="345"/>
      <c r="D5" s="345"/>
      <c r="E5" s="345"/>
      <c r="F5" s="345"/>
      <c r="G5" s="345"/>
      <c r="H5" s="345"/>
      <c r="I5" s="345"/>
      <c r="J5" s="345"/>
      <c r="K5" s="345"/>
    </row>
    <row r="6" spans="2:11" s="116" customFormat="1" ht="15" customHeight="1">
      <c r="B6" s="346"/>
      <c r="C6" s="346" t="s">
        <v>71</v>
      </c>
      <c r="D6" s="346"/>
      <c r="E6" s="346"/>
      <c r="F6" s="350" t="s">
        <v>132</v>
      </c>
      <c r="G6" s="350"/>
      <c r="H6" s="350"/>
      <c r="I6" s="346" t="s">
        <v>133</v>
      </c>
      <c r="J6" s="346"/>
      <c r="K6" s="346"/>
    </row>
    <row r="7" spans="2:11" s="116" customFormat="1" ht="15" customHeight="1">
      <c r="B7" s="346"/>
      <c r="C7" s="117" t="s">
        <v>140</v>
      </c>
      <c r="D7" s="117" t="s">
        <v>141</v>
      </c>
      <c r="E7" s="117" t="s">
        <v>117</v>
      </c>
      <c r="F7" s="118" t="s">
        <v>140</v>
      </c>
      <c r="G7" s="118" t="s">
        <v>141</v>
      </c>
      <c r="H7" s="118" t="s">
        <v>117</v>
      </c>
      <c r="I7" s="117" t="s">
        <v>134</v>
      </c>
      <c r="J7" s="117" t="s">
        <v>141</v>
      </c>
      <c r="K7" s="117" t="s">
        <v>83</v>
      </c>
    </row>
    <row r="8" spans="2:11">
      <c r="B8" s="55" t="s">
        <v>94</v>
      </c>
      <c r="C8" s="119">
        <f>IFERROR('Tablas turistas zona y tip.'!C8/'Tablas turistas zona y tip.'!C21-1,"-")</f>
        <v>0.12937780067459204</v>
      </c>
      <c r="D8" s="119">
        <f>IFERROR('Tablas turistas zona y tip.'!E8/'Tablas turistas zona y tip.'!E21-1,"-")</f>
        <v>5.0135854393866142E-2</v>
      </c>
      <c r="E8" s="119">
        <f>IFERROR('Tablas turistas zona y tip.'!G8/'Tablas turistas zona y tip.'!G21-1,"-")</f>
        <v>0.10218950137602079</v>
      </c>
      <c r="F8" s="120">
        <f>IFERROR('Tablas turistas zona y tip.'!I8/'Tablas turistas zona y tip.'!I21-1,"-")</f>
        <v>0.13762367727877134</v>
      </c>
      <c r="G8" s="120">
        <f>IFERROR('Tablas turistas zona y tip.'!K8/'Tablas turistas zona y tip.'!K21-1,"-")</f>
        <v>0.133969813969814</v>
      </c>
      <c r="H8" s="120">
        <f>IFERROR('Tablas turistas zona y tip.'!M8/'Tablas turistas zona y tip.'!M21-1,"-")</f>
        <v>0.13609390935302113</v>
      </c>
      <c r="I8" s="119">
        <f>IFERROR('Tablas turistas zona y tip.'!O8/'Tablas turistas zona y tip.'!O21-1,"-")</f>
        <v>0.12298804411628406</v>
      </c>
      <c r="J8" s="119">
        <f>IFERROR('Tablas turistas zona y tip.'!Q8/'Tablas turistas zona y tip.'!Q21-1,"-")</f>
        <v>0.12348637199948653</v>
      </c>
      <c r="K8" s="119">
        <f>IFERROR('Tablas turistas zona y tip.'!S8/'Tablas turistas zona y tip.'!S21-1,"-")</f>
        <v>0.12318098019401291</v>
      </c>
    </row>
    <row r="9" spans="2:11">
      <c r="B9" s="55" t="s">
        <v>95</v>
      </c>
      <c r="C9" s="119">
        <f>IFERROR('Tablas turistas zona y tip.'!C9/'Tablas turistas zona y tip.'!C22-1,"-")</f>
        <v>0.1718591300507839</v>
      </c>
      <c r="D9" s="119">
        <f>IFERROR('Tablas turistas zona y tip.'!E9/'Tablas turistas zona y tip.'!E22-1,"-")</f>
        <v>8.7579649842207896E-2</v>
      </c>
      <c r="E9" s="119">
        <f>IFERROR('Tablas turistas zona y tip.'!G9/'Tablas turistas zona y tip.'!G22-1,"-")</f>
        <v>0.14198063123089311</v>
      </c>
      <c r="F9" s="120">
        <f>IFERROR('Tablas turistas zona y tip.'!I9/'Tablas turistas zona y tip.'!I22-1,"-")</f>
        <v>0.16733960910985246</v>
      </c>
      <c r="G9" s="120">
        <f>IFERROR('Tablas turistas zona y tip.'!K9/'Tablas turistas zona y tip.'!K22-1,"-")</f>
        <v>8.1951301852555281E-2</v>
      </c>
      <c r="H9" s="120">
        <f>IFERROR('Tablas turistas zona y tip.'!M9/'Tablas turistas zona y tip.'!M22-1,"-")</f>
        <v>0.12931263996993092</v>
      </c>
      <c r="I9" s="119">
        <f>IFERROR('Tablas turistas zona y tip.'!O9/'Tablas turistas zona y tip.'!O22-1,"-")</f>
        <v>0.15802306534904376</v>
      </c>
      <c r="J9" s="119">
        <f>IFERROR('Tablas turistas zona y tip.'!Q9/'Tablas turistas zona y tip.'!Q22-1,"-")</f>
        <v>7.2813408419183379E-2</v>
      </c>
      <c r="K9" s="119">
        <f>IFERROR('Tablas turistas zona y tip.'!S9/'Tablas turistas zona y tip.'!S22-1,"-")</f>
        <v>0.12337243205947157</v>
      </c>
    </row>
    <row r="10" spans="2:11">
      <c r="B10" s="55" t="s">
        <v>96</v>
      </c>
      <c r="C10" s="119">
        <f>IFERROR('Tablas turistas zona y tip.'!C10/'Tablas turistas zona y tip.'!C23-1,"-")</f>
        <v>0.17462446351931327</v>
      </c>
      <c r="D10" s="119">
        <f>IFERROR('Tablas turistas zona y tip.'!E10/'Tablas turistas zona y tip.'!E23-1,"-")</f>
        <v>0.13370043545377053</v>
      </c>
      <c r="E10" s="119">
        <f>IFERROR('Tablas turistas zona y tip.'!G10/'Tablas turistas zona y tip.'!G23-1,"-")</f>
        <v>0.16046213093709882</v>
      </c>
      <c r="F10" s="120">
        <f>IFERROR('Tablas turistas zona y tip.'!I10/'Tablas turistas zona y tip.'!I23-1,"-")</f>
        <v>0.18652817437061242</v>
      </c>
      <c r="G10" s="120">
        <f>IFERROR('Tablas turistas zona y tip.'!K10/'Tablas turistas zona y tip.'!K23-1,"-")</f>
        <v>0.1354858509868111</v>
      </c>
      <c r="H10" s="120">
        <f>IFERROR('Tablas turistas zona y tip.'!M10/'Tablas turistas zona y tip.'!M23-1,"-")</f>
        <v>0.16396493547152757</v>
      </c>
      <c r="I10" s="119">
        <f>IFERROR('Tablas turistas zona y tip.'!O10/'Tablas turistas zona y tip.'!O23-1,"-")</f>
        <v>0.14230610708909763</v>
      </c>
      <c r="J10" s="119">
        <f>IFERROR('Tablas turistas zona y tip.'!Q10/'Tablas turistas zona y tip.'!Q23-1,"-")</f>
        <v>0.11150747278430417</v>
      </c>
      <c r="K10" s="119">
        <f>IFERROR('Tablas turistas zona y tip.'!S10/'Tablas turistas zona y tip.'!S23-1,"-")</f>
        <v>0.13011064898375579</v>
      </c>
    </row>
    <row r="11" spans="2:11">
      <c r="B11" s="55" t="s">
        <v>97</v>
      </c>
      <c r="C11" s="119">
        <f>IFERROR('Tablas turistas zona y tip.'!C11/'Tablas turistas zona y tip.'!C24-1,"-")</f>
        <v>7.2041307281581979E-2</v>
      </c>
      <c r="D11" s="119">
        <f>IFERROR('Tablas turistas zona y tip.'!E11/'Tablas turistas zona y tip.'!E24-1,"-")</f>
        <v>-5.9323863391045339E-2</v>
      </c>
      <c r="E11" s="119">
        <f>IFERROR('Tablas turistas zona y tip.'!G11/'Tablas turistas zona y tip.'!G24-1,"-")</f>
        <v>2.5779818606171734E-2</v>
      </c>
      <c r="F11" s="120">
        <f>IFERROR('Tablas turistas zona y tip.'!I11/'Tablas turistas zona y tip.'!I24-1,"-")</f>
        <v>7.7293788324711787E-2</v>
      </c>
      <c r="G11" s="120">
        <f>IFERROR('Tablas turistas zona y tip.'!K11/'Tablas turistas zona y tip.'!K24-1,"-")</f>
        <v>-5.4234869095936888E-2</v>
      </c>
      <c r="H11" s="120">
        <f>IFERROR('Tablas turistas zona y tip.'!M11/'Tablas turistas zona y tip.'!M24-1,"-")</f>
        <v>1.8579292998005759E-2</v>
      </c>
      <c r="I11" s="119">
        <f>IFERROR('Tablas turistas zona y tip.'!O11/'Tablas turistas zona y tip.'!O24-1,"-")</f>
        <v>6.3395983169755032E-2</v>
      </c>
      <c r="J11" s="119">
        <f>IFERROR('Tablas turistas zona y tip.'!Q11/'Tablas turistas zona y tip.'!Q24-1,"-")</f>
        <v>-7.0861692564530676E-2</v>
      </c>
      <c r="K11" s="119">
        <f>IFERROR('Tablas turistas zona y tip.'!S11/'Tablas turistas zona y tip.'!S24-1,"-")</f>
        <v>8.69355923157622E-3</v>
      </c>
    </row>
    <row r="12" spans="2:11" ht="30" customHeight="1">
      <c r="B12" s="106" t="str">
        <f>actualizaciones!$A$2</f>
        <v xml:space="preserve">acumulado abril 2011 </v>
      </c>
      <c r="C12" s="121">
        <v>0.13678858182140807</v>
      </c>
      <c r="D12" s="121">
        <v>5.2306322719556153E-2</v>
      </c>
      <c r="E12" s="121">
        <v>0.10731978566373468</v>
      </c>
      <c r="F12" s="121">
        <v>0.14195535969896067</v>
      </c>
      <c r="G12" s="121">
        <v>7.4431470761614937E-2</v>
      </c>
      <c r="H12" s="121">
        <v>0.11240892869301899</v>
      </c>
      <c r="I12" s="121">
        <v>0.12216632651340098</v>
      </c>
      <c r="J12" s="121">
        <v>5.944434393161746E-2</v>
      </c>
      <c r="K12" s="121">
        <v>9.7132186478190219E-2</v>
      </c>
    </row>
    <row r="13" spans="2:11">
      <c r="B13" s="55" t="s">
        <v>86</v>
      </c>
      <c r="C13" s="119">
        <f>IFERROR('Tablas turistas zona y tip.'!C13/'Tablas turistas zona y tip.'!C26-1,"-")</f>
        <v>5.7423298460091754E-2</v>
      </c>
      <c r="D13" s="119">
        <f>IFERROR('Tablas turistas zona y tip.'!E13/'Tablas turistas zona y tip.'!E26-1,"-")</f>
        <v>0.10480182116035142</v>
      </c>
      <c r="E13" s="119">
        <f>IFERROR('Tablas turistas zona y tip.'!G13/'Tablas turistas zona y tip.'!G26-1,"-")</f>
        <v>7.4284675898934616E-2</v>
      </c>
      <c r="F13" s="120">
        <f>IFERROR('Tablas turistas zona y tip.'!I13/'Tablas turistas zona y tip.'!I26-1,"-")</f>
        <v>8.8360658745253007E-2</v>
      </c>
      <c r="G13" s="120">
        <f>IFERROR('Tablas turistas zona y tip.'!K13/'Tablas turistas zona y tip.'!K26-1,"-")</f>
        <v>9.7122468125682371E-2</v>
      </c>
      <c r="H13" s="120">
        <f>IFERROR('Tablas turistas zona y tip.'!M13/'Tablas turistas zona y tip.'!M26-1,"-")</f>
        <v>9.2241922572513735E-2</v>
      </c>
      <c r="I13" s="119">
        <f>IFERROR('Tablas turistas zona y tip.'!O13/'Tablas turistas zona y tip.'!O26-1,"-")</f>
        <v>6.2324385459557874E-2</v>
      </c>
      <c r="J13" s="119">
        <f>IFERROR('Tablas turistas zona y tip.'!Q13/'Tablas turistas zona y tip.'!Q26-1,"-")</f>
        <v>7.388644928617305E-2</v>
      </c>
      <c r="K13" s="119">
        <f>IFERROR('Tablas turistas zona y tip.'!S13/'Tablas turistas zona y tip.'!S26-1,"-")</f>
        <v>6.7008832719694489E-2</v>
      </c>
    </row>
    <row r="14" spans="2:11">
      <c r="B14" s="55" t="s">
        <v>87</v>
      </c>
      <c r="C14" s="119">
        <f>IFERROR('Tablas turistas zona y tip.'!C14/'Tablas turistas zona y tip.'!C27-1,"-")</f>
        <v>1.9988070314967077E-2</v>
      </c>
      <c r="D14" s="119">
        <f>IFERROR('Tablas turistas zona y tip.'!E14/'Tablas turistas zona y tip.'!E27-1,"-")</f>
        <v>0.11725322644584413</v>
      </c>
      <c r="E14" s="119">
        <f>IFERROR('Tablas turistas zona y tip.'!G14/'Tablas turistas zona y tip.'!G27-1,"-")</f>
        <v>5.3725163665808484E-2</v>
      </c>
      <c r="F14" s="120">
        <f>IFERROR('Tablas turistas zona y tip.'!I14/'Tablas turistas zona y tip.'!I27-1,"-")</f>
        <v>7.5913985129423489E-2</v>
      </c>
      <c r="G14" s="120">
        <f>IFERROR('Tablas turistas zona y tip.'!K14/'Tablas turistas zona y tip.'!K27-1,"-")</f>
        <v>0.10685528964437485</v>
      </c>
      <c r="H14" s="120">
        <f>IFERROR('Tablas turistas zona y tip.'!M14/'Tablas turistas zona y tip.'!M27-1,"-")</f>
        <v>8.9398544140531166E-2</v>
      </c>
      <c r="I14" s="119">
        <f>IFERROR('Tablas turistas zona y tip.'!O14/'Tablas turistas zona y tip.'!O27-1,"-")</f>
        <v>5.1321210399204453E-2</v>
      </c>
      <c r="J14" s="119">
        <f>IFERROR('Tablas turistas zona y tip.'!Q14/'Tablas turistas zona y tip.'!Q27-1,"-")</f>
        <v>9.059459311925977E-2</v>
      </c>
      <c r="K14" s="119">
        <f>IFERROR('Tablas turistas zona y tip.'!S14/'Tablas turistas zona y tip.'!S27-1,"-")</f>
        <v>6.6801684767698877E-2</v>
      </c>
    </row>
    <row r="15" spans="2:11">
      <c r="B15" s="55" t="s">
        <v>88</v>
      </c>
      <c r="C15" s="119">
        <f>IFERROR('Tablas turistas zona y tip.'!C15/'Tablas turistas zona y tip.'!C28-1,"-")</f>
        <v>0.12144999680898594</v>
      </c>
      <c r="D15" s="119">
        <f>IFERROR('Tablas turistas zona y tip.'!E15/'Tablas turistas zona y tip.'!E28-1,"-")</f>
        <v>-2.841617326269863E-2</v>
      </c>
      <c r="E15" s="119">
        <f>IFERROR('Tablas turistas zona y tip.'!G15/'Tablas turistas zona y tip.'!G28-1,"-")</f>
        <v>6.8513600902599059E-2</v>
      </c>
      <c r="F15" s="120">
        <f>IFERROR('Tablas turistas zona y tip.'!I15/'Tablas turistas zona y tip.'!I28-1,"-")</f>
        <v>0.15047018499802256</v>
      </c>
      <c r="G15" s="120">
        <f>IFERROR('Tablas turistas zona y tip.'!K15/'Tablas turistas zona y tip.'!K28-1,"-")</f>
        <v>1.3796944509069986E-2</v>
      </c>
      <c r="H15" s="120">
        <f>IFERROR('Tablas turistas zona y tip.'!M15/'Tablas turistas zona y tip.'!M28-1,"-")</f>
        <v>9.0617754299951558E-2</v>
      </c>
      <c r="I15" s="119">
        <f>IFERROR('Tablas turistas zona y tip.'!O15/'Tablas turistas zona y tip.'!O28-1,"-")</f>
        <v>0.12153978157826772</v>
      </c>
      <c r="J15" s="119">
        <f>IFERROR('Tablas turistas zona y tip.'!Q15/'Tablas turistas zona y tip.'!Q28-1,"-")</f>
        <v>-2.6944200018205189E-3</v>
      </c>
      <c r="K15" s="119">
        <f>IFERROR('Tablas turistas zona y tip.'!S15/'Tablas turistas zona y tip.'!S28-1,"-")</f>
        <v>7.0975693492495218E-2</v>
      </c>
    </row>
    <row r="16" spans="2:11">
      <c r="B16" s="55" t="s">
        <v>89</v>
      </c>
      <c r="C16" s="119">
        <f>IFERROR('Tablas turistas zona y tip.'!C16/'Tablas turistas zona y tip.'!C29-1,"-")</f>
        <v>0.10365961088318953</v>
      </c>
      <c r="D16" s="119">
        <f>IFERROR('Tablas turistas zona y tip.'!E16/'Tablas turistas zona y tip.'!E29-1,"-")</f>
        <v>-1.0125628697405409E-2</v>
      </c>
      <c r="E16" s="119">
        <f>IFERROR('Tablas turistas zona y tip.'!G16/'Tablas turistas zona y tip.'!G29-1,"-")</f>
        <v>6.244231309442605E-2</v>
      </c>
      <c r="F16" s="120">
        <f>IFERROR('Tablas turistas zona y tip.'!I16/'Tablas turistas zona y tip.'!I29-1,"-")</f>
        <v>9.7598838860316173E-2</v>
      </c>
      <c r="G16" s="120">
        <f>IFERROR('Tablas turistas zona y tip.'!K16/'Tablas turistas zona y tip.'!K29-1,"-")</f>
        <v>-4.0043984238981034E-2</v>
      </c>
      <c r="H16" s="120">
        <f>IFERROR('Tablas turistas zona y tip.'!M16/'Tablas turistas zona y tip.'!M29-1,"-")</f>
        <v>3.8271791115515486E-2</v>
      </c>
      <c r="I16" s="119">
        <f>IFERROR('Tablas turistas zona y tip.'!O16/'Tablas turistas zona y tip.'!O29-1,"-")</f>
        <v>7.808349855972474E-2</v>
      </c>
      <c r="J16" s="119">
        <f>IFERROR('Tablas turistas zona y tip.'!Q16/'Tablas turistas zona y tip.'!Q29-1,"-")</f>
        <v>-5.1572318082726554E-2</v>
      </c>
      <c r="K16" s="119">
        <f>IFERROR('Tablas turistas zona y tip.'!S16/'Tablas turistas zona y tip.'!S29-1,"-")</f>
        <v>2.6704195768659567E-2</v>
      </c>
    </row>
    <row r="17" spans="2:11">
      <c r="B17" s="55" t="s">
        <v>90</v>
      </c>
      <c r="C17" s="119">
        <f>IFERROR('Tablas turistas zona y tip.'!C17/'Tablas turistas zona y tip.'!C30-1,"-")</f>
        <v>5.4235642506917703E-2</v>
      </c>
      <c r="D17" s="119">
        <f>IFERROR('Tablas turistas zona y tip.'!E17/'Tablas turistas zona y tip.'!E30-1,"-")</f>
        <v>-0.15761540176912214</v>
      </c>
      <c r="E17" s="119">
        <f>IFERROR('Tablas turistas zona y tip.'!G17/'Tablas turistas zona y tip.'!G30-1,"-")</f>
        <v>-2.9460824621167614E-2</v>
      </c>
      <c r="F17" s="120">
        <f>IFERROR('Tablas turistas zona y tip.'!I17/'Tablas turistas zona y tip.'!I30-1,"-")</f>
        <v>9.640011997905451E-2</v>
      </c>
      <c r="G17" s="120">
        <f>IFERROR('Tablas turistas zona y tip.'!K17/'Tablas turistas zona y tip.'!K30-1,"-")</f>
        <v>-4.999608652983567E-2</v>
      </c>
      <c r="H17" s="120">
        <f>IFERROR('Tablas turistas zona y tip.'!M17/'Tablas turistas zona y tip.'!M30-1,"-")</f>
        <v>2.9377553101760157E-2</v>
      </c>
      <c r="I17" s="119">
        <f>IFERROR('Tablas turistas zona y tip.'!O17/'Tablas turistas zona y tip.'!O30-1,"-")</f>
        <v>4.8403928563498733E-2</v>
      </c>
      <c r="J17" s="119">
        <f>IFERROR('Tablas turistas zona y tip.'!Q17/'Tablas turistas zona y tip.'!Q30-1,"-")</f>
        <v>-7.9288910486140618E-2</v>
      </c>
      <c r="K17" s="119">
        <f>IFERROR('Tablas turistas zona y tip.'!S17/'Tablas turistas zona y tip.'!S30-1,"-")</f>
        <v>-5.5239406390156232E-3</v>
      </c>
    </row>
    <row r="18" spans="2:11">
      <c r="B18" s="55" t="s">
        <v>91</v>
      </c>
      <c r="C18" s="119">
        <f>IFERROR('Tablas turistas zona y tip.'!C18/'Tablas turistas zona y tip.'!C31-1,"-")</f>
        <v>6.8033046373170647E-2</v>
      </c>
      <c r="D18" s="119">
        <f>IFERROR('Tablas turistas zona y tip.'!E18/'Tablas turistas zona y tip.'!E31-1,"-")</f>
        <v>8.044624970133607E-2</v>
      </c>
      <c r="E18" s="119">
        <f>IFERROR('Tablas turistas zona y tip.'!G18/'Tablas turistas zona y tip.'!G31-1,"-")</f>
        <v>7.2466717432975392E-2</v>
      </c>
      <c r="F18" s="120">
        <f>IFERROR('Tablas turistas zona y tip.'!I18/'Tablas turistas zona y tip.'!I31-1,"-")</f>
        <v>8.5665019940548648E-2</v>
      </c>
      <c r="G18" s="120">
        <f>IFERROR('Tablas turistas zona y tip.'!K18/'Tablas turistas zona y tip.'!K31-1,"-")</f>
        <v>8.7540435912393244E-2</v>
      </c>
      <c r="H18" s="120">
        <f>IFERROR('Tablas turistas zona y tip.'!M18/'Tablas turistas zona y tip.'!M31-1,"-")</f>
        <v>8.6497331709412206E-2</v>
      </c>
      <c r="I18" s="119">
        <f>IFERROR('Tablas turistas zona y tip.'!O18/'Tablas turistas zona y tip.'!O31-1,"-")</f>
        <v>3.7779213406158751E-2</v>
      </c>
      <c r="J18" s="119">
        <f>IFERROR('Tablas turistas zona y tip.'!Q18/'Tablas turistas zona y tip.'!Q31-1,"-")</f>
        <v>4.1473236758208021E-2</v>
      </c>
      <c r="K18" s="119">
        <f>IFERROR('Tablas turistas zona y tip.'!S18/'Tablas turistas zona y tip.'!S31-1,"-")</f>
        <v>3.9300314374877576E-2</v>
      </c>
    </row>
    <row r="19" spans="2:11">
      <c r="B19" s="55" t="s">
        <v>92</v>
      </c>
      <c r="C19" s="119">
        <f>IFERROR('Tablas turistas zona y tip.'!C19/'Tablas turistas zona y tip.'!C32-1,"-")</f>
        <v>7.9757521104180773E-2</v>
      </c>
      <c r="D19" s="119">
        <f>IFERROR('Tablas turistas zona y tip.'!E19/'Tablas turistas zona y tip.'!E32-1,"-")</f>
        <v>2.748826573594898E-2</v>
      </c>
      <c r="E19" s="119">
        <f>IFERROR('Tablas turistas zona y tip.'!G19/'Tablas turistas zona y tip.'!G32-1,"-")</f>
        <v>6.1868239597320906E-2</v>
      </c>
      <c r="F19" s="120">
        <f>IFERROR('Tablas turistas zona y tip.'!I19/'Tablas turistas zona y tip.'!I32-1,"-")</f>
        <v>7.6516794804327937E-2</v>
      </c>
      <c r="G19" s="120">
        <f>IFERROR('Tablas turistas zona y tip.'!K19/'Tablas turistas zona y tip.'!K32-1,"-")</f>
        <v>7.828601282698E-2</v>
      </c>
      <c r="H19" s="120">
        <f>IFERROR('Tablas turistas zona y tip.'!M19/'Tablas turistas zona y tip.'!M32-1,"-")</f>
        <v>7.7252865034215468E-2</v>
      </c>
      <c r="I19" s="119">
        <f>IFERROR('Tablas turistas zona y tip.'!O19/'Tablas turistas zona y tip.'!O32-1,"-")</f>
        <v>8.0190908452846044E-2</v>
      </c>
      <c r="J19" s="119">
        <f>IFERROR('Tablas turistas zona y tip.'!Q19/'Tablas turistas zona y tip.'!Q32-1,"-")</f>
        <v>5.8372446618628837E-2</v>
      </c>
      <c r="K19" s="119">
        <f>IFERROR('Tablas turistas zona y tip.'!S19/'Tablas turistas zona y tip.'!S32-1,"-")</f>
        <v>7.1700518496075505E-2</v>
      </c>
    </row>
    <row r="20" spans="2:11">
      <c r="B20" s="55" t="s">
        <v>93</v>
      </c>
      <c r="C20" s="119">
        <f>IFERROR('Tablas turistas zona y tip.'!C20/'Tablas turistas zona y tip.'!C33-1,"-")</f>
        <v>9.8476314697337974E-2</v>
      </c>
      <c r="D20" s="119">
        <f>IFERROR('Tablas turistas zona y tip.'!E20/'Tablas turistas zona y tip.'!E33-1,"-")</f>
        <v>8.318584070796442E-3</v>
      </c>
      <c r="E20" s="119">
        <f>IFERROR('Tablas turistas zona y tip.'!G20/'Tablas turistas zona y tip.'!G33-1,"-")</f>
        <v>6.9693667514227009E-2</v>
      </c>
      <c r="F20" s="120">
        <f>IFERROR('Tablas turistas zona y tip.'!I20/'Tablas turistas zona y tip.'!I33-1,"-")</f>
        <v>8.8471044645371144E-2</v>
      </c>
      <c r="G20" s="120">
        <f>IFERROR('Tablas turistas zona y tip.'!K20/'Tablas turistas zona y tip.'!K33-1,"-")</f>
        <v>-2.5118603099013259E-2</v>
      </c>
      <c r="H20" s="120">
        <f>IFERROR('Tablas turistas zona y tip.'!M20/'Tablas turistas zona y tip.'!M33-1,"-")</f>
        <v>4.1944814898278171E-2</v>
      </c>
      <c r="I20" s="119">
        <f>IFERROR('Tablas turistas zona y tip.'!O20/'Tablas turistas zona y tip.'!O33-1,"-")</f>
        <v>7.4694167065846306E-2</v>
      </c>
      <c r="J20" s="119">
        <f>IFERROR('Tablas turistas zona y tip.'!Q20/'Tablas turistas zona y tip.'!Q33-1,"-")</f>
        <v>-3.9142219986334381E-2</v>
      </c>
      <c r="K20" s="119">
        <f>IFERROR('Tablas turistas zona y tip.'!S20/'Tablas turistas zona y tip.'!S33-1,"-")</f>
        <v>3.1413702243550334E-2</v>
      </c>
    </row>
    <row r="21" spans="2:11">
      <c r="B21" s="55" t="s">
        <v>94</v>
      </c>
      <c r="C21" s="119">
        <f>IFERROR('Tablas turistas zona y tip.'!C21/'Tablas turistas zona y tip.'!C34-1,"-")</f>
        <v>0.12873036074782762</v>
      </c>
      <c r="D21" s="119">
        <f>IFERROR('Tablas turistas zona y tip.'!E21/'Tablas turistas zona y tip.'!E34-1,"-")</f>
        <v>3.5676425804213263E-2</v>
      </c>
      <c r="E21" s="119">
        <f>IFERROR('Tablas turistas zona y tip.'!G21/'Tablas turistas zona y tip.'!G34-1,"-")</f>
        <v>9.4975074636257428E-2</v>
      </c>
      <c r="F21" s="120">
        <f>IFERROR('Tablas turistas zona y tip.'!I21/'Tablas turistas zona y tip.'!I34-1,"-")</f>
        <v>7.1880300657349183E-2</v>
      </c>
      <c r="G21" s="120">
        <f>IFERROR('Tablas turistas zona y tip.'!K21/'Tablas turistas zona y tip.'!K34-1,"-")</f>
        <v>2.3965611432186007E-2</v>
      </c>
      <c r="H21" s="120">
        <f>IFERROR('Tablas turistas zona y tip.'!M21/'Tablas turistas zona y tip.'!M34-1,"-")</f>
        <v>5.1284586506820773E-2</v>
      </c>
      <c r="I21" s="119">
        <f>IFERROR('Tablas turistas zona y tip.'!O21/'Tablas turistas zona y tip.'!O34-1,"-")</f>
        <v>2.3258754633178613E-2</v>
      </c>
      <c r="J21" s="119">
        <f>IFERROR('Tablas turistas zona y tip.'!Q21/'Tablas turistas zona y tip.'!Q34-1,"-")</f>
        <v>-1.0685518008756389E-2</v>
      </c>
      <c r="K21" s="119">
        <f>IFERROR('Tablas turistas zona y tip.'!S21/'Tablas turistas zona y tip.'!S34-1,"-")</f>
        <v>9.8439404440409106E-3</v>
      </c>
    </row>
    <row r="22" spans="2:11">
      <c r="B22" s="55" t="s">
        <v>95</v>
      </c>
      <c r="C22" s="119">
        <f>IFERROR('Tablas turistas zona y tip.'!C22/'Tablas turistas zona y tip.'!C35-1,"-")</f>
        <v>6.4007235907013849E-2</v>
      </c>
      <c r="D22" s="119">
        <f>IFERROR('Tablas turistas zona y tip.'!E22/'Tablas turistas zona y tip.'!E35-1,"-")</f>
        <v>-3.8245895074089375E-3</v>
      </c>
      <c r="E22" s="119">
        <f>IFERROR('Tablas turistas zona y tip.'!G22/'Tablas turistas zona y tip.'!G35-1,"-")</f>
        <v>3.8927675074590384E-2</v>
      </c>
      <c r="F22" s="120">
        <f>IFERROR('Tablas turistas zona y tip.'!I22/'Tablas turistas zona y tip.'!I35-1,"-")</f>
        <v>7.4219887411433483E-2</v>
      </c>
      <c r="G22" s="120">
        <f>IFERROR('Tablas turistas zona y tip.'!K22/'Tablas turistas zona y tip.'!K35-1,"-")</f>
        <v>-6.6434668417596821E-2</v>
      </c>
      <c r="H22" s="120">
        <f>IFERROR('Tablas turistas zona y tip.'!M22/'Tablas turistas zona y tip.'!M35-1,"-")</f>
        <v>6.6751169800849386E-3</v>
      </c>
      <c r="I22" s="119">
        <f>IFERROR('Tablas turistas zona y tip.'!O22/'Tablas turistas zona y tip.'!O35-1,"-")</f>
        <v>4.2557999070103048E-2</v>
      </c>
      <c r="J22" s="119">
        <f>IFERROR('Tablas turistas zona y tip.'!Q22/'Tablas turistas zona y tip.'!Q35-1,"-")</f>
        <v>-8.3294773519163812E-2</v>
      </c>
      <c r="K22" s="119">
        <f>IFERROR('Tablas turistas zona y tip.'!S22/'Tablas turistas zona y tip.'!S35-1,"-")</f>
        <v>-1.2568741025816399E-2</v>
      </c>
    </row>
    <row r="23" spans="2:11">
      <c r="B23" s="55" t="s">
        <v>96</v>
      </c>
      <c r="C23" s="119">
        <f>IFERROR('Tablas turistas zona y tip.'!C23/'Tablas turistas zona y tip.'!C36-1,"-")</f>
        <v>-2.1066828994640741E-2</v>
      </c>
      <c r="D23" s="119">
        <f>IFERROR('Tablas turistas zona y tip.'!E23/'Tablas turistas zona y tip.'!E36-1,"-")</f>
        <v>-0.13213093119513708</v>
      </c>
      <c r="E23" s="119">
        <f>IFERROR('Tablas turistas zona y tip.'!G23/'Tablas turistas zona y tip.'!G36-1,"-")</f>
        <v>-6.2582217172925114E-2</v>
      </c>
      <c r="F23" s="120">
        <f>IFERROR('Tablas turistas zona y tip.'!I23/'Tablas turistas zona y tip.'!I36-1,"-")</f>
        <v>-3.8134751068269468E-3</v>
      </c>
      <c r="G23" s="120">
        <f>IFERROR('Tablas turistas zona y tip.'!K23/'Tablas turistas zona y tip.'!K36-1,"-")</f>
        <v>-8.9041341390854289E-2</v>
      </c>
      <c r="H23" s="120">
        <f>IFERROR('Tablas turistas zona y tip.'!M23/'Tablas turistas zona y tip.'!M36-1,"-")</f>
        <v>-4.337698208016505E-2</v>
      </c>
      <c r="I23" s="119">
        <f>IFERROR('Tablas turistas zona y tip.'!O23/'Tablas turistas zona y tip.'!O36-1,"-")</f>
        <v>-2.9079766111128613E-3</v>
      </c>
      <c r="J23" s="119">
        <f>IFERROR('Tablas turistas zona y tip.'!Q23/'Tablas turistas zona y tip.'!Q36-1,"-")</f>
        <v>-9.5130321862535894E-2</v>
      </c>
      <c r="K23" s="119">
        <f>IFERROR('Tablas turistas zona y tip.'!S23/'Tablas turistas zona y tip.'!S36-1,"-")</f>
        <v>-4.1586484846284355E-2</v>
      </c>
    </row>
    <row r="24" spans="2:11">
      <c r="B24" s="55" t="s">
        <v>97</v>
      </c>
      <c r="C24" s="119">
        <f>IFERROR('Tablas turistas zona y tip.'!C24/'Tablas turistas zona y tip.'!C37-1,"-")</f>
        <v>2.3701977367194482E-2</v>
      </c>
      <c r="D24" s="119">
        <f>IFERROR('Tablas turistas zona y tip.'!E24/'Tablas turistas zona y tip.'!E37-1,"-")</f>
        <v>-0.12767880682460175</v>
      </c>
      <c r="E24" s="119">
        <f>IFERROR('Tablas turistas zona y tip.'!G24/'Tablas turistas zona y tip.'!G37-1,"-")</f>
        <v>-3.5256410256410242E-2</v>
      </c>
      <c r="F24" s="120">
        <f>IFERROR('Tablas turistas zona y tip.'!I24/'Tablas turistas zona y tip.'!I37-1,"-")</f>
        <v>7.9120822256288914E-2</v>
      </c>
      <c r="G24" s="120">
        <f>IFERROR('Tablas turistas zona y tip.'!K24/'Tablas turistas zona y tip.'!K37-1,"-")</f>
        <v>-7.1357075305633622E-2</v>
      </c>
      <c r="H24" s="120">
        <f>IFERROR('Tablas turistas zona y tip.'!M24/'Tablas turistas zona y tip.'!M37-1,"-")</f>
        <v>6.3280149067328484E-3</v>
      </c>
      <c r="I24" s="119">
        <f>IFERROR('Tablas turistas zona y tip.'!O24/'Tablas turistas zona y tip.'!O37-1,"-")</f>
        <v>6.5757898005853521E-2</v>
      </c>
      <c r="J24" s="119">
        <f>IFERROR('Tablas turistas zona y tip.'!Q24/'Tablas turistas zona y tip.'!Q37-1,"-")</f>
        <v>-7.4122514981451504E-2</v>
      </c>
      <c r="K24" s="119">
        <f>IFERROR('Tablas turistas zona y tip.'!S24/'Tablas turistas zona y tip.'!S37-1,"-")</f>
        <v>3.9581855908386032E-3</v>
      </c>
    </row>
    <row r="25" spans="2:11" ht="15" customHeight="1">
      <c r="B25" s="110">
        <v>2010</v>
      </c>
      <c r="C25" s="122">
        <f>IFERROR('Tablas turistas zona y tip.'!C25/'Tablas turistas zona y tip.'!C38-1,"-")</f>
        <v>6.7044202044772128E-2</v>
      </c>
      <c r="D25" s="122">
        <f>IFERROR('Tablas turistas zona y tip.'!E25/'Tablas turistas zona y tip.'!E38-1,"-")</f>
        <v>-1.3657597918842246E-2</v>
      </c>
      <c r="E25" s="122">
        <f>IFERROR('Tablas turistas zona y tip.'!G25/'Tablas turistas zona y tip.'!G38-1,"-")</f>
        <v>3.7847681456564475E-2</v>
      </c>
      <c r="F25" s="122">
        <f>IFERROR('Tablas turistas zona y tip.'!I25/'Tablas turistas zona y tip.'!I38-1,"-")</f>
        <v>8.2632018904862159E-2</v>
      </c>
      <c r="G25" s="122">
        <f>IFERROR('Tablas turistas zona y tip.'!K25/'Tablas turistas zona y tip.'!K38-1,"-")</f>
        <v>2.7106183555991592E-3</v>
      </c>
      <c r="H25" s="122">
        <f>IFERROR('Tablas turistas zona y tip.'!M25/'Tablas turistas zona y tip.'!M38-1,"-")</f>
        <v>4.7041883902294135E-2</v>
      </c>
      <c r="I25" s="122">
        <f>IFERROR('Tablas turistas zona y tip.'!O25/'Tablas turistas zona y tip.'!O38-1,"-")</f>
        <v>5.6310882751361202E-2</v>
      </c>
      <c r="J25" s="122">
        <f>IFERROR('Tablas turistas zona y tip.'!Q25/'Tablas turistas zona y tip.'!Q38-1,"-")</f>
        <v>-1.7178847952918797E-2</v>
      </c>
      <c r="K25" s="122">
        <f>IFERROR('Tablas turistas zona y tip.'!S25/'Tablas turistas zona y tip.'!S38-1,"-")</f>
        <v>2.6242294141912259E-2</v>
      </c>
    </row>
    <row r="26" spans="2:11" ht="15" hidden="1" customHeight="1" outlineLevel="1">
      <c r="B26" s="55" t="s">
        <v>86</v>
      </c>
      <c r="C26" s="119">
        <f>IFERROR('Tablas turistas zona y tip.'!C26/'Tablas turistas zona y tip.'!C39-1,"-")</f>
        <v>-2.4616760493940348E-2</v>
      </c>
      <c r="D26" s="119">
        <f>IFERROR('Tablas turistas zona y tip.'!E26/'Tablas turistas zona y tip.'!E39-1,"-")</f>
        <v>-0.13937562940584092</v>
      </c>
      <c r="E26" s="119">
        <f>IFERROR('Tablas turistas zona y tip.'!G26/'Tablas turistas zona y tip.'!G39-1,"-")</f>
        <v>-6.8806757290315268E-2</v>
      </c>
      <c r="F26" s="120">
        <f>IFERROR('Tablas turistas zona y tip.'!I26/'Tablas turistas zona y tip.'!I39-1,"-")</f>
        <v>-3.242814909633962E-3</v>
      </c>
      <c r="G26" s="120">
        <f>IFERROR('Tablas turistas zona y tip.'!K26/'Tablas turistas zona y tip.'!K39-1,"-")</f>
        <v>-0.11883724081853908</v>
      </c>
      <c r="H26" s="120">
        <f>IFERROR('Tablas turistas zona y tip.'!M26/'Tablas turistas zona y tip.'!M39-1,"-")</f>
        <v>-5.7984501099042185E-2</v>
      </c>
      <c r="I26" s="119">
        <f>IFERROR('Tablas turistas zona y tip.'!O26/'Tablas turistas zona y tip.'!O39-1,"-")</f>
        <v>-3.3555786120824771E-2</v>
      </c>
      <c r="J26" s="119">
        <f>IFERROR('Tablas turistas zona y tip.'!Q26/'Tablas turistas zona y tip.'!Q39-1,"-")</f>
        <v>-0.12401986408782018</v>
      </c>
      <c r="K26" s="119">
        <f>IFERROR('Tablas turistas zona y tip.'!S26/'Tablas turistas zona y tip.'!S39-1,"-")</f>
        <v>-7.2369046545247118E-2</v>
      </c>
    </row>
    <row r="27" spans="2:11" ht="15" hidden="1" customHeight="1" outlineLevel="1">
      <c r="B27" s="55" t="s">
        <v>87</v>
      </c>
      <c r="C27" s="119">
        <f>IFERROR('Tablas turistas zona y tip.'!C27/'Tablas turistas zona y tip.'!C40-1,"-")</f>
        <v>-8.5345371687758798E-2</v>
      </c>
      <c r="D27" s="119">
        <f>IFERROR('Tablas turistas zona y tip.'!E27/'Tablas turistas zona y tip.'!E40-1,"-")</f>
        <v>-0.18353622354485466</v>
      </c>
      <c r="E27" s="119">
        <f>IFERROR('Tablas turistas zona y tip.'!G27/'Tablas turistas zona y tip.'!G40-1,"-")</f>
        <v>-0.12197166849998664</v>
      </c>
      <c r="F27" s="120">
        <f>IFERROR('Tablas turistas zona y tip.'!I27/'Tablas turistas zona y tip.'!I40-1,"-")</f>
        <v>-6.8195669422628002E-2</v>
      </c>
      <c r="G27" s="120">
        <f>IFERROR('Tablas turistas zona y tip.'!K27/'Tablas turistas zona y tip.'!K40-1,"-")</f>
        <v>-0.2065359311420133</v>
      </c>
      <c r="H27" s="120">
        <f>IFERROR('Tablas turistas zona y tip.'!M27/'Tablas turistas zona y tip.'!M40-1,"-")</f>
        <v>-0.13399758818209229</v>
      </c>
      <c r="I27" s="119">
        <f>IFERROR('Tablas turistas zona y tip.'!O27/'Tablas turistas zona y tip.'!O40-1,"-")</f>
        <v>-8.5973989084342728E-2</v>
      </c>
      <c r="J27" s="119">
        <f>IFERROR('Tablas turistas zona y tip.'!Q27/'Tablas turistas zona y tip.'!Q40-1,"-")</f>
        <v>-0.2091200992957557</v>
      </c>
      <c r="K27" s="119">
        <f>IFERROR('Tablas turistas zona y tip.'!S27/'Tablas turistas zona y tip.'!S40-1,"-")</f>
        <v>-0.1388289248158614</v>
      </c>
    </row>
    <row r="28" spans="2:11" ht="15" hidden="1" customHeight="1" outlineLevel="1">
      <c r="B28" s="55" t="s">
        <v>88</v>
      </c>
      <c r="C28" s="119">
        <f>IFERROR('Tablas turistas zona y tip.'!C28/'Tablas turistas zona y tip.'!C41-1,"-")</f>
        <v>-7.3735443062917461E-2</v>
      </c>
      <c r="D28" s="119">
        <f>IFERROR('Tablas turistas zona y tip.'!E28/'Tablas turistas zona y tip.'!E41-1,"-")</f>
        <v>-0.12895071676987024</v>
      </c>
      <c r="E28" s="119">
        <f>IFERROR('Tablas turistas zona y tip.'!G28/'Tablas turistas zona y tip.'!G41-1,"-")</f>
        <v>-9.402092955130481E-2</v>
      </c>
      <c r="F28" s="120">
        <f>IFERROR('Tablas turistas zona y tip.'!I28/'Tablas turistas zona y tip.'!I41-1,"-")</f>
        <v>-2.8692766520481916E-2</v>
      </c>
      <c r="G28" s="120">
        <f>IFERROR('Tablas turistas zona y tip.'!K28/'Tablas turistas zona y tip.'!K41-1,"-")</f>
        <v>-9.3417444825801055E-2</v>
      </c>
      <c r="H28" s="120">
        <f>IFERROR('Tablas turistas zona y tip.'!M28/'Tablas turistas zona y tip.'!M41-1,"-")</f>
        <v>-5.8140177322597464E-2</v>
      </c>
      <c r="I28" s="119">
        <f>IFERROR('Tablas turistas zona y tip.'!O28/'Tablas turistas zona y tip.'!O41-1,"-")</f>
        <v>-6.9029966497084039E-2</v>
      </c>
      <c r="J28" s="119">
        <f>IFERROR('Tablas turistas zona y tip.'!Q28/'Tablas turistas zona y tip.'!Q41-1,"-")</f>
        <v>-0.10427843821513405</v>
      </c>
      <c r="K28" s="119">
        <f>IFERROR('Tablas turistas zona y tip.'!S28/'Tablas turistas zona y tip.'!S41-1,"-")</f>
        <v>-8.3705814324543937E-2</v>
      </c>
    </row>
    <row r="29" spans="2:11" ht="15" hidden="1" customHeight="1" outlineLevel="1">
      <c r="B29" s="55" t="s">
        <v>89</v>
      </c>
      <c r="C29" s="119">
        <f>IFERROR('Tablas turistas zona y tip.'!C29/'Tablas turistas zona y tip.'!C42-1,"-")</f>
        <v>-9.8988570391872255E-2</v>
      </c>
      <c r="D29" s="119">
        <f>IFERROR('Tablas turistas zona y tip.'!E29/'Tablas turistas zona y tip.'!E42-1,"-")</f>
        <v>-8.355669265756982E-2</v>
      </c>
      <c r="E29" s="119">
        <f>IFERROR('Tablas turistas zona y tip.'!G29/'Tablas turistas zona y tip.'!G42-1,"-")</f>
        <v>-9.3458963911525084E-2</v>
      </c>
      <c r="F29" s="120">
        <f>IFERROR('Tablas turistas zona y tip.'!I29/'Tablas turistas zona y tip.'!I42-1,"-")</f>
        <v>-6.2620156047583309E-2</v>
      </c>
      <c r="G29" s="120">
        <f>IFERROR('Tablas turistas zona y tip.'!K29/'Tablas turistas zona y tip.'!K42-1,"-")</f>
        <v>-3.2667993585662858E-2</v>
      </c>
      <c r="H29" s="120">
        <f>IFERROR('Tablas turistas zona y tip.'!M29/'Tablas turistas zona y tip.'!M42-1,"-")</f>
        <v>-4.9940644316181615E-2</v>
      </c>
      <c r="I29" s="119">
        <f>IFERROR('Tablas turistas zona y tip.'!O29/'Tablas turistas zona y tip.'!O42-1,"-")</f>
        <v>-0.11000869814925029</v>
      </c>
      <c r="J29" s="119">
        <f>IFERROR('Tablas turistas zona y tip.'!Q29/'Tablas turistas zona y tip.'!Q42-1,"-")</f>
        <v>-7.0903771561709794E-2</v>
      </c>
      <c r="K29" s="119">
        <f>IFERROR('Tablas turistas zona y tip.'!S29/'Tablas turistas zona y tip.'!S42-1,"-")</f>
        <v>-9.4912854949036563E-2</v>
      </c>
    </row>
    <row r="30" spans="2:11" ht="15" hidden="1" customHeight="1" outlineLevel="1">
      <c r="B30" s="55" t="s">
        <v>90</v>
      </c>
      <c r="C30" s="119">
        <f>IFERROR('Tablas turistas zona y tip.'!C30/'Tablas turistas zona y tip.'!C43-1,"-")</f>
        <v>-0.10547251582869399</v>
      </c>
      <c r="D30" s="119">
        <f>IFERROR('Tablas turistas zona y tip.'!E30/'Tablas turistas zona y tip.'!E43-1,"-")</f>
        <v>-7.677843505949844E-2</v>
      </c>
      <c r="E30" s="119">
        <f>IFERROR('Tablas turistas zona y tip.'!G30/'Tablas turistas zona y tip.'!G43-1,"-")</f>
        <v>-9.4352067575186993E-2</v>
      </c>
      <c r="F30" s="120">
        <f>IFERROR('Tablas turistas zona y tip.'!I30/'Tablas turistas zona y tip.'!I43-1,"-")</f>
        <v>-7.6247904309725389E-2</v>
      </c>
      <c r="G30" s="120">
        <f>IFERROR('Tablas turistas zona y tip.'!K30/'Tablas turistas zona y tip.'!K43-1,"-")</f>
        <v>-9.8716661692487162E-2</v>
      </c>
      <c r="H30" s="120">
        <f>IFERROR('Tablas turistas zona y tip.'!M30/'Tablas turistas zona y tip.'!M43-1,"-")</f>
        <v>-8.6671936599684862E-2</v>
      </c>
      <c r="I30" s="119">
        <f>IFERROR('Tablas turistas zona y tip.'!O30/'Tablas turistas zona y tip.'!O43-1,"-")</f>
        <v>-0.10969000293227116</v>
      </c>
      <c r="J30" s="119">
        <f>IFERROR('Tablas turistas zona y tip.'!Q30/'Tablas turistas zona y tip.'!Q43-1,"-")</f>
        <v>-0.13446018769222678</v>
      </c>
      <c r="K30" s="119">
        <f>IFERROR('Tablas turistas zona y tip.'!S30/'Tablas turistas zona y tip.'!S43-1,"-")</f>
        <v>-0.12032194672458696</v>
      </c>
    </row>
    <row r="31" spans="2:11" ht="15" hidden="1" customHeight="1" outlineLevel="1">
      <c r="B31" s="55" t="s">
        <v>91</v>
      </c>
      <c r="C31" s="119">
        <f>IFERROR('Tablas turistas zona y tip.'!C31/'Tablas turistas zona y tip.'!C44-1,"-")</f>
        <v>-4.6662642626270512E-2</v>
      </c>
      <c r="D31" s="119">
        <f>IFERROR('Tablas turistas zona y tip.'!E31/'Tablas turistas zona y tip.'!E44-1,"-")</f>
        <v>-7.0836962276072835E-2</v>
      </c>
      <c r="E31" s="119">
        <f>IFERROR('Tablas turistas zona y tip.'!G31/'Tablas turistas zona y tip.'!G44-1,"-")</f>
        <v>-5.5440154272568876E-2</v>
      </c>
      <c r="F31" s="120">
        <f>IFERROR('Tablas turistas zona y tip.'!I31/'Tablas turistas zona y tip.'!I44-1,"-")</f>
        <v>-3.644508773628663E-2</v>
      </c>
      <c r="G31" s="120">
        <f>IFERROR('Tablas turistas zona y tip.'!K31/'Tablas turistas zona y tip.'!K44-1,"-")</f>
        <v>-2.3143171663536855E-2</v>
      </c>
      <c r="H31" s="120">
        <f>IFERROR('Tablas turistas zona y tip.'!M31/'Tablas turistas zona y tip.'!M44-1,"-")</f>
        <v>-3.0586665069600727E-2</v>
      </c>
      <c r="I31" s="119">
        <f>IFERROR('Tablas turistas zona y tip.'!O31/'Tablas turistas zona y tip.'!O44-1,"-")</f>
        <v>-7.7880393969152584E-2</v>
      </c>
      <c r="J31" s="119">
        <f>IFERROR('Tablas turistas zona y tip.'!Q31/'Tablas turistas zona y tip.'!Q44-1,"-")</f>
        <v>-6.1711160908742624E-2</v>
      </c>
      <c r="K31" s="119">
        <f>IFERROR('Tablas turistas zona y tip.'!S31/'Tablas turistas zona y tip.'!S44-1,"-")</f>
        <v>-7.129030533126568E-2</v>
      </c>
    </row>
    <row r="32" spans="2:11" ht="15" hidden="1" customHeight="1" outlineLevel="1">
      <c r="B32" s="55" t="s">
        <v>92</v>
      </c>
      <c r="C32" s="119">
        <f>IFERROR('Tablas turistas zona y tip.'!C32/'Tablas turistas zona y tip.'!C45-1,"-")</f>
        <v>-0.19139972250635506</v>
      </c>
      <c r="D32" s="119">
        <f>IFERROR('Tablas turistas zona y tip.'!E32/'Tablas turistas zona y tip.'!E45-1,"-")</f>
        <v>-0.12760908823652939</v>
      </c>
      <c r="E32" s="119">
        <f>IFERROR('Tablas turistas zona y tip.'!G32/'Tablas turistas zona y tip.'!G45-1,"-")</f>
        <v>-0.17064422019226166</v>
      </c>
      <c r="F32" s="120">
        <f>IFERROR('Tablas turistas zona y tip.'!I32/'Tablas turistas zona y tip.'!I45-1,"-")</f>
        <v>-0.10916606161779585</v>
      </c>
      <c r="G32" s="120">
        <f>IFERROR('Tablas turistas zona y tip.'!K32/'Tablas turistas zona y tip.'!K45-1,"-")</f>
        <v>-0.13443216017714299</v>
      </c>
      <c r="H32" s="120">
        <f>IFERROR('Tablas turistas zona y tip.'!M32/'Tablas turistas zona y tip.'!M45-1,"-")</f>
        <v>-0.11985486929990929</v>
      </c>
      <c r="I32" s="119">
        <f>IFERROR('Tablas turistas zona y tip.'!O32/'Tablas turistas zona y tip.'!O45-1,"-")</f>
        <v>-0.12861860882328957</v>
      </c>
      <c r="J32" s="119">
        <f>IFERROR('Tablas turistas zona y tip.'!Q32/'Tablas turistas zona y tip.'!Q45-1,"-")</f>
        <v>-0.13379058477708994</v>
      </c>
      <c r="K32" s="119">
        <f>IFERROR('Tablas turistas zona y tip.'!S32/'Tablas turistas zona y tip.'!S45-1,"-")</f>
        <v>-0.13063854424733679</v>
      </c>
    </row>
    <row r="33" spans="2:11" ht="15" hidden="1" customHeight="1" outlineLevel="1">
      <c r="B33" s="55" t="s">
        <v>93</v>
      </c>
      <c r="C33" s="119">
        <f>IFERROR('Tablas turistas zona y tip.'!C33/'Tablas turistas zona y tip.'!C46-1,"-")</f>
        <v>-0.18716386838097809</v>
      </c>
      <c r="D33" s="119">
        <f>IFERROR('Tablas turistas zona y tip.'!E33/'Tablas turistas zona y tip.'!E46-1,"-")</f>
        <v>-0.20504110470141301</v>
      </c>
      <c r="E33" s="119">
        <f>IFERROR('Tablas turistas zona y tip.'!G33/'Tablas turistas zona y tip.'!G46-1,"-")</f>
        <v>-0.19295788410800951</v>
      </c>
      <c r="F33" s="120">
        <f>IFERROR('Tablas turistas zona y tip.'!I33/'Tablas turistas zona y tip.'!I46-1,"-")</f>
        <v>-0.13169504601910309</v>
      </c>
      <c r="G33" s="120">
        <f>IFERROR('Tablas turistas zona y tip.'!K33/'Tablas turistas zona y tip.'!K46-1,"-")</f>
        <v>-0.10598461513651247</v>
      </c>
      <c r="H33" s="120">
        <f>IFERROR('Tablas turistas zona y tip.'!M33/'Tablas turistas zona y tip.'!M46-1,"-")</f>
        <v>-0.12134501025734246</v>
      </c>
      <c r="I33" s="119">
        <f>IFERROR('Tablas turistas zona y tip.'!O33/'Tablas turistas zona y tip.'!O46-1,"-")</f>
        <v>-0.15982555057214609</v>
      </c>
      <c r="J33" s="119">
        <f>IFERROR('Tablas turistas zona y tip.'!Q33/'Tablas turistas zona y tip.'!Q46-1,"-")</f>
        <v>-0.13950197710180134</v>
      </c>
      <c r="K33" s="119">
        <f>IFERROR('Tablas turistas zona y tip.'!S33/'Tablas turistas zona y tip.'!S46-1,"-")</f>
        <v>-0.152212689231216</v>
      </c>
    </row>
    <row r="34" spans="2:11" ht="15" hidden="1" customHeight="1" outlineLevel="1">
      <c r="B34" s="55" t="s">
        <v>94</v>
      </c>
      <c r="C34" s="119">
        <f>IFERROR('Tablas turistas zona y tip.'!C34/'Tablas turistas zona y tip.'!C47-1,"-")</f>
        <v>-0.11129312194075547</v>
      </c>
      <c r="D34" s="119">
        <f>IFERROR('Tablas turistas zona y tip.'!E34/'Tablas turistas zona y tip.'!E47-1,"-")</f>
        <v>8.1416135551064528E-3</v>
      </c>
      <c r="E34" s="119">
        <f>IFERROR('Tablas turistas zona y tip.'!G34/'Tablas turistas zona y tip.'!G47-1,"-")</f>
        <v>-7.1385905909545411E-2</v>
      </c>
      <c r="F34" s="120">
        <f>IFERROR('Tablas turistas zona y tip.'!I34/'Tablas turistas zona y tip.'!I47-1,"-")</f>
        <v>5.1529825746392532E-3</v>
      </c>
      <c r="G34" s="120">
        <f>IFERROR('Tablas turistas zona y tip.'!K34/'Tablas turistas zona y tip.'!K47-1,"-")</f>
        <v>4.2262595991758856E-2</v>
      </c>
      <c r="H34" s="120">
        <f>IFERROR('Tablas turistas zona y tip.'!M34/'Tablas turistas zona y tip.'!M47-1,"-")</f>
        <v>2.077537863734702E-2</v>
      </c>
      <c r="I34" s="119">
        <f>IFERROR('Tablas turistas zona y tip.'!O34/'Tablas turistas zona y tip.'!O47-1,"-")</f>
        <v>-3.1596912633024998E-2</v>
      </c>
      <c r="J34" s="119">
        <f>IFERROR('Tablas turistas zona y tip.'!Q34/'Tablas turistas zona y tip.'!Q47-1,"-")</f>
        <v>1.3315685301272806E-2</v>
      </c>
      <c r="K34" s="119">
        <f>IFERROR('Tablas turistas zona y tip.'!S34/'Tablas turistas zona y tip.'!S47-1,"-")</f>
        <v>-1.4331682818470082E-2</v>
      </c>
    </row>
    <row r="35" spans="2:11" ht="15" hidden="1" customHeight="1" outlineLevel="1">
      <c r="B35" s="55" t="s">
        <v>95</v>
      </c>
      <c r="C35" s="119">
        <f>IFERROR('Tablas turistas zona y tip.'!C35/'Tablas turistas zona y tip.'!C48-1,"-")</f>
        <v>-0.2765521695531723</v>
      </c>
      <c r="D35" s="119">
        <f>IFERROR('Tablas turistas zona y tip.'!E35/'Tablas turistas zona y tip.'!E48-1,"-")</f>
        <v>-0.24072187675794021</v>
      </c>
      <c r="E35" s="119">
        <f>IFERROR('Tablas turistas zona y tip.'!G35/'Tablas turistas zona y tip.'!G48-1,"-")</f>
        <v>-0.2637055934411574</v>
      </c>
      <c r="F35" s="120">
        <f>IFERROR('Tablas turistas zona y tip.'!I35/'Tablas turistas zona y tip.'!I48-1,"-")</f>
        <v>-0.21107617502500564</v>
      </c>
      <c r="G35" s="120">
        <f>IFERROR('Tablas turistas zona y tip.'!K35/'Tablas turistas zona y tip.'!K48-1,"-")</f>
        <v>-0.14579290385542976</v>
      </c>
      <c r="H35" s="120">
        <f>IFERROR('Tablas turistas zona y tip.'!M35/'Tablas turistas zona y tip.'!M48-1,"-")</f>
        <v>-0.18101883294124943</v>
      </c>
      <c r="I35" s="119">
        <f>IFERROR('Tablas turistas zona y tip.'!O35/'Tablas turistas zona y tip.'!O48-1,"-")</f>
        <v>-0.2193959581295325</v>
      </c>
      <c r="J35" s="119">
        <f>IFERROR('Tablas turistas zona y tip.'!Q35/'Tablas turistas zona y tip.'!Q48-1,"-")</f>
        <v>-0.15892605113729608</v>
      </c>
      <c r="K35" s="119">
        <f>IFERROR('Tablas turistas zona y tip.'!S35/'Tablas turistas zona y tip.'!S48-1,"-")</f>
        <v>-0.19401357652194617</v>
      </c>
    </row>
    <row r="36" spans="2:11" ht="15" hidden="1" customHeight="1" outlineLevel="1">
      <c r="B36" s="55" t="s">
        <v>96</v>
      </c>
      <c r="C36" s="119">
        <f>IFERROR('Tablas turistas zona y tip.'!C36/'Tablas turistas zona y tip.'!C49-1,"-")</f>
        <v>-0.19842902383253125</v>
      </c>
      <c r="D36" s="119">
        <f>IFERROR('Tablas turistas zona y tip.'!E36/'Tablas turistas zona y tip.'!E49-1,"-")</f>
        <v>-0.215304473349756</v>
      </c>
      <c r="E36" s="119">
        <f>IFERROR('Tablas turistas zona y tip.'!G36/'Tablas turistas zona y tip.'!G49-1,"-")</f>
        <v>-0.20482128210919204</v>
      </c>
      <c r="F36" s="120">
        <f>IFERROR('Tablas turistas zona y tip.'!I36/'Tablas turistas zona y tip.'!I49-1,"-")</f>
        <v>-0.12846633936159269</v>
      </c>
      <c r="G36" s="120">
        <f>IFERROR('Tablas turistas zona y tip.'!K36/'Tablas turistas zona y tip.'!K49-1,"-")</f>
        <v>-0.19651527805777147</v>
      </c>
      <c r="H36" s="120">
        <f>IFERROR('Tablas turistas zona y tip.'!M36/'Tablas turistas zona y tip.'!M49-1,"-")</f>
        <v>-0.16143443949592029</v>
      </c>
      <c r="I36" s="119">
        <f>IFERROR('Tablas turistas zona y tip.'!O36/'Tablas turistas zona y tip.'!O49-1,"-")</f>
        <v>-0.14176892967908394</v>
      </c>
      <c r="J36" s="119">
        <f>IFERROR('Tablas turistas zona y tip.'!Q36/'Tablas turistas zona y tip.'!Q49-1,"-")</f>
        <v>-0.1876516418765164</v>
      </c>
      <c r="K36" s="119">
        <f>IFERROR('Tablas turistas zona y tip.'!S36/'Tablas turistas zona y tip.'!S49-1,"-")</f>
        <v>-0.16162881209259039</v>
      </c>
    </row>
    <row r="37" spans="2:11" ht="15" hidden="1" customHeight="1" outlineLevel="1">
      <c r="B37" s="55" t="s">
        <v>97</v>
      </c>
      <c r="C37" s="119">
        <f>IFERROR('Tablas turistas zona y tip.'!C37/'Tablas turistas zona y tip.'!C50-1,"-")</f>
        <v>-0.10150465211665916</v>
      </c>
      <c r="D37" s="119">
        <f>IFERROR('Tablas turistas zona y tip.'!E37/'Tablas turistas zona y tip.'!E50-1,"-")</f>
        <v>-2.5383132972377709E-2</v>
      </c>
      <c r="E37" s="119">
        <f>IFERROR('Tablas turistas zona y tip.'!G37/'Tablas turistas zona y tip.'!G50-1,"-")</f>
        <v>-7.3315616695325936E-2</v>
      </c>
      <c r="F37" s="120">
        <f>IFERROR('Tablas turistas zona y tip.'!I37/'Tablas turistas zona y tip.'!I50-1,"-")</f>
        <v>-9.0358681070394686E-2</v>
      </c>
      <c r="G37" s="120">
        <f>IFERROR('Tablas turistas zona y tip.'!K37/'Tablas turistas zona y tip.'!K50-1,"-")</f>
        <v>-3.3123779423227528E-4</v>
      </c>
      <c r="H37" s="120">
        <f>IFERROR('Tablas turistas zona y tip.'!M37/'Tablas turistas zona y tip.'!M50-1,"-")</f>
        <v>-4.892541930402361E-2</v>
      </c>
      <c r="I37" s="119">
        <f>IFERROR('Tablas turistas zona y tip.'!O37/'Tablas turistas zona y tip.'!O50-1,"-")</f>
        <v>-0.10720047050915815</v>
      </c>
      <c r="J37" s="119">
        <f>IFERROR('Tablas turistas zona y tip.'!Q37/'Tablas turistas zona y tip.'!Q50-1,"-")</f>
        <v>-2.0377736492979359E-2</v>
      </c>
      <c r="K37" s="119">
        <f>IFERROR('Tablas turistas zona y tip.'!S37/'Tablas turistas zona y tip.'!S50-1,"-")</f>
        <v>-7.081686992217151E-2</v>
      </c>
    </row>
    <row r="38" spans="2:11" collapsed="1">
      <c r="B38" s="113">
        <v>2009</v>
      </c>
      <c r="C38" s="123">
        <f>IFERROR('Tablas turistas zona y tip.'!C38/'Tablas turistas zona y tip.'!C51-1,"-")</f>
        <v>-0.12887218729694938</v>
      </c>
      <c r="D38" s="123">
        <f>IFERROR('Tablas turistas zona y tip.'!E38/'Tablas turistas zona y tip.'!E51-1,"-")</f>
        <v>-0.12608526876286319</v>
      </c>
      <c r="E38" s="123">
        <f>IFERROR('Tablas turistas zona y tip.'!G38/'Tablas turistas zona y tip.'!G51-1,"-")</f>
        <v>-0.12786598265284532</v>
      </c>
      <c r="F38" s="123">
        <f>IFERROR('Tablas turistas zona y tip.'!I38/'Tablas turistas zona y tip.'!I51-1,"-")</f>
        <v>-8.0244997330099266E-2</v>
      </c>
      <c r="G38" s="123">
        <f>IFERROR('Tablas turistas zona y tip.'!K38/'Tablas turistas zona y tip.'!K51-1,"-")</f>
        <v>-9.7092401709609755E-2</v>
      </c>
      <c r="H38" s="123">
        <f>IFERROR('Tablas turistas zona y tip.'!M38/'Tablas turistas zona y tip.'!M51-1,"-")</f>
        <v>-8.7824395023569757E-2</v>
      </c>
      <c r="I38" s="123">
        <f>IFERROR('Tablas turistas zona y tip.'!O38/'Tablas turistas zona y tip.'!O51-1,"-")</f>
        <v>-0.10789822844942742</v>
      </c>
      <c r="J38" s="123">
        <f>IFERROR('Tablas turistas zona y tip.'!Q38/'Tablas turistas zona y tip.'!Q51-1,"-")</f>
        <v>-0.11411270813365437</v>
      </c>
      <c r="K38" s="123">
        <f>IFERROR('Tablas turistas zona y tip.'!S38/'Tablas turistas zona y tip.'!S51-1,"-")</f>
        <v>-0.11045141390545221</v>
      </c>
    </row>
    <row r="39" spans="2:11" ht="15" hidden="1" customHeight="1" outlineLevel="1">
      <c r="B39" s="55" t="s">
        <v>86</v>
      </c>
      <c r="C39" s="119">
        <f>IFERROR('Tablas turistas zona y tip.'!C39/'Tablas turistas zona y tip.'!C52-1,"-")</f>
        <v>-7.730311878464724E-2</v>
      </c>
      <c r="D39" s="119">
        <f>IFERROR('Tablas turistas zona y tip.'!E39/'Tablas turistas zona y tip.'!E52-1,"-")</f>
        <v>-8.2622117305247711E-3</v>
      </c>
      <c r="E39" s="119">
        <f>IFERROR('Tablas turistas zona y tip.'!G39/'Tablas turistas zona y tip.'!G52-1,"-")</f>
        <v>-5.1887107771702023E-2</v>
      </c>
      <c r="F39" s="120">
        <f>IFERROR('Tablas turistas zona y tip.'!I39/'Tablas turistas zona y tip.'!I52-1,"-")</f>
        <v>-4.7559609165907069E-2</v>
      </c>
      <c r="G39" s="120">
        <f>IFERROR('Tablas turistas zona y tip.'!K39/'Tablas turistas zona y tip.'!K52-1,"-")</f>
        <v>-5.4780219428307908E-2</v>
      </c>
      <c r="H39" s="120">
        <f>IFERROR('Tablas turistas zona y tip.'!M39/'Tablas turistas zona y tip.'!M52-1,"-")</f>
        <v>-5.0992752299165556E-2</v>
      </c>
      <c r="I39" s="119">
        <f>IFERROR('Tablas turistas zona y tip.'!O39/'Tablas turistas zona y tip.'!O52-1,"-")</f>
        <v>-6.0835358371628567E-2</v>
      </c>
      <c r="J39" s="119">
        <f>IFERROR('Tablas turistas zona y tip.'!Q39/'Tablas turistas zona y tip.'!Q52-1,"-")</f>
        <v>-6.8597254416325359E-2</v>
      </c>
      <c r="K39" s="119">
        <f>IFERROR('Tablas turistas zona y tip.'!S39/'Tablas turistas zona y tip.'!S52-1,"-")</f>
        <v>-6.4181358592495297E-2</v>
      </c>
    </row>
    <row r="40" spans="2:11" ht="15" hidden="1" customHeight="1" outlineLevel="1">
      <c r="B40" s="55" t="s">
        <v>87</v>
      </c>
      <c r="C40" s="119">
        <f>IFERROR('Tablas turistas zona y tip.'!C40/'Tablas turistas zona y tip.'!C53-1,"-")</f>
        <v>-9.2110758233540202E-2</v>
      </c>
      <c r="D40" s="119">
        <f>IFERROR('Tablas turistas zona y tip.'!E40/'Tablas turistas zona y tip.'!E53-1,"-")</f>
        <v>-0.11462595322624303</v>
      </c>
      <c r="E40" s="119">
        <f>IFERROR('Tablas turistas zona y tip.'!G40/'Tablas turistas zona y tip.'!G53-1,"-")</f>
        <v>-0.10064182993919502</v>
      </c>
      <c r="F40" s="120">
        <f>IFERROR('Tablas turistas zona y tip.'!I40/'Tablas turistas zona y tip.'!I53-1,"-")</f>
        <v>-6.3171275598694399E-2</v>
      </c>
      <c r="G40" s="120">
        <f>IFERROR('Tablas turistas zona y tip.'!K40/'Tablas turistas zona y tip.'!K53-1,"-")</f>
        <v>-4.2110375812033252E-2</v>
      </c>
      <c r="H40" s="120">
        <f>IFERROR('Tablas turistas zona y tip.'!M40/'Tablas turistas zona y tip.'!M53-1,"-")</f>
        <v>-5.3270313160027838E-2</v>
      </c>
      <c r="I40" s="119">
        <f>IFERROR('Tablas turistas zona y tip.'!O40/'Tablas turistas zona y tip.'!O53-1,"-")</f>
        <v>-6.4904758290961539E-2</v>
      </c>
      <c r="J40" s="119">
        <f>IFERROR('Tablas turistas zona y tip.'!Q40/'Tablas turistas zona y tip.'!Q53-1,"-")</f>
        <v>-4.4770348987061226E-2</v>
      </c>
      <c r="K40" s="119">
        <f>IFERROR('Tablas turistas zona y tip.'!S40/'Tablas turistas zona y tip.'!S53-1,"-")</f>
        <v>-5.6367888444473602E-2</v>
      </c>
    </row>
    <row r="41" spans="2:11" ht="15" hidden="1" customHeight="1" outlineLevel="1">
      <c r="B41" s="55" t="s">
        <v>88</v>
      </c>
      <c r="C41" s="119">
        <f>IFERROR('Tablas turistas zona y tip.'!C41/'Tablas turistas zona y tip.'!C54-1,"-")</f>
        <v>-8.5183282409034833E-2</v>
      </c>
      <c r="D41" s="119">
        <f>IFERROR('Tablas turistas zona y tip.'!E41/'Tablas turistas zona y tip.'!E54-1,"-")</f>
        <v>-1.591038098100106E-2</v>
      </c>
      <c r="E41" s="119">
        <f>IFERROR('Tablas turistas zona y tip.'!G41/'Tablas turistas zona y tip.'!G54-1,"-")</f>
        <v>-6.0896591687299217E-2</v>
      </c>
      <c r="F41" s="120">
        <f>IFERROR('Tablas turistas zona y tip.'!I41/'Tablas turistas zona y tip.'!I54-1,"-")</f>
        <v>-5.819159359847248E-2</v>
      </c>
      <c r="G41" s="120">
        <f>IFERROR('Tablas turistas zona y tip.'!K41/'Tablas turistas zona y tip.'!K54-1,"-")</f>
        <v>-1.5318484766478124E-2</v>
      </c>
      <c r="H41" s="120">
        <f>IFERROR('Tablas turistas zona y tip.'!M41/'Tablas turistas zona y tip.'!M54-1,"-")</f>
        <v>-3.9158107670127507E-2</v>
      </c>
      <c r="I41" s="119">
        <f>IFERROR('Tablas turistas zona y tip.'!O41/'Tablas turistas zona y tip.'!O54-1,"-")</f>
        <v>-6.3063586755120915E-2</v>
      </c>
      <c r="J41" s="119">
        <f>IFERROR('Tablas turistas zona y tip.'!Q41/'Tablas turistas zona y tip.'!Q54-1,"-")</f>
        <v>-4.1318825626113886E-2</v>
      </c>
      <c r="K41" s="119">
        <f>IFERROR('Tablas turistas zona y tip.'!S41/'Tablas turistas zona y tip.'!S54-1,"-")</f>
        <v>-5.4131060229822059E-2</v>
      </c>
    </row>
    <row r="42" spans="2:11" ht="15" hidden="1" customHeight="1" outlineLevel="1">
      <c r="B42" s="55" t="s">
        <v>89</v>
      </c>
      <c r="C42" s="119">
        <f>IFERROR('Tablas turistas zona y tip.'!C42/'Tablas turistas zona y tip.'!C55-1,"-")</f>
        <v>-6.8633766672651086E-2</v>
      </c>
      <c r="D42" s="119">
        <f>IFERROR('Tablas turistas zona y tip.'!E42/'Tablas turistas zona y tip.'!E55-1,"-")</f>
        <v>3.2842582106455298E-2</v>
      </c>
      <c r="E42" s="119">
        <f>IFERROR('Tablas turistas zona y tip.'!G42/'Tablas turistas zona y tip.'!G55-1,"-")</f>
        <v>-3.4648423507266157E-2</v>
      </c>
      <c r="F42" s="120">
        <f>IFERROR('Tablas turistas zona y tip.'!I42/'Tablas turistas zona y tip.'!I55-1,"-")</f>
        <v>-3.8636299013335651E-2</v>
      </c>
      <c r="G42" s="120">
        <f>IFERROR('Tablas turistas zona y tip.'!K42/'Tablas turistas zona y tip.'!K55-1,"-")</f>
        <v>-1.3145129224652052E-2</v>
      </c>
      <c r="H42" s="120">
        <f>IFERROR('Tablas turistas zona y tip.'!M42/'Tablas turistas zona y tip.'!M55-1,"-")</f>
        <v>-2.8007758749316158E-2</v>
      </c>
      <c r="I42" s="119">
        <f>IFERROR('Tablas turistas zona y tip.'!O42/'Tablas turistas zona y tip.'!O55-1,"-")</f>
        <v>-5.2044990985233186E-2</v>
      </c>
      <c r="J42" s="119">
        <f>IFERROR('Tablas turistas zona y tip.'!Q42/'Tablas turistas zona y tip.'!Q55-1,"-")</f>
        <v>-3.2890356941670529E-2</v>
      </c>
      <c r="K42" s="119">
        <f>IFERROR('Tablas turistas zona y tip.'!S42/'Tablas turistas zona y tip.'!S55-1,"-")</f>
        <v>-4.4741254951926934E-2</v>
      </c>
    </row>
    <row r="43" spans="2:11" ht="15" hidden="1" customHeight="1" outlineLevel="1">
      <c r="B43" s="55" t="s">
        <v>90</v>
      </c>
      <c r="C43" s="119">
        <f>IFERROR('Tablas turistas zona y tip.'!C43/'Tablas turistas zona y tip.'!C56-1,"-")</f>
        <v>1.2531438521202309E-2</v>
      </c>
      <c r="D43" s="119">
        <f>IFERROR('Tablas turistas zona y tip.'!E43/'Tablas turistas zona y tip.'!E56-1,"-")</f>
        <v>1.294349905461023E-2</v>
      </c>
      <c r="E43" s="119">
        <f>IFERROR('Tablas turistas zona y tip.'!G43/'Tablas turistas zona y tip.'!G56-1,"-")</f>
        <v>1.26910936102822E-2</v>
      </c>
      <c r="F43" s="120">
        <f>IFERROR('Tablas turistas zona y tip.'!I43/'Tablas turistas zona y tip.'!I56-1,"-")</f>
        <v>3.7143650364568792E-2</v>
      </c>
      <c r="G43" s="120">
        <f>IFERROR('Tablas turistas zona y tip.'!K43/'Tablas turistas zona y tip.'!K56-1,"-")</f>
        <v>8.3277249771562811E-3</v>
      </c>
      <c r="H43" s="120">
        <f>IFERROR('Tablas turistas zona y tip.'!M43/'Tablas turistas zona y tip.'!M56-1,"-")</f>
        <v>2.3572823739802296E-2</v>
      </c>
      <c r="I43" s="119">
        <f>IFERROR('Tablas turistas zona y tip.'!O43/'Tablas turistas zona y tip.'!O56-1,"-")</f>
        <v>1.5521279443254876E-2</v>
      </c>
      <c r="J43" s="119">
        <f>IFERROR('Tablas turistas zona y tip.'!Q43/'Tablas turistas zona y tip.'!Q56-1,"-")</f>
        <v>-6.381904297555252E-3</v>
      </c>
      <c r="K43" s="119">
        <f>IFERROR('Tablas turistas zona y tip.'!S43/'Tablas turistas zona y tip.'!S56-1,"-")</f>
        <v>6.0027393528467865E-3</v>
      </c>
    </row>
    <row r="44" spans="2:11" ht="15" hidden="1" customHeight="1" outlineLevel="1">
      <c r="B44" s="55" t="s">
        <v>91</v>
      </c>
      <c r="C44" s="119">
        <f>IFERROR('Tablas turistas zona y tip.'!C44/'Tablas turistas zona y tip.'!C57-1,"-")</f>
        <v>-2.3890525515537386E-2</v>
      </c>
      <c r="D44" s="119">
        <f>IFERROR('Tablas turistas zona y tip.'!E44/'Tablas turistas zona y tip.'!E57-1,"-")</f>
        <v>6.2952676577901157E-2</v>
      </c>
      <c r="E44" s="119">
        <f>IFERROR('Tablas turistas zona y tip.'!G44/'Tablas turistas zona y tip.'!G57-1,"-")</f>
        <v>5.9506359196352943E-3</v>
      </c>
      <c r="F44" s="120">
        <f>IFERROR('Tablas turistas zona y tip.'!I44/'Tablas turistas zona y tip.'!I57-1,"-")</f>
        <v>3.5922263461609427E-2</v>
      </c>
      <c r="G44" s="120">
        <f>IFERROR('Tablas turistas zona y tip.'!K44/'Tablas turistas zona y tip.'!K57-1,"-")</f>
        <v>3.5615850428181606E-2</v>
      </c>
      <c r="H44" s="120">
        <f>IFERROR('Tablas turistas zona y tip.'!M44/'Tablas turistas zona y tip.'!M57-1,"-")</f>
        <v>3.5787290859249365E-2</v>
      </c>
      <c r="I44" s="119">
        <f>IFERROR('Tablas turistas zona y tip.'!O44/'Tablas turistas zona y tip.'!O57-1,"-")</f>
        <v>3.6489605716583107E-3</v>
      </c>
      <c r="J44" s="119">
        <f>IFERROR('Tablas turistas zona y tip.'!Q44/'Tablas turistas zona y tip.'!Q57-1,"-")</f>
        <v>1.7822406813521319E-3</v>
      </c>
      <c r="K44" s="119">
        <f>IFERROR('Tablas turistas zona y tip.'!S44/'Tablas turistas zona y tip.'!S57-1,"-")</f>
        <v>2.8873029458640342E-3</v>
      </c>
    </row>
    <row r="45" spans="2:11" ht="15" hidden="1" customHeight="1" outlineLevel="1">
      <c r="B45" s="55" t="s">
        <v>92</v>
      </c>
      <c r="C45" s="119">
        <f>IFERROR('Tablas turistas zona y tip.'!C45/'Tablas turistas zona y tip.'!C58-1,"-")</f>
        <v>2.8005955169649432E-2</v>
      </c>
      <c r="D45" s="119">
        <f>IFERROR('Tablas turistas zona y tip.'!E45/'Tablas turistas zona y tip.'!E58-1,"-")</f>
        <v>-1.7191208337632879E-2</v>
      </c>
      <c r="E45" s="119">
        <f>IFERROR('Tablas turistas zona y tip.'!G45/'Tablas turistas zona y tip.'!G58-1,"-")</f>
        <v>1.2850677480519934E-2</v>
      </c>
      <c r="F45" s="120">
        <f>IFERROR('Tablas turistas zona y tip.'!I45/'Tablas turistas zona y tip.'!I58-1,"-")</f>
        <v>1.1718365906842942E-2</v>
      </c>
      <c r="G45" s="120">
        <f>IFERROR('Tablas turistas zona y tip.'!K45/'Tablas turistas zona y tip.'!K58-1,"-")</f>
        <v>-1.8961732332851478E-2</v>
      </c>
      <c r="H45" s="120">
        <f>IFERROR('Tablas turistas zona y tip.'!M45/'Tablas turistas zona y tip.'!M58-1,"-")</f>
        <v>-1.491957263493493E-3</v>
      </c>
      <c r="I45" s="119">
        <f>IFERROR('Tablas turistas zona y tip.'!O45/'Tablas turistas zona y tip.'!O58-1,"-")</f>
        <v>-6.823381724675559E-3</v>
      </c>
      <c r="J45" s="119">
        <f>IFERROR('Tablas turistas zona y tip.'!Q45/'Tablas turistas zona y tip.'!Q58-1,"-")</f>
        <v>-4.477385163305736E-2</v>
      </c>
      <c r="K45" s="119">
        <f>IFERROR('Tablas turistas zona y tip.'!S45/'Tablas turistas zona y tip.'!S58-1,"-")</f>
        <v>-2.1998478673481037E-2</v>
      </c>
    </row>
    <row r="46" spans="2:11" ht="15" hidden="1" customHeight="1" outlineLevel="1">
      <c r="B46" s="55" t="s">
        <v>93</v>
      </c>
      <c r="C46" s="119">
        <f>IFERROR('Tablas turistas zona y tip.'!C46/'Tablas turistas zona y tip.'!C59-1,"-")</f>
        <v>0.29880827199439186</v>
      </c>
      <c r="D46" s="119">
        <f>IFERROR('Tablas turistas zona y tip.'!E46/'Tablas turistas zona y tip.'!E59-1,"-")</f>
        <v>0.37266857962697264</v>
      </c>
      <c r="E46" s="119">
        <f>IFERROR('Tablas turistas zona y tip.'!G46/'Tablas turistas zona y tip.'!G59-1,"-")</f>
        <v>0.32186036098098647</v>
      </c>
      <c r="F46" s="120">
        <f>IFERROR('Tablas turistas zona y tip.'!I46/'Tablas turistas zona y tip.'!I59-1,"-")</f>
        <v>0.25499635203229309</v>
      </c>
      <c r="G46" s="120">
        <f>IFERROR('Tablas turistas zona y tip.'!K46/'Tablas turistas zona y tip.'!K59-1,"-")</f>
        <v>0.17274704491725767</v>
      </c>
      <c r="H46" s="120">
        <f>IFERROR('Tablas turistas zona y tip.'!M46/'Tablas turistas zona y tip.'!M59-1,"-")</f>
        <v>0.2205366729131919</v>
      </c>
      <c r="I46" s="119">
        <f>IFERROR('Tablas turistas zona y tip.'!O46/'Tablas turistas zona y tip.'!O59-1,"-")</f>
        <v>0.22747525222777454</v>
      </c>
      <c r="J46" s="119">
        <f>IFERROR('Tablas turistas zona y tip.'!Q46/'Tablas turistas zona y tip.'!Q59-1,"-")</f>
        <v>0.18120416091094338</v>
      </c>
      <c r="K46" s="119">
        <f>IFERROR('Tablas turistas zona y tip.'!S46/'Tablas turistas zona y tip.'!S59-1,"-")</f>
        <v>0.20972440587551566</v>
      </c>
    </row>
    <row r="47" spans="2:11" ht="15" hidden="1" customHeight="1" outlineLevel="1">
      <c r="B47" s="55" t="s">
        <v>94</v>
      </c>
      <c r="C47" s="119">
        <f>IFERROR('Tablas turistas zona y tip.'!C47/'Tablas turistas zona y tip.'!C60-1,"-")</f>
        <v>-3.3702360201629977E-2</v>
      </c>
      <c r="D47" s="119">
        <f>IFERROR('Tablas turistas zona y tip.'!E47/'Tablas turistas zona y tip.'!E60-1,"-")</f>
        <v>-6.1834621554615721E-2</v>
      </c>
      <c r="E47" s="119">
        <f>IFERROR('Tablas turistas zona y tip.'!G47/'Tablas turistas zona y tip.'!G60-1,"-")</f>
        <v>-4.3288134119298549E-2</v>
      </c>
      <c r="F47" s="120">
        <f>IFERROR('Tablas turistas zona y tip.'!I47/'Tablas turistas zona y tip.'!I60-1,"-")</f>
        <v>-1.1964091579389269E-2</v>
      </c>
      <c r="G47" s="120">
        <f>IFERROR('Tablas turistas zona y tip.'!K47/'Tablas turistas zona y tip.'!K60-1,"-")</f>
        <v>-5.4019575185865087E-2</v>
      </c>
      <c r="H47" s="120">
        <f>IFERROR('Tablas turistas zona y tip.'!M47/'Tablas turistas zona y tip.'!M60-1,"-")</f>
        <v>-3.0115967121745579E-2</v>
      </c>
      <c r="I47" s="119">
        <f>IFERROR('Tablas turistas zona y tip.'!O47/'Tablas turistas zona y tip.'!O60-1,"-")</f>
        <v>-1.6913764629315486E-2</v>
      </c>
      <c r="J47" s="119">
        <f>IFERROR('Tablas turistas zona y tip.'!Q47/'Tablas turistas zona y tip.'!Q60-1,"-")</f>
        <v>-5.3515294226820886E-2</v>
      </c>
      <c r="K47" s="119">
        <f>IFERROR('Tablas turistas zona y tip.'!S47/'Tablas turistas zona y tip.'!S60-1,"-")</f>
        <v>-3.1314106294082933E-2</v>
      </c>
    </row>
    <row r="48" spans="2:11" ht="15" hidden="1" customHeight="1" outlineLevel="1">
      <c r="B48" s="55" t="s">
        <v>95</v>
      </c>
      <c r="C48" s="119">
        <f>IFERROR('Tablas turistas zona y tip.'!C48/'Tablas turistas zona y tip.'!C61-1,"-")</f>
        <v>0.10823970390182791</v>
      </c>
      <c r="D48" s="119">
        <f>IFERROR('Tablas turistas zona y tip.'!E48/'Tablas turistas zona y tip.'!E61-1,"-")</f>
        <v>-3.5162094763092289E-2</v>
      </c>
      <c r="E48" s="119">
        <f>IFERROR('Tablas turistas zona y tip.'!G48/'Tablas turistas zona y tip.'!G61-1,"-")</f>
        <v>5.2170621332828571E-2</v>
      </c>
      <c r="F48" s="120">
        <f>IFERROR('Tablas turistas zona y tip.'!I48/'Tablas turistas zona y tip.'!I61-1,"-")</f>
        <v>6.9070313579223663E-2</v>
      </c>
      <c r="G48" s="120">
        <f>IFERROR('Tablas turistas zona y tip.'!K48/'Tablas turistas zona y tip.'!K61-1,"-")</f>
        <v>2.3612219885986718E-3</v>
      </c>
      <c r="H48" s="120">
        <f>IFERROR('Tablas turistas zona y tip.'!M48/'Tablas turistas zona y tip.'!M61-1,"-")</f>
        <v>3.7286346821955085E-2</v>
      </c>
      <c r="I48" s="119">
        <f>IFERROR('Tablas turistas zona y tip.'!O48/'Tablas turistas zona y tip.'!O61-1,"-")</f>
        <v>6.0363772385093828E-2</v>
      </c>
      <c r="J48" s="119">
        <f>IFERROR('Tablas turistas zona y tip.'!Q48/'Tablas turistas zona y tip.'!Q61-1,"-")</f>
        <v>1.0763135195594353E-2</v>
      </c>
      <c r="K48" s="119">
        <f>IFERROR('Tablas turistas zona y tip.'!S48/'Tablas turistas zona y tip.'!S61-1,"-")</f>
        <v>3.8962924489140738E-2</v>
      </c>
    </row>
    <row r="49" spans="2:11" ht="15" hidden="1" customHeight="1" outlineLevel="1">
      <c r="B49" s="55" t="s">
        <v>96</v>
      </c>
      <c r="C49" s="119">
        <f>IFERROR('Tablas turistas zona y tip.'!C49/'Tablas turistas zona y tip.'!C62-1,"-")</f>
        <v>0.11172447536083907</v>
      </c>
      <c r="D49" s="119">
        <f>IFERROR('Tablas turistas zona y tip.'!E49/'Tablas turistas zona y tip.'!E62-1,"-")</f>
        <v>0.1104470850611563</v>
      </c>
      <c r="E49" s="119">
        <f>IFERROR('Tablas turistas zona y tip.'!G49/'Tablas turistas zona y tip.'!G62-1,"-")</f>
        <v>0.11124026655923291</v>
      </c>
      <c r="F49" s="120">
        <f>IFERROR('Tablas turistas zona y tip.'!I49/'Tablas turistas zona y tip.'!I62-1,"-")</f>
        <v>8.0198801344832704E-2</v>
      </c>
      <c r="G49" s="120">
        <f>IFERROR('Tablas turistas zona y tip.'!K49/'Tablas turistas zona y tip.'!K62-1,"-")</f>
        <v>0.11778188396932809</v>
      </c>
      <c r="H49" s="120">
        <f>IFERROR('Tablas turistas zona y tip.'!M49/'Tablas turistas zona y tip.'!M62-1,"-")</f>
        <v>9.8086080417716159E-2</v>
      </c>
      <c r="I49" s="119">
        <f>IFERROR('Tablas turistas zona y tip.'!O49/'Tablas turistas zona y tip.'!O62-1,"-")</f>
        <v>7.5054814619429866E-2</v>
      </c>
      <c r="J49" s="119">
        <f>IFERROR('Tablas turistas zona y tip.'!Q49/'Tablas turistas zona y tip.'!Q62-1,"-")</f>
        <v>9.8322758620689621E-2</v>
      </c>
      <c r="K49" s="119">
        <f>IFERROR('Tablas turistas zona y tip.'!S49/'Tablas turistas zona y tip.'!S62-1,"-")</f>
        <v>8.5003986921011743E-2</v>
      </c>
    </row>
    <row r="50" spans="2:11" ht="15" hidden="1" customHeight="1" outlineLevel="1">
      <c r="B50" s="55" t="s">
        <v>97</v>
      </c>
      <c r="C50" s="119">
        <f>IFERROR('Tablas turistas zona y tip.'!C50/'Tablas turistas zona y tip.'!C63-1,"-")</f>
        <v>1.5510078810930583E-2</v>
      </c>
      <c r="D50" s="119">
        <f>IFERROR('Tablas turistas zona y tip.'!E50/'Tablas turistas zona y tip.'!E63-1,"-")</f>
        <v>-9.5977314452947438E-3</v>
      </c>
      <c r="E50" s="119">
        <f>IFERROR('Tablas turistas zona y tip.'!G50/'Tablas turistas zona y tip.'!G63-1,"-")</f>
        <v>6.0652060939252461E-3</v>
      </c>
      <c r="F50" s="120">
        <f>IFERROR('Tablas turistas zona y tip.'!I50/'Tablas turistas zona y tip.'!I63-1,"-")</f>
        <v>8.7487090609086327E-3</v>
      </c>
      <c r="G50" s="120">
        <f>IFERROR('Tablas turistas zona y tip.'!K50/'Tablas turistas zona y tip.'!K63-1,"-")</f>
        <v>6.3194005597182468E-3</v>
      </c>
      <c r="H50" s="120">
        <f>IFERROR('Tablas turistas zona y tip.'!M50/'Tablas turistas zona y tip.'!M63-1,"-")</f>
        <v>7.6292150292975869E-3</v>
      </c>
      <c r="I50" s="119">
        <f>IFERROR('Tablas turistas zona y tip.'!O50/'Tablas turistas zona y tip.'!O63-1,"-")</f>
        <v>8.4389615671389695E-3</v>
      </c>
      <c r="J50" s="119">
        <f>IFERROR('Tablas turistas zona y tip.'!Q50/'Tablas turistas zona y tip.'!Q63-1,"-")</f>
        <v>3.6766854884906497E-3</v>
      </c>
      <c r="K50" s="119">
        <f>IFERROR('Tablas turistas zona y tip.'!S50/'Tablas turistas zona y tip.'!S63-1,"-")</f>
        <v>6.4378104075888398E-3</v>
      </c>
    </row>
    <row r="51" spans="2:11" collapsed="1">
      <c r="B51" s="113">
        <v>2008</v>
      </c>
      <c r="C51" s="123">
        <f>IFERROR('Tablas turistas zona y tip.'!C51/'Tablas turistas zona y tip.'!C64-1,"-")</f>
        <v>1.0509631389211904E-2</v>
      </c>
      <c r="D51" s="123">
        <f>IFERROR('Tablas turistas zona y tip.'!E51/'Tablas turistas zona y tip.'!E64-1,"-")</f>
        <v>1.4946209701878654E-2</v>
      </c>
      <c r="E51" s="123">
        <f>IFERROR('Tablas turistas zona y tip.'!G51/'Tablas turistas zona y tip.'!G64-1,"-")</f>
        <v>1.2106957459176781E-2</v>
      </c>
      <c r="F51" s="123">
        <f>IFERROR('Tablas turistas zona y tip.'!I51/'Tablas turistas zona y tip.'!I64-1,"-")</f>
        <v>1.9386058183545885E-2</v>
      </c>
      <c r="G51" s="123">
        <f>IFERROR('Tablas turistas zona y tip.'!K51/'Tablas turistas zona y tip.'!K64-1,"-")</f>
        <v>8.3966279570659719E-3</v>
      </c>
      <c r="H51" s="123">
        <f>IFERROR('Tablas turistas zona y tip.'!M51/'Tablas turistas zona y tip.'!M64-1,"-")</f>
        <v>1.4412581191193929E-2</v>
      </c>
      <c r="I51" s="123">
        <f>IFERROR('Tablas turistas zona y tip.'!O51/'Tablas turistas zona y tip.'!O64-1,"-")</f>
        <v>6.9478690219793027E-3</v>
      </c>
      <c r="J51" s="123">
        <f>IFERROR('Tablas turistas zona y tip.'!Q51/'Tablas turistas zona y tip.'!Q64-1,"-")</f>
        <v>-3.6525767597872516E-3</v>
      </c>
      <c r="K51" s="123">
        <f>IFERROR('Tablas turistas zona y tip.'!S51/'Tablas turistas zona y tip.'!S64-1,"-")</f>
        <v>2.5655529758368267E-3</v>
      </c>
    </row>
    <row r="52" spans="2:11" ht="15" hidden="1" customHeight="1" outlineLevel="1">
      <c r="B52" s="55" t="s">
        <v>86</v>
      </c>
      <c r="C52" s="119">
        <f>IFERROR('Tablas turistas zona y tip.'!C52/'Tablas turistas zona y tip.'!C65-1,"-")</f>
        <v>-4.8365012886597891E-2</v>
      </c>
      <c r="D52" s="119">
        <f>IFERROR('Tablas turistas zona y tip.'!E52/'Tablas turistas zona y tip.'!E65-1,"-")</f>
        <v>-9.0067910312123023E-2</v>
      </c>
      <c r="E52" s="119">
        <f>IFERROR('Tablas turistas zona y tip.'!G52/'Tablas turistas zona y tip.'!G65-1,"-")</f>
        <v>-6.4154295616488111E-2</v>
      </c>
      <c r="F52" s="120">
        <f>IFERROR('Tablas turistas zona y tip.'!I52/'Tablas turistas zona y tip.'!I65-1,"-")</f>
        <v>-4.9372768263674649E-2</v>
      </c>
      <c r="G52" s="120">
        <f>IFERROR('Tablas turistas zona y tip.'!K52/'Tablas turistas zona y tip.'!K65-1,"-")</f>
        <v>-6.2303686932080882E-2</v>
      </c>
      <c r="H52" s="120">
        <f>IFERROR('Tablas turistas zona y tip.'!M52/'Tablas turistas zona y tip.'!M65-1,"-")</f>
        <v>-5.5565142364107034E-2</v>
      </c>
      <c r="I52" s="119">
        <f>IFERROR('Tablas turistas zona y tip.'!O52/'Tablas turistas zona y tip.'!O65-1,"-")</f>
        <v>-3.0314106402668961E-2</v>
      </c>
      <c r="J52" s="119">
        <f>IFERROR('Tablas turistas zona y tip.'!Q52/'Tablas turistas zona y tip.'!Q65-1,"-")</f>
        <v>-5.16965356646375E-2</v>
      </c>
      <c r="K52" s="119">
        <f>IFERROR('Tablas turistas zona y tip.'!S52/'Tablas turistas zona y tip.'!S65-1,"-")</f>
        <v>-3.96487545817239E-2</v>
      </c>
    </row>
    <row r="53" spans="2:11" ht="15" hidden="1" customHeight="1" outlineLevel="1">
      <c r="B53" s="55" t="s">
        <v>87</v>
      </c>
      <c r="C53" s="119">
        <f>IFERROR('Tablas turistas zona y tip.'!C53/'Tablas turistas zona y tip.'!C66-1,"-")</f>
        <v>2.2746913273668179E-2</v>
      </c>
      <c r="D53" s="119">
        <f>IFERROR('Tablas turistas zona y tip.'!E53/'Tablas turistas zona y tip.'!E66-1,"-")</f>
        <v>0.21723543204852436</v>
      </c>
      <c r="E53" s="119">
        <f>IFERROR('Tablas turistas zona y tip.'!G53/'Tablas turistas zona y tip.'!G66-1,"-")</f>
        <v>8.8654811001076972E-2</v>
      </c>
      <c r="F53" s="120">
        <f>IFERROR('Tablas turistas zona y tip.'!I53/'Tablas turistas zona y tip.'!I66-1,"-")</f>
        <v>3.6704061290700807E-2</v>
      </c>
      <c r="G53" s="120">
        <f>IFERROR('Tablas turistas zona y tip.'!K53/'Tablas turistas zona y tip.'!K66-1,"-")</f>
        <v>0.13215198922218252</v>
      </c>
      <c r="H53" s="120">
        <f>IFERROR('Tablas turistas zona y tip.'!M53/'Tablas turistas zona y tip.'!M66-1,"-")</f>
        <v>7.9487929998613538E-2</v>
      </c>
      <c r="I53" s="119">
        <f>IFERROR('Tablas turistas zona y tip.'!O53/'Tablas turistas zona y tip.'!O66-1,"-")</f>
        <v>2.4311561109275681E-2</v>
      </c>
      <c r="J53" s="119">
        <f>IFERROR('Tablas turistas zona y tip.'!Q53/'Tablas turistas zona y tip.'!Q66-1,"-")</f>
        <v>0.10692032045283373</v>
      </c>
      <c r="K53" s="119">
        <f>IFERROR('Tablas turistas zona y tip.'!S53/'Tablas turistas zona y tip.'!S66-1,"-")</f>
        <v>5.778234000790694E-2</v>
      </c>
    </row>
    <row r="54" spans="2:11" ht="15" hidden="1" customHeight="1" outlineLevel="1">
      <c r="B54" s="55" t="s">
        <v>88</v>
      </c>
      <c r="C54" s="119">
        <f>IFERROR('Tablas turistas zona y tip.'!C54/'Tablas turistas zona y tip.'!C67-1,"-")</f>
        <v>-1.8106995884773713E-2</v>
      </c>
      <c r="D54" s="119">
        <f>IFERROR('Tablas turistas zona y tip.'!E54/'Tablas turistas zona y tip.'!E67-1,"-")</f>
        <v>-6.2130084865186452E-2</v>
      </c>
      <c r="E54" s="119">
        <f>IFERROR('Tablas turistas zona y tip.'!G54/'Tablas turistas zona y tip.'!G67-1,"-")</f>
        <v>-3.4004104918551881E-2</v>
      </c>
      <c r="F54" s="120">
        <f>IFERROR('Tablas turistas zona y tip.'!I54/'Tablas turistas zona y tip.'!I67-1,"-")</f>
        <v>-4.0540149645171275E-2</v>
      </c>
      <c r="G54" s="120">
        <f>IFERROR('Tablas turistas zona y tip.'!K54/'Tablas turistas zona y tip.'!K67-1,"-")</f>
        <v>-7.7817308082947845E-2</v>
      </c>
      <c r="H54" s="120">
        <f>IFERROR('Tablas turistas zona y tip.'!M54/'Tablas turistas zona y tip.'!M67-1,"-")</f>
        <v>-5.7454736980709686E-2</v>
      </c>
      <c r="I54" s="119">
        <f>IFERROR('Tablas turistas zona y tip.'!O54/'Tablas turistas zona y tip.'!O67-1,"-")</f>
        <v>-3.0137526911652279E-2</v>
      </c>
      <c r="J54" s="119">
        <f>IFERROR('Tablas turistas zona y tip.'!Q54/'Tablas turistas zona y tip.'!Q67-1,"-")</f>
        <v>-5.9397302172378597E-2</v>
      </c>
      <c r="K54" s="119">
        <f>IFERROR('Tablas turistas zona y tip.'!S54/'Tablas turistas zona y tip.'!S67-1,"-")</f>
        <v>-4.2374670725582431E-2</v>
      </c>
    </row>
    <row r="55" spans="2:11" ht="15" hidden="1" customHeight="1" outlineLevel="1">
      <c r="B55" s="55" t="s">
        <v>89</v>
      </c>
      <c r="C55" s="119">
        <f>IFERROR('Tablas turistas zona y tip.'!C55/'Tablas turistas zona y tip.'!C68-1,"-")</f>
        <v>-8.3667998877459238E-2</v>
      </c>
      <c r="D55" s="119">
        <f>IFERROR('Tablas turistas zona y tip.'!E55/'Tablas turistas zona y tip.'!E68-1,"-")</f>
        <v>-0.20929306999651753</v>
      </c>
      <c r="E55" s="119">
        <f>IFERROR('Tablas turistas zona y tip.'!G55/'Tablas turistas zona y tip.'!G68-1,"-")</f>
        <v>-0.12996211195306773</v>
      </c>
      <c r="F55" s="120">
        <f>IFERROR('Tablas turistas zona y tip.'!I55/'Tablas turistas zona y tip.'!I68-1,"-")</f>
        <v>-5.6585046568522257E-2</v>
      </c>
      <c r="G55" s="120">
        <f>IFERROR('Tablas turistas zona y tip.'!K55/'Tablas turistas zona y tip.'!K68-1,"-")</f>
        <v>-0.20078047044317759</v>
      </c>
      <c r="H55" s="120">
        <f>IFERROR('Tablas turistas zona y tip.'!M55/'Tablas turistas zona y tip.'!M68-1,"-")</f>
        <v>-0.1225893353271289</v>
      </c>
      <c r="I55" s="119">
        <f>IFERROR('Tablas turistas zona y tip.'!O55/'Tablas turistas zona y tip.'!O68-1,"-")</f>
        <v>-6.611917367612441E-2</v>
      </c>
      <c r="J55" s="119">
        <f>IFERROR('Tablas turistas zona y tip.'!Q55/'Tablas turistas zona y tip.'!Q68-1,"-")</f>
        <v>-0.18851782013121599</v>
      </c>
      <c r="K55" s="119">
        <f>IFERROR('Tablas turistas zona y tip.'!S55/'Tablas turistas zona y tip.'!S68-1,"-")</f>
        <v>-0.11690873113384459</v>
      </c>
    </row>
    <row r="56" spans="2:11" ht="15" hidden="1" customHeight="1" outlineLevel="1">
      <c r="B56" s="55" t="s">
        <v>90</v>
      </c>
      <c r="C56" s="119">
        <f>IFERROR('Tablas turistas zona y tip.'!C56/'Tablas turistas zona y tip.'!C69-1,"-")</f>
        <v>6.5679991502318735E-3</v>
      </c>
      <c r="D56" s="119">
        <f>IFERROR('Tablas turistas zona y tip.'!E56/'Tablas turistas zona y tip.'!E69-1,"-")</f>
        <v>3.8476531481454801E-2</v>
      </c>
      <c r="E56" s="119">
        <f>IFERROR('Tablas turistas zona y tip.'!G56/'Tablas turistas zona y tip.'!G69-1,"-")</f>
        <v>1.8695640244738909E-2</v>
      </c>
      <c r="F56" s="120">
        <f>IFERROR('Tablas turistas zona y tip.'!I56/'Tablas turistas zona y tip.'!I69-1,"-")</f>
        <v>-9.3701900575624553E-3</v>
      </c>
      <c r="G56" s="120">
        <f>IFERROR('Tablas turistas zona y tip.'!K56/'Tablas turistas zona y tip.'!K69-1,"-")</f>
        <v>-1.232679795075764E-2</v>
      </c>
      <c r="H56" s="120">
        <f>IFERROR('Tablas turistas zona y tip.'!M56/'Tablas turistas zona y tip.'!M69-1,"-")</f>
        <v>-1.0764803197577333E-2</v>
      </c>
      <c r="I56" s="119">
        <f>IFERROR('Tablas turistas zona y tip.'!O56/'Tablas turistas zona y tip.'!O69-1,"-")</f>
        <v>-8.9988527623228176E-3</v>
      </c>
      <c r="J56" s="119">
        <f>IFERROR('Tablas turistas zona y tip.'!Q56/'Tablas turistas zona y tip.'!Q69-1,"-")</f>
        <v>-7.3161772649683599E-3</v>
      </c>
      <c r="K56" s="119">
        <f>IFERROR('Tablas turistas zona y tip.'!S56/'Tablas turistas zona y tip.'!S69-1,"-")</f>
        <v>-8.2683081957001248E-3</v>
      </c>
    </row>
    <row r="57" spans="2:11" ht="15" hidden="1" customHeight="1" outlineLevel="1">
      <c r="B57" s="55" t="s">
        <v>91</v>
      </c>
      <c r="C57" s="119">
        <f>IFERROR('Tablas turistas zona y tip.'!C57/'Tablas turistas zona y tip.'!C70-1,"-")</f>
        <v>9.816998858042103E-3</v>
      </c>
      <c r="D57" s="119">
        <f>IFERROR('Tablas turistas zona y tip.'!E57/'Tablas turistas zona y tip.'!E70-1,"-")</f>
        <v>-0.13636007336918177</v>
      </c>
      <c r="E57" s="119">
        <f>IFERROR('Tablas turistas zona y tip.'!G57/'Tablas turistas zona y tip.'!G70-1,"-")</f>
        <v>-4.5686155457932975E-2</v>
      </c>
      <c r="F57" s="120">
        <f>IFERROR('Tablas turistas zona y tip.'!I57/'Tablas turistas zona y tip.'!I70-1,"-")</f>
        <v>5.6545469991080566E-3</v>
      </c>
      <c r="G57" s="120">
        <f>IFERROR('Tablas turistas zona y tip.'!K57/'Tablas turistas zona y tip.'!K70-1,"-")</f>
        <v>-9.4431860277283564E-2</v>
      </c>
      <c r="H57" s="120">
        <f>IFERROR('Tablas turistas zona y tip.'!M57/'Tablas turistas zona y tip.'!M70-1,"-")</f>
        <v>-4.1032483222997462E-2</v>
      </c>
      <c r="I57" s="119">
        <f>IFERROR('Tablas turistas zona y tip.'!O57/'Tablas turistas zona y tip.'!O70-1,"-")</f>
        <v>-1.1529865180451848E-2</v>
      </c>
      <c r="J57" s="119">
        <f>IFERROR('Tablas turistas zona y tip.'!Q57/'Tablas turistas zona y tip.'!Q70-1,"-")</f>
        <v>-8.0924632050947576E-2</v>
      </c>
      <c r="K57" s="119">
        <f>IFERROR('Tablas turistas zona y tip.'!S57/'Tablas turistas zona y tip.'!S70-1,"-")</f>
        <v>-4.1072023630761123E-2</v>
      </c>
    </row>
    <row r="58" spans="2:11" ht="15" hidden="1" customHeight="1" outlineLevel="1">
      <c r="B58" s="55" t="s">
        <v>92</v>
      </c>
      <c r="C58" s="119">
        <f>IFERROR('Tablas turistas zona y tip.'!C58/'Tablas turistas zona y tip.'!C71-1,"-")</f>
        <v>6.159454448320334E-3</v>
      </c>
      <c r="D58" s="119">
        <f>IFERROR('Tablas turistas zona y tip.'!E58/'Tablas turistas zona y tip.'!E71-1,"-")</f>
        <v>-0.12817790892243475</v>
      </c>
      <c r="E58" s="119">
        <f>IFERROR('Tablas turistas zona y tip.'!G58/'Tablas turistas zona y tip.'!G71-1,"-")</f>
        <v>-4.3272732087763721E-2</v>
      </c>
      <c r="F58" s="120">
        <f>IFERROR('Tablas turistas zona y tip.'!I58/'Tablas turistas zona y tip.'!I71-1,"-")</f>
        <v>8.6871798462095917E-3</v>
      </c>
      <c r="G58" s="120">
        <f>IFERROR('Tablas turistas zona y tip.'!K58/'Tablas turistas zona y tip.'!K71-1,"-")</f>
        <v>-9.778685639755158E-2</v>
      </c>
      <c r="H58" s="120">
        <f>IFERROR('Tablas turistas zona y tip.'!M58/'Tablas turistas zona y tip.'!M71-1,"-")</f>
        <v>-4.0090544372749393E-2</v>
      </c>
      <c r="I58" s="119">
        <f>IFERROR('Tablas turistas zona y tip.'!O58/'Tablas turistas zona y tip.'!O71-1,"-")</f>
        <v>-3.1043865102496904E-3</v>
      </c>
      <c r="J58" s="119">
        <f>IFERROR('Tablas turistas zona y tip.'!Q58/'Tablas turistas zona y tip.'!Q71-1,"-")</f>
        <v>-7.2528959161241247E-2</v>
      </c>
      <c r="K58" s="119">
        <f>IFERROR('Tablas turistas zona y tip.'!S58/'Tablas turistas zona y tip.'!S71-1,"-")</f>
        <v>-3.2075724679442752E-2</v>
      </c>
    </row>
    <row r="59" spans="2:11" ht="15" hidden="1" customHeight="1" outlineLevel="1">
      <c r="B59" s="55" t="s">
        <v>93</v>
      </c>
      <c r="C59" s="119">
        <f>IFERROR('Tablas turistas zona y tip.'!C59/'Tablas turistas zona y tip.'!C72-1,"-")</f>
        <v>-0.10437921833307173</v>
      </c>
      <c r="D59" s="119">
        <f>IFERROR('Tablas turistas zona y tip.'!E59/'Tablas turistas zona y tip.'!E72-1,"-")</f>
        <v>-0.15953993136072719</v>
      </c>
      <c r="E59" s="119">
        <f>IFERROR('Tablas turistas zona y tip.'!G59/'Tablas turistas zona y tip.'!G72-1,"-")</f>
        <v>-0.12235674662555363</v>
      </c>
      <c r="F59" s="120">
        <f>IFERROR('Tablas turistas zona y tip.'!I59/'Tablas turistas zona y tip.'!I72-1,"-")</f>
        <v>-9.2519599774764982E-2</v>
      </c>
      <c r="G59" s="120">
        <f>IFERROR('Tablas turistas zona y tip.'!K59/'Tablas turistas zona y tip.'!K72-1,"-")</f>
        <v>-0.10687893247751357</v>
      </c>
      <c r="H59" s="120">
        <f>IFERROR('Tablas turistas zona y tip.'!M59/'Tablas turistas zona y tip.'!M72-1,"-")</f>
        <v>-9.8591498996478788E-2</v>
      </c>
      <c r="I59" s="119">
        <f>IFERROR('Tablas turistas zona y tip.'!O59/'Tablas turistas zona y tip.'!O72-1,"-")</f>
        <v>-9.2565054159716165E-2</v>
      </c>
      <c r="J59" s="119">
        <f>IFERROR('Tablas turistas zona y tip.'!Q59/'Tablas turistas zona y tip.'!Q72-1,"-")</f>
        <v>-9.2590668910449536E-2</v>
      </c>
      <c r="K59" s="119">
        <f>IFERROR('Tablas turistas zona y tip.'!S59/'Tablas turistas zona y tip.'!S72-1,"-")</f>
        <v>-9.2574880844212726E-2</v>
      </c>
    </row>
    <row r="60" spans="2:11" ht="15" hidden="1" customHeight="1" outlineLevel="1">
      <c r="B60" s="55" t="s">
        <v>94</v>
      </c>
      <c r="C60" s="119">
        <f>IFERROR('Tablas turistas zona y tip.'!C60/'Tablas turistas zona y tip.'!C73-1,"-")</f>
        <v>-6.2386812371352574E-2</v>
      </c>
      <c r="D60" s="119">
        <f>IFERROR('Tablas turistas zona y tip.'!E60/'Tablas turistas zona y tip.'!E73-1,"-")</f>
        <v>-9.8430437998192177E-2</v>
      </c>
      <c r="E60" s="119">
        <f>IFERROR('Tablas turistas zona y tip.'!G60/'Tablas turistas zona y tip.'!G73-1,"-")</f>
        <v>-7.4987646660001572E-2</v>
      </c>
      <c r="F60" s="120">
        <f>IFERROR('Tablas turistas zona y tip.'!I60/'Tablas turistas zona y tip.'!I73-1,"-")</f>
        <v>-8.2511999051926743E-2</v>
      </c>
      <c r="G60" s="120">
        <f>IFERROR('Tablas turistas zona y tip.'!K60/'Tablas turistas zona y tip.'!K73-1,"-")</f>
        <v>-0.1153571249435722</v>
      </c>
      <c r="H60" s="120">
        <f>IFERROR('Tablas turistas zona y tip.'!M60/'Tablas turistas zona y tip.'!M73-1,"-")</f>
        <v>-9.698297294012348E-2</v>
      </c>
      <c r="I60" s="119">
        <f>IFERROR('Tablas turistas zona y tip.'!O60/'Tablas turistas zona y tip.'!O73-1,"-")</f>
        <v>-5.3758885950142554E-2</v>
      </c>
      <c r="J60" s="119">
        <f>IFERROR('Tablas turistas zona y tip.'!Q60/'Tablas turistas zona y tip.'!Q73-1,"-")</f>
        <v>-0.11880570774388743</v>
      </c>
      <c r="K60" s="119">
        <f>IFERROR('Tablas turistas zona y tip.'!S60/'Tablas turistas zona y tip.'!S73-1,"-")</f>
        <v>-8.0464135463768294E-2</v>
      </c>
    </row>
    <row r="61" spans="2:11" ht="15" hidden="1" customHeight="1" outlineLevel="1">
      <c r="B61" s="55" t="s">
        <v>95</v>
      </c>
      <c r="C61" s="119">
        <f>IFERROR('Tablas turistas zona y tip.'!C61/'Tablas turistas zona y tip.'!C74-1,"-")</f>
        <v>2.9424311170573647E-2</v>
      </c>
      <c r="D61" s="119">
        <f>IFERROR('Tablas turistas zona y tip.'!E61/'Tablas turistas zona y tip.'!E74-1,"-")</f>
        <v>5.521415414144859E-2</v>
      </c>
      <c r="E61" s="119">
        <f>IFERROR('Tablas turistas zona y tip.'!G61/'Tablas turistas zona y tip.'!G74-1,"-")</f>
        <v>3.9356419412336363E-2</v>
      </c>
      <c r="F61" s="120">
        <f>IFERROR('Tablas turistas zona y tip.'!I61/'Tablas turistas zona y tip.'!I74-1,"-")</f>
        <v>5.0004029117086235E-2</v>
      </c>
      <c r="G61" s="120">
        <f>IFERROR('Tablas turistas zona y tip.'!K61/'Tablas turistas zona y tip.'!K74-1,"-")</f>
        <v>3.1470538774232004E-2</v>
      </c>
      <c r="H61" s="120">
        <f>IFERROR('Tablas turistas zona y tip.'!M61/'Tablas turistas zona y tip.'!M74-1,"-")</f>
        <v>4.1091268070676534E-2</v>
      </c>
      <c r="I61" s="119">
        <f>IFERROR('Tablas turistas zona y tip.'!O61/'Tablas turistas zona y tip.'!O74-1,"-")</f>
        <v>5.3518853232388697E-2</v>
      </c>
      <c r="J61" s="119">
        <f>IFERROR('Tablas turistas zona y tip.'!Q61/'Tablas turistas zona y tip.'!Q74-1,"-")</f>
        <v>2.5113079303693775E-2</v>
      </c>
      <c r="K61" s="119">
        <f>IFERROR('Tablas turistas zona y tip.'!S61/'Tablas turistas zona y tip.'!S74-1,"-")</f>
        <v>4.1072006403596983E-2</v>
      </c>
    </row>
    <row r="62" spans="2:11" ht="15" hidden="1" customHeight="1" outlineLevel="1">
      <c r="B62" s="55" t="s">
        <v>96</v>
      </c>
      <c r="C62" s="119">
        <f>IFERROR('Tablas turistas zona y tip.'!C62/'Tablas turistas zona y tip.'!C75-1,"-")</f>
        <v>1.8547207626889106E-2</v>
      </c>
      <c r="D62" s="119">
        <f>IFERROR('Tablas turistas zona y tip.'!E62/'Tablas turistas zona y tip.'!E75-1,"-")</f>
        <v>-1.7898699520876082E-2</v>
      </c>
      <c r="E62" s="119">
        <f>IFERROR('Tablas turistas zona y tip.'!G62/'Tablas turistas zona y tip.'!G75-1,"-")</f>
        <v>4.4180569836478334E-3</v>
      </c>
      <c r="F62" s="120">
        <f>IFERROR('Tablas turistas zona y tip.'!I62/'Tablas turistas zona y tip.'!I75-1,"-")</f>
        <v>3.8548188271586126E-2</v>
      </c>
      <c r="G62" s="120">
        <f>IFERROR('Tablas turistas zona y tip.'!K62/'Tablas turistas zona y tip.'!K75-1,"-")</f>
        <v>-1.1946640881939419E-2</v>
      </c>
      <c r="H62" s="120">
        <f>IFERROR('Tablas turistas zona y tip.'!M62/'Tablas turistas zona y tip.'!M75-1,"-")</f>
        <v>1.3887335495656794E-2</v>
      </c>
      <c r="I62" s="119">
        <f>IFERROR('Tablas turistas zona y tip.'!O62/'Tablas turistas zona y tip.'!O75-1,"-")</f>
        <v>2.6830754646714361E-2</v>
      </c>
      <c r="J62" s="119">
        <f>IFERROR('Tablas turistas zona y tip.'!Q62/'Tablas turistas zona y tip.'!Q75-1,"-")</f>
        <v>-2.1946178709994268E-2</v>
      </c>
      <c r="K62" s="119">
        <f>IFERROR('Tablas turistas zona y tip.'!S62/'Tablas turistas zona y tip.'!S75-1,"-")</f>
        <v>5.3911999867177762E-3</v>
      </c>
    </row>
    <row r="63" spans="2:11" ht="15" hidden="1" customHeight="1" outlineLevel="1">
      <c r="B63" s="55" t="s">
        <v>97</v>
      </c>
      <c r="C63" s="119">
        <f>IFERROR('Tablas turistas zona y tip.'!C63/'Tablas turistas zona y tip.'!C76-1,"-")</f>
        <v>-4.6438948930743962E-2</v>
      </c>
      <c r="D63" s="119">
        <f>IFERROR('Tablas turistas zona y tip.'!E63/'Tablas turistas zona y tip.'!E76-1,"-")</f>
        <v>-3.4758044706460378E-2</v>
      </c>
      <c r="E63" s="119">
        <f>IFERROR('Tablas turistas zona y tip.'!G63/'Tablas turistas zona y tip.'!G76-1,"-")</f>
        <v>-4.2078235124584085E-2</v>
      </c>
      <c r="F63" s="120">
        <f>IFERROR('Tablas turistas zona y tip.'!I63/'Tablas turistas zona y tip.'!I76-1,"-")</f>
        <v>-7.5925805938588109E-3</v>
      </c>
      <c r="G63" s="120">
        <f>IFERROR('Tablas turistas zona y tip.'!K63/'Tablas turistas zona y tip.'!K76-1,"-")</f>
        <v>-9.6055943704763891E-2</v>
      </c>
      <c r="H63" s="120">
        <f>IFERROR('Tablas turistas zona y tip.'!M63/'Tablas turistas zona y tip.'!M76-1,"-")</f>
        <v>-5.0417231382606897E-2</v>
      </c>
      <c r="I63" s="119">
        <f>IFERROR('Tablas turistas zona y tip.'!O63/'Tablas turistas zona y tip.'!O76-1,"-")</f>
        <v>1.0847268912061336E-2</v>
      </c>
      <c r="J63" s="119">
        <f>IFERROR('Tablas turistas zona y tip.'!Q63/'Tablas turistas zona y tip.'!Q76-1,"-")</f>
        <v>-9.0934210456398046E-2</v>
      </c>
      <c r="K63" s="119">
        <f>IFERROR('Tablas turistas zona y tip.'!S63/'Tablas turistas zona y tip.'!S76-1,"-")</f>
        <v>-3.4573850028218667E-2</v>
      </c>
    </row>
    <row r="64" spans="2:11" collapsed="1">
      <c r="B64" s="113">
        <v>2007</v>
      </c>
      <c r="C64" s="123">
        <f>IFERROR('Tablas turistas zona y tip.'!C64/'Tablas turistas zona y tip.'!C77-1,"-")</f>
        <v>-2.2021430014617649E-2</v>
      </c>
      <c r="D64" s="123">
        <f>IFERROR('Tablas turistas zona y tip.'!E64/'Tablas turistas zona y tip.'!E77-1,"-")</f>
        <v>-5.1226640787216726E-2</v>
      </c>
      <c r="E64" s="123">
        <f>IFERROR('Tablas turistas zona y tip.'!G64/'Tablas turistas zona y tip.'!G77-1,"-")</f>
        <v>-3.2741212548908383E-2</v>
      </c>
      <c r="F64" s="123">
        <f>IFERROR('Tablas turistas zona y tip.'!I64/'Tablas turistas zona y tip.'!I77-1,"-")</f>
        <v>-1.7232695335539283E-2</v>
      </c>
      <c r="G64" s="123">
        <f>IFERROR('Tablas turistas zona y tip.'!K64/'Tablas turistas zona y tip.'!K77-1,"-")</f>
        <v>-5.8302151801557733E-2</v>
      </c>
      <c r="H64" s="123">
        <f>IFERROR('Tablas turistas zona y tip.'!M64/'Tablas turistas zona y tip.'!M77-1,"-")</f>
        <v>-3.6254627139557738E-2</v>
      </c>
      <c r="I64" s="123">
        <f>IFERROR('Tablas turistas zona y tip.'!O64/'Tablas turistas zona y tip.'!O77-1,"-")</f>
        <v>-1.5365629285829852E-2</v>
      </c>
      <c r="J64" s="123">
        <f>IFERROR('Tablas turistas zona y tip.'!Q64/'Tablas turistas zona y tip.'!Q77-1,"-")</f>
        <v>-5.3727730701820575E-2</v>
      </c>
      <c r="K64" s="123">
        <f>IFERROR('Tablas turistas zona y tip.'!S64/'Tablas turistas zona y tip.'!S77-1,"-")</f>
        <v>-3.1595778619496917E-2</v>
      </c>
    </row>
    <row r="65" spans="2:11" ht="15" customHeight="1">
      <c r="B65" s="349" t="s">
        <v>99</v>
      </c>
      <c r="C65" s="349"/>
      <c r="D65" s="349"/>
      <c r="E65" s="349"/>
      <c r="F65" s="349"/>
      <c r="G65" s="349"/>
      <c r="H65" s="349"/>
      <c r="I65" s="349"/>
      <c r="J65" s="349"/>
      <c r="K65" s="349"/>
    </row>
    <row r="67" spans="2:11">
      <c r="F67" s="124"/>
      <c r="G67" s="124"/>
      <c r="H67" s="124"/>
    </row>
  </sheetData>
  <mergeCells count="6">
    <mergeCell ref="B65:K65"/>
    <mergeCell ref="B5:K5"/>
    <mergeCell ref="B6:B7"/>
    <mergeCell ref="C6:E6"/>
    <mergeCell ref="F6:H6"/>
    <mergeCell ref="I6:K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B1:K57"/>
  <sheetViews>
    <sheetView showGridLines="0" showRowColHeaders="0" showZeros="0" zoomScaleNormal="100" workbookViewId="0">
      <selection activeCell="I25" sqref="I25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345" t="s">
        <v>142</v>
      </c>
      <c r="C5" s="345"/>
      <c r="D5" s="345"/>
      <c r="E5" s="345"/>
      <c r="F5" s="345"/>
      <c r="G5" s="345"/>
      <c r="H5" s="345"/>
      <c r="I5" s="345"/>
      <c r="K5" s="72" t="s">
        <v>98</v>
      </c>
    </row>
    <row r="6" spans="2:11" ht="15" customHeight="1">
      <c r="B6" s="125"/>
      <c r="C6" s="126">
        <v>2008</v>
      </c>
      <c r="D6" s="127">
        <v>2009</v>
      </c>
      <c r="E6" s="127">
        <v>2010</v>
      </c>
      <c r="F6" s="127">
        <v>2011</v>
      </c>
      <c r="G6" s="118" t="s">
        <v>143</v>
      </c>
      <c r="H6" s="118" t="s">
        <v>144</v>
      </c>
      <c r="I6" s="118" t="s">
        <v>145</v>
      </c>
    </row>
    <row r="7" spans="2:11" ht="15" customHeight="1">
      <c r="B7" s="128" t="s">
        <v>105</v>
      </c>
      <c r="C7" s="103">
        <v>147131</v>
      </c>
      <c r="D7" s="103">
        <v>136344</v>
      </c>
      <c r="E7" s="103">
        <v>131537</v>
      </c>
      <c r="F7" s="103">
        <v>134928</v>
      </c>
      <c r="G7" s="120">
        <v>-7.3315616695325936E-2</v>
      </c>
      <c r="H7" s="120">
        <v>-3.5256410256410242E-2</v>
      </c>
      <c r="I7" s="120">
        <v>2.5779818606171734E-2</v>
      </c>
    </row>
    <row r="8" spans="2:11" ht="15" customHeight="1">
      <c r="B8" s="128" t="s">
        <v>106</v>
      </c>
      <c r="C8" s="103">
        <v>168254</v>
      </c>
      <c r="D8" s="103">
        <v>133792</v>
      </c>
      <c r="E8" s="103">
        <v>125419</v>
      </c>
      <c r="F8" s="103">
        <v>145544</v>
      </c>
      <c r="G8" s="120">
        <v>-0.20482128210919204</v>
      </c>
      <c r="H8" s="120">
        <v>-6.2582217172925114E-2</v>
      </c>
      <c r="I8" s="120">
        <v>0.16046213093709882</v>
      </c>
    </row>
    <row r="9" spans="2:11" ht="15" customHeight="1">
      <c r="B9" s="128" t="s">
        <v>107</v>
      </c>
      <c r="C9" s="103">
        <v>183447</v>
      </c>
      <c r="D9" s="103">
        <v>135071</v>
      </c>
      <c r="E9" s="103">
        <v>140329</v>
      </c>
      <c r="F9" s="103">
        <v>160253</v>
      </c>
      <c r="G9" s="120">
        <v>-0.2637055934411574</v>
      </c>
      <c r="H9" s="120">
        <v>3.8927675074590384E-2</v>
      </c>
      <c r="I9" s="120">
        <v>0.14198063123089311</v>
      </c>
    </row>
    <row r="10" spans="2:11" ht="15" customHeight="1">
      <c r="B10" s="128" t="s">
        <v>94</v>
      </c>
      <c r="C10" s="103">
        <v>154022</v>
      </c>
      <c r="D10" s="103">
        <v>143027</v>
      </c>
      <c r="E10" s="103">
        <v>156611</v>
      </c>
      <c r="F10" s="103">
        <v>172615</v>
      </c>
      <c r="G10" s="120">
        <v>-7.1385905909545411E-2</v>
      </c>
      <c r="H10" s="120">
        <v>9.4975074636257428E-2</v>
      </c>
      <c r="I10" s="120">
        <v>0.10218950137602079</v>
      </c>
    </row>
    <row r="11" spans="2:11" ht="15" customHeight="1">
      <c r="B11" s="128" t="s">
        <v>109</v>
      </c>
      <c r="C11" s="103">
        <v>153505</v>
      </c>
      <c r="D11" s="103">
        <v>123885</v>
      </c>
      <c r="E11" s="103">
        <v>132519</v>
      </c>
      <c r="F11" s="103"/>
      <c r="G11" s="120">
        <v>-0.19295788410800951</v>
      </c>
      <c r="H11" s="120">
        <v>6.9693667514227009E-2</v>
      </c>
      <c r="I11" s="120"/>
    </row>
    <row r="12" spans="2:11" ht="15" customHeight="1">
      <c r="B12" s="128" t="s">
        <v>110</v>
      </c>
      <c r="C12" s="103">
        <v>146363</v>
      </c>
      <c r="D12" s="103">
        <v>121387</v>
      </c>
      <c r="E12" s="103">
        <v>128897</v>
      </c>
      <c r="F12" s="103"/>
      <c r="G12" s="120">
        <v>-0.17064422019226166</v>
      </c>
      <c r="H12" s="120">
        <v>6.1868239597320906E-2</v>
      </c>
      <c r="I12" s="120"/>
    </row>
    <row r="13" spans="2:11" ht="15" customHeight="1">
      <c r="B13" s="128" t="s">
        <v>111</v>
      </c>
      <c r="C13" s="103">
        <v>161273</v>
      </c>
      <c r="D13" s="103">
        <v>152332</v>
      </c>
      <c r="E13" s="103">
        <v>163371</v>
      </c>
      <c r="F13" s="103"/>
      <c r="G13" s="120">
        <v>-5.5440154272568876E-2</v>
      </c>
      <c r="H13" s="120">
        <v>7.2466717432975392E-2</v>
      </c>
      <c r="I13" s="120"/>
    </row>
    <row r="14" spans="2:11" ht="15" customHeight="1">
      <c r="B14" s="128" t="s">
        <v>112</v>
      </c>
      <c r="C14" s="103">
        <v>187998</v>
      </c>
      <c r="D14" s="103">
        <v>170260</v>
      </c>
      <c r="E14" s="103">
        <v>165244</v>
      </c>
      <c r="F14" s="103"/>
      <c r="G14" s="120">
        <v>-9.4352067575186993E-2</v>
      </c>
      <c r="H14" s="120">
        <v>-2.9460824621167614E-2</v>
      </c>
      <c r="I14" s="120"/>
    </row>
    <row r="15" spans="2:11" ht="15" customHeight="1">
      <c r="B15" s="128" t="s">
        <v>113</v>
      </c>
      <c r="C15" s="103">
        <v>137440</v>
      </c>
      <c r="D15" s="103">
        <v>124595</v>
      </c>
      <c r="E15" s="103">
        <v>132375</v>
      </c>
      <c r="F15" s="103"/>
      <c r="G15" s="120">
        <v>-9.3458963911525084E-2</v>
      </c>
      <c r="H15" s="120">
        <v>6.244231309442605E-2</v>
      </c>
      <c r="I15" s="120"/>
    </row>
    <row r="16" spans="2:11" ht="15" customHeight="1">
      <c r="B16" s="128" t="s">
        <v>114</v>
      </c>
      <c r="C16" s="103">
        <v>160443</v>
      </c>
      <c r="D16" s="103">
        <v>145358</v>
      </c>
      <c r="E16" s="103">
        <v>155317</v>
      </c>
      <c r="F16" s="103"/>
      <c r="G16" s="120">
        <v>-9.402092955130481E-2</v>
      </c>
      <c r="H16" s="120">
        <v>6.8513600902599059E-2</v>
      </c>
      <c r="I16" s="120"/>
    </row>
    <row r="17" spans="2:11" ht="15" customHeight="1">
      <c r="B17" s="128" t="s">
        <v>115</v>
      </c>
      <c r="C17" s="103">
        <v>149092</v>
      </c>
      <c r="D17" s="103">
        <v>130907</v>
      </c>
      <c r="E17" s="103">
        <v>137940</v>
      </c>
      <c r="F17" s="103"/>
      <c r="G17" s="120">
        <v>-0.12197166849998664</v>
      </c>
      <c r="H17" s="120">
        <v>5.3725163665808484E-2</v>
      </c>
      <c r="I17" s="120"/>
    </row>
    <row r="18" spans="2:11" ht="15" customHeight="1">
      <c r="B18" s="128" t="s">
        <v>116</v>
      </c>
      <c r="C18" s="103">
        <v>141832</v>
      </c>
      <c r="D18" s="103">
        <v>132073</v>
      </c>
      <c r="E18" s="103">
        <v>141884</v>
      </c>
      <c r="F18" s="103"/>
      <c r="G18" s="120">
        <v>-6.8806757290315268E-2</v>
      </c>
      <c r="H18" s="120">
        <v>7.4284675898934616E-2</v>
      </c>
      <c r="I18" s="120"/>
    </row>
    <row r="19" spans="2:11" ht="15" customHeight="1">
      <c r="B19" s="129" t="s">
        <v>146</v>
      </c>
      <c r="C19" s="107">
        <v>1890800</v>
      </c>
      <c r="D19" s="107">
        <v>1649031</v>
      </c>
      <c r="E19" s="107">
        <v>1711443</v>
      </c>
      <c r="F19" s="107">
        <v>613340</v>
      </c>
      <c r="G19" s="130">
        <v>-0.12786598265284532</v>
      </c>
      <c r="H19" s="130">
        <v>3.7847681456564475E-2</v>
      </c>
      <c r="I19" s="130"/>
    </row>
    <row r="20" spans="2:11" ht="15" customHeight="1">
      <c r="B20" s="349" t="s">
        <v>99</v>
      </c>
      <c r="C20" s="349"/>
      <c r="D20" s="349"/>
      <c r="E20" s="349"/>
      <c r="F20" s="349"/>
      <c r="G20" s="349"/>
      <c r="H20" s="349"/>
      <c r="I20" s="349"/>
    </row>
    <row r="21" spans="2:11">
      <c r="B21" s="99"/>
      <c r="C21" s="99"/>
      <c r="D21" s="99"/>
      <c r="E21" s="99"/>
      <c r="F21" s="99"/>
      <c r="G21" s="99"/>
      <c r="H21" s="99"/>
    </row>
    <row r="22" spans="2:11">
      <c r="B22" s="99"/>
      <c r="C22" s="99"/>
      <c r="D22" s="99"/>
      <c r="E22" s="99"/>
      <c r="F22" s="99"/>
      <c r="G22" s="99"/>
      <c r="H22" s="99"/>
    </row>
    <row r="23" spans="2:11" ht="18" customHeight="1" thickBot="1">
      <c r="B23" s="345" t="s">
        <v>147</v>
      </c>
      <c r="C23" s="345"/>
      <c r="D23" s="345"/>
      <c r="E23" s="345"/>
      <c r="F23" s="345"/>
      <c r="G23" s="345"/>
      <c r="H23" s="345"/>
      <c r="I23" s="345"/>
    </row>
    <row r="24" spans="2:11" ht="15" customHeight="1" thickBot="1">
      <c r="B24" s="125"/>
      <c r="C24" s="126">
        <v>2008</v>
      </c>
      <c r="D24" s="127">
        <v>2009</v>
      </c>
      <c r="E24" s="127">
        <v>2010</v>
      </c>
      <c r="F24" s="127">
        <v>2011</v>
      </c>
      <c r="G24" s="118" t="s">
        <v>143</v>
      </c>
      <c r="H24" s="118" t="s">
        <v>144</v>
      </c>
      <c r="I24" s="118" t="s">
        <v>145</v>
      </c>
      <c r="K24" s="72" t="s">
        <v>98</v>
      </c>
    </row>
    <row r="25" spans="2:11" ht="15" customHeight="1">
      <c r="B25" s="128" t="s">
        <v>105</v>
      </c>
      <c r="C25" s="103">
        <v>314867</v>
      </c>
      <c r="D25" s="103">
        <v>299462</v>
      </c>
      <c r="E25" s="103">
        <v>301357</v>
      </c>
      <c r="F25" s="103">
        <v>306956</v>
      </c>
      <c r="G25" s="120">
        <v>-4.892541930402361E-2</v>
      </c>
      <c r="H25" s="120">
        <v>6.3280149067328484E-3</v>
      </c>
      <c r="I25" s="120">
        <v>1.8579292998005759E-2</v>
      </c>
    </row>
    <row r="26" spans="2:11" ht="15" customHeight="1">
      <c r="B26" s="128" t="s">
        <v>106</v>
      </c>
      <c r="C26" s="103">
        <v>358356</v>
      </c>
      <c r="D26" s="103">
        <v>300505</v>
      </c>
      <c r="E26" s="103">
        <v>287470</v>
      </c>
      <c r="F26" s="103">
        <v>334605</v>
      </c>
      <c r="G26" s="120">
        <v>-0.16143443949592029</v>
      </c>
      <c r="H26" s="120">
        <v>-4.337698208016505E-2</v>
      </c>
      <c r="I26" s="120">
        <v>0.16396493547152757</v>
      </c>
    </row>
    <row r="27" spans="2:11" ht="15" customHeight="1">
      <c r="B27" s="128" t="s">
        <v>107</v>
      </c>
      <c r="C27" s="103">
        <v>387247</v>
      </c>
      <c r="D27" s="103">
        <v>317148</v>
      </c>
      <c r="E27" s="103">
        <v>319265</v>
      </c>
      <c r="F27" s="103">
        <v>360550</v>
      </c>
      <c r="G27" s="120">
        <v>-0.18101883294124943</v>
      </c>
      <c r="H27" s="120">
        <v>6.6751169800849386E-3</v>
      </c>
      <c r="I27" s="120">
        <v>0.12931263996993092</v>
      </c>
    </row>
    <row r="28" spans="2:11" ht="15" customHeight="1">
      <c r="B28" s="128" t="s">
        <v>94</v>
      </c>
      <c r="C28" s="103">
        <v>317058</v>
      </c>
      <c r="D28" s="103">
        <v>323645</v>
      </c>
      <c r="E28" s="103">
        <v>340243</v>
      </c>
      <c r="F28" s="103">
        <v>386548</v>
      </c>
      <c r="G28" s="120">
        <v>2.077537863734702E-2</v>
      </c>
      <c r="H28" s="120">
        <v>5.1284586506820773E-2</v>
      </c>
      <c r="I28" s="120">
        <v>0.13609390935302113</v>
      </c>
    </row>
    <row r="29" spans="2:11" ht="15" customHeight="1">
      <c r="B29" s="128" t="s">
        <v>109</v>
      </c>
      <c r="C29" s="103">
        <v>308072</v>
      </c>
      <c r="D29" s="103">
        <v>270689</v>
      </c>
      <c r="E29" s="103">
        <v>282043</v>
      </c>
      <c r="F29" s="103"/>
      <c r="G29" s="120">
        <v>-0.12134501025734246</v>
      </c>
      <c r="H29" s="120">
        <v>4.1944814898278171E-2</v>
      </c>
      <c r="I29" s="120"/>
    </row>
    <row r="30" spans="2:11" ht="15" customHeight="1">
      <c r="B30" s="128" t="s">
        <v>110</v>
      </c>
      <c r="C30" s="103">
        <v>303175</v>
      </c>
      <c r="D30" s="103">
        <v>266838</v>
      </c>
      <c r="E30" s="103">
        <v>287452</v>
      </c>
      <c r="F30" s="103"/>
      <c r="G30" s="120">
        <v>-0.11985486929990929</v>
      </c>
      <c r="H30" s="120">
        <v>7.7252865034215468E-2</v>
      </c>
      <c r="I30" s="120"/>
    </row>
    <row r="31" spans="2:11" ht="15" customHeight="1">
      <c r="B31" s="128" t="s">
        <v>111</v>
      </c>
      <c r="C31" s="103">
        <v>350643</v>
      </c>
      <c r="D31" s="103">
        <v>339918</v>
      </c>
      <c r="E31" s="103">
        <v>369320</v>
      </c>
      <c r="F31" s="103"/>
      <c r="G31" s="120">
        <v>-3.0586665069600727E-2</v>
      </c>
      <c r="H31" s="120">
        <v>8.6497331709412206E-2</v>
      </c>
      <c r="I31" s="120"/>
    </row>
    <row r="32" spans="2:11" ht="15" customHeight="1">
      <c r="B32" s="128" t="s">
        <v>112</v>
      </c>
      <c r="C32" s="103">
        <v>397222</v>
      </c>
      <c r="D32" s="103">
        <v>362794</v>
      </c>
      <c r="E32" s="103">
        <v>373452</v>
      </c>
      <c r="F32" s="103"/>
      <c r="G32" s="120">
        <v>-8.6671936599684862E-2</v>
      </c>
      <c r="H32" s="120">
        <v>2.9377553101760157E-2</v>
      </c>
      <c r="I32" s="120"/>
    </row>
    <row r="33" spans="2:11" ht="15" customHeight="1">
      <c r="B33" s="128" t="s">
        <v>113</v>
      </c>
      <c r="C33" s="103">
        <v>293148</v>
      </c>
      <c r="D33" s="103">
        <v>278508</v>
      </c>
      <c r="E33" s="103">
        <v>289167</v>
      </c>
      <c r="F33" s="103"/>
      <c r="G33" s="120">
        <v>-4.9940644316181615E-2</v>
      </c>
      <c r="H33" s="120">
        <v>3.8271791115515486E-2</v>
      </c>
      <c r="I33" s="120"/>
    </row>
    <row r="34" spans="2:11" ht="15" customHeight="1">
      <c r="B34" s="128" t="s">
        <v>114</v>
      </c>
      <c r="C34" s="103">
        <v>343893</v>
      </c>
      <c r="D34" s="103">
        <v>323899</v>
      </c>
      <c r="E34" s="103">
        <v>353250</v>
      </c>
      <c r="F34" s="103"/>
      <c r="G34" s="120">
        <v>-5.8140177322597464E-2</v>
      </c>
      <c r="H34" s="120">
        <v>9.0617754299951558E-2</v>
      </c>
      <c r="I34" s="120"/>
    </row>
    <row r="35" spans="2:11" ht="15" customHeight="1">
      <c r="B35" s="128" t="s">
        <v>115</v>
      </c>
      <c r="C35" s="103">
        <v>331700</v>
      </c>
      <c r="D35" s="103">
        <v>287253</v>
      </c>
      <c r="E35" s="103">
        <v>312933</v>
      </c>
      <c r="F35" s="103"/>
      <c r="G35" s="120">
        <v>-0.13399758818209229</v>
      </c>
      <c r="H35" s="120">
        <v>8.9398544140531166E-2</v>
      </c>
      <c r="I35" s="120"/>
    </row>
    <row r="36" spans="2:11" ht="15" customHeight="1">
      <c r="B36" s="128" t="s">
        <v>116</v>
      </c>
      <c r="C36" s="103">
        <v>311635</v>
      </c>
      <c r="D36" s="103">
        <v>293565</v>
      </c>
      <c r="E36" s="103">
        <v>320644</v>
      </c>
      <c r="F36" s="103"/>
      <c r="G36" s="120">
        <v>-5.7984501099042185E-2</v>
      </c>
      <c r="H36" s="120">
        <v>9.2241922572513735E-2</v>
      </c>
      <c r="I36" s="120"/>
    </row>
    <row r="37" spans="2:11" ht="15" customHeight="1">
      <c r="B37" s="129" t="s">
        <v>146</v>
      </c>
      <c r="C37" s="131">
        <v>4017016</v>
      </c>
      <c r="D37" s="131">
        <v>3664224</v>
      </c>
      <c r="E37" s="131">
        <v>3836596</v>
      </c>
      <c r="F37" s="131">
        <v>1388659</v>
      </c>
      <c r="G37" s="130">
        <v>-8.7824395023569757E-2</v>
      </c>
      <c r="H37" s="130">
        <v>4.7041883902294135E-2</v>
      </c>
      <c r="I37" s="130"/>
    </row>
    <row r="38" spans="2:11" ht="15" customHeight="1">
      <c r="B38" s="349" t="s">
        <v>99</v>
      </c>
      <c r="C38" s="349"/>
      <c r="D38" s="349"/>
      <c r="E38" s="349"/>
      <c r="F38" s="349"/>
      <c r="G38" s="349"/>
      <c r="H38" s="349"/>
      <c r="I38" s="349"/>
    </row>
    <row r="39" spans="2:11">
      <c r="B39" s="99"/>
      <c r="C39" s="99"/>
      <c r="D39" s="99"/>
      <c r="E39" s="99"/>
      <c r="F39" s="99"/>
      <c r="G39" s="99"/>
      <c r="H39" s="99"/>
    </row>
    <row r="40" spans="2:11">
      <c r="B40" s="99"/>
      <c r="C40" s="99"/>
      <c r="D40" s="99"/>
      <c r="E40" s="99"/>
      <c r="F40" s="99"/>
      <c r="G40" s="99"/>
      <c r="H40" s="99"/>
    </row>
    <row r="41" spans="2:11">
      <c r="B41" s="99"/>
      <c r="C41" s="99"/>
      <c r="D41" s="99"/>
      <c r="E41" s="99"/>
      <c r="F41" s="99"/>
      <c r="G41" s="99"/>
      <c r="H41" s="99"/>
    </row>
    <row r="42" spans="2:11" ht="18" customHeight="1">
      <c r="B42" s="345" t="s">
        <v>148</v>
      </c>
      <c r="C42" s="345"/>
      <c r="D42" s="345"/>
      <c r="E42" s="345"/>
      <c r="F42" s="345"/>
      <c r="G42" s="345"/>
      <c r="H42" s="345"/>
      <c r="I42" s="345"/>
    </row>
    <row r="43" spans="2:11" ht="15" customHeight="1">
      <c r="B43" s="125"/>
      <c r="C43" s="126">
        <v>2008</v>
      </c>
      <c r="D43" s="127">
        <v>2009</v>
      </c>
      <c r="E43" s="127">
        <v>2010</v>
      </c>
      <c r="F43" s="127">
        <v>2011</v>
      </c>
      <c r="G43" s="118" t="s">
        <v>143</v>
      </c>
      <c r="H43" s="118" t="s">
        <v>144</v>
      </c>
      <c r="I43" s="118" t="s">
        <v>145</v>
      </c>
    </row>
    <row r="44" spans="2:11" ht="15" customHeight="1" thickBot="1">
      <c r="B44" s="128" t="s">
        <v>105</v>
      </c>
      <c r="C44" s="103">
        <v>409747</v>
      </c>
      <c r="D44" s="103">
        <v>380730</v>
      </c>
      <c r="E44" s="103">
        <v>382237</v>
      </c>
      <c r="F44" s="103">
        <v>385560</v>
      </c>
      <c r="G44" s="120">
        <v>-7.081686992217151E-2</v>
      </c>
      <c r="H44" s="120">
        <v>3.9581855908386032E-3</v>
      </c>
      <c r="I44" s="120">
        <v>8.69355923157622E-3</v>
      </c>
    </row>
    <row r="45" spans="2:11" ht="15" customHeight="1" thickBot="1">
      <c r="B45" s="128" t="s">
        <v>106</v>
      </c>
      <c r="C45" s="103">
        <v>459918</v>
      </c>
      <c r="D45" s="103">
        <v>385582</v>
      </c>
      <c r="E45" s="103">
        <v>369547</v>
      </c>
      <c r="F45" s="103">
        <v>417629</v>
      </c>
      <c r="G45" s="120">
        <v>-0.16162881209259039</v>
      </c>
      <c r="H45" s="120">
        <v>-4.1586484846284355E-2</v>
      </c>
      <c r="I45" s="120">
        <v>0.13011064898375579</v>
      </c>
      <c r="K45" s="72" t="s">
        <v>98</v>
      </c>
    </row>
    <row r="46" spans="2:11" ht="15" customHeight="1">
      <c r="B46" s="128" t="s">
        <v>107</v>
      </c>
      <c r="C46" s="103">
        <v>508083</v>
      </c>
      <c r="D46" s="103">
        <v>409508</v>
      </c>
      <c r="E46" s="103">
        <v>404361</v>
      </c>
      <c r="F46" s="103">
        <v>454248</v>
      </c>
      <c r="G46" s="120">
        <v>-0.19401357652194617</v>
      </c>
      <c r="H46" s="120">
        <v>-1.2568741025816399E-2</v>
      </c>
      <c r="I46" s="120">
        <v>0.12337243205947157</v>
      </c>
    </row>
    <row r="47" spans="2:11" ht="15" customHeight="1">
      <c r="B47" s="128" t="s">
        <v>94</v>
      </c>
      <c r="C47" s="103">
        <v>424514</v>
      </c>
      <c r="D47" s="103">
        <v>418430</v>
      </c>
      <c r="E47" s="103">
        <v>422549</v>
      </c>
      <c r="F47" s="103">
        <v>474599</v>
      </c>
      <c r="G47" s="120">
        <v>-1.4331682818470082E-2</v>
      </c>
      <c r="H47" s="120">
        <v>9.8439404440409106E-3</v>
      </c>
      <c r="I47" s="120">
        <v>0.12318098019401291</v>
      </c>
    </row>
    <row r="48" spans="2:11" ht="15" customHeight="1">
      <c r="B48" s="128" t="s">
        <v>109</v>
      </c>
      <c r="C48" s="103">
        <v>413185</v>
      </c>
      <c r="D48" s="103">
        <v>350293</v>
      </c>
      <c r="E48" s="103">
        <v>361297</v>
      </c>
      <c r="F48" s="103"/>
      <c r="G48" s="120">
        <v>-0.152212689231216</v>
      </c>
      <c r="H48" s="120">
        <v>3.1413702243550334E-2</v>
      </c>
      <c r="I48" s="120"/>
    </row>
    <row r="49" spans="2:9" ht="15" customHeight="1">
      <c r="B49" s="128" t="s">
        <v>110</v>
      </c>
      <c r="C49" s="103">
        <v>402431</v>
      </c>
      <c r="D49" s="103">
        <v>349858</v>
      </c>
      <c r="E49" s="103">
        <v>374943</v>
      </c>
      <c r="F49" s="103"/>
      <c r="G49" s="120">
        <v>-0.13063854424733679</v>
      </c>
      <c r="H49" s="120">
        <v>7.1700518496075505E-2</v>
      </c>
      <c r="I49" s="120"/>
    </row>
    <row r="50" spans="2:9" ht="15" customHeight="1">
      <c r="B50" s="128" t="s">
        <v>111</v>
      </c>
      <c r="C50" s="103">
        <v>467525</v>
      </c>
      <c r="D50" s="103">
        <v>434195</v>
      </c>
      <c r="E50" s="103">
        <v>451259</v>
      </c>
      <c r="F50" s="103"/>
      <c r="G50" s="120">
        <v>-7.129030533126568E-2</v>
      </c>
      <c r="H50" s="120">
        <v>3.9300314374877576E-2</v>
      </c>
      <c r="I50" s="120"/>
    </row>
    <row r="51" spans="2:9" ht="15" customHeight="1">
      <c r="B51" s="128" t="s">
        <v>112</v>
      </c>
      <c r="C51" s="103">
        <v>531765</v>
      </c>
      <c r="D51" s="103">
        <v>467782</v>
      </c>
      <c r="E51" s="103">
        <v>465198</v>
      </c>
      <c r="F51" s="103"/>
      <c r="G51" s="120">
        <v>-0.12032194672458696</v>
      </c>
      <c r="H51" s="120">
        <v>-5.5239406390156232E-3</v>
      </c>
      <c r="I51" s="120"/>
    </row>
    <row r="52" spans="2:9" ht="15" customHeight="1">
      <c r="B52" s="128" t="s">
        <v>113</v>
      </c>
      <c r="C52" s="103">
        <v>391359</v>
      </c>
      <c r="D52" s="103">
        <v>354214</v>
      </c>
      <c r="E52" s="103">
        <v>363673</v>
      </c>
      <c r="F52" s="103"/>
      <c r="G52" s="120">
        <v>-9.4912854949036563E-2</v>
      </c>
      <c r="H52" s="120">
        <v>2.6704195768659567E-2</v>
      </c>
      <c r="I52" s="120"/>
    </row>
    <row r="53" spans="2:9" ht="15" customHeight="1">
      <c r="B53" s="128" t="s">
        <v>114</v>
      </c>
      <c r="C53" s="103">
        <v>441857</v>
      </c>
      <c r="D53" s="103">
        <v>404871</v>
      </c>
      <c r="E53" s="103">
        <v>433607</v>
      </c>
      <c r="F53" s="103"/>
      <c r="G53" s="120">
        <v>-8.3705814324543937E-2</v>
      </c>
      <c r="H53" s="120">
        <v>7.0975693492495218E-2</v>
      </c>
      <c r="I53" s="120"/>
    </row>
    <row r="54" spans="2:9" ht="15" customHeight="1">
      <c r="B54" s="128" t="s">
        <v>115</v>
      </c>
      <c r="C54" s="103">
        <v>431740</v>
      </c>
      <c r="D54" s="103">
        <v>371802</v>
      </c>
      <c r="E54" s="103">
        <v>396639</v>
      </c>
      <c r="F54" s="103"/>
      <c r="G54" s="120">
        <v>-0.1388289248158614</v>
      </c>
      <c r="H54" s="120">
        <v>6.6801684767698877E-2</v>
      </c>
      <c r="I54" s="120"/>
    </row>
    <row r="55" spans="2:9" ht="15" customHeight="1">
      <c r="B55" s="128" t="s">
        <v>116</v>
      </c>
      <c r="C55" s="103">
        <v>410203</v>
      </c>
      <c r="D55" s="103">
        <v>380517</v>
      </c>
      <c r="E55" s="103">
        <v>406015</v>
      </c>
      <c r="F55" s="103"/>
      <c r="G55" s="120">
        <v>-7.2369046545247118E-2</v>
      </c>
      <c r="H55" s="120">
        <v>6.7008832719694489E-2</v>
      </c>
      <c r="I55" s="120"/>
    </row>
    <row r="56" spans="2:9" ht="15" customHeight="1">
      <c r="B56" s="129" t="s">
        <v>146</v>
      </c>
      <c r="C56" s="131">
        <v>5292327</v>
      </c>
      <c r="D56" s="131">
        <v>4707782</v>
      </c>
      <c r="E56" s="131">
        <v>4831325</v>
      </c>
      <c r="F56" s="131">
        <v>1732036</v>
      </c>
      <c r="G56" s="130">
        <v>-0.11045141390545221</v>
      </c>
      <c r="H56" s="130">
        <v>2.6242294141912259E-2</v>
      </c>
      <c r="I56" s="130"/>
    </row>
    <row r="57" spans="2:9" ht="15" customHeight="1">
      <c r="B57" s="349" t="s">
        <v>99</v>
      </c>
      <c r="C57" s="349"/>
      <c r="D57" s="349"/>
      <c r="E57" s="349"/>
      <c r="F57" s="349"/>
      <c r="G57" s="349"/>
      <c r="H57" s="349"/>
      <c r="I57" s="349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K24:K63"/>
  <sheetViews>
    <sheetView showGridLines="0" showRowColHeaders="0" zoomScaleNormal="100" workbookViewId="0">
      <selection activeCell="I25" sqref="I25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72" t="s">
        <v>100</v>
      </c>
    </row>
    <row r="42" spans="11:11" ht="15.75" thickBot="1"/>
    <row r="43" spans="11:11" ht="16.5" thickBot="1">
      <c r="K43" s="72" t="s">
        <v>100</v>
      </c>
    </row>
    <row r="62" spans="11:11" ht="15.75" thickBot="1"/>
    <row r="63" spans="11:11" ht="16.5" thickBot="1">
      <c r="K63" s="72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B1:Q60"/>
  <sheetViews>
    <sheetView showGridLines="0" showRowColHeaders="0" showZeros="0" zoomScaleNormal="100" workbookViewId="0">
      <selection activeCell="I25" sqref="I25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45" t="s">
        <v>142</v>
      </c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</row>
    <row r="6" spans="2:17">
      <c r="B6" s="132"/>
      <c r="C6" s="351">
        <v>2009</v>
      </c>
      <c r="D6" s="351"/>
      <c r="E6" s="351"/>
      <c r="F6" s="352">
        <v>2010</v>
      </c>
      <c r="G6" s="352"/>
      <c r="H6" s="352"/>
      <c r="I6" s="351">
        <v>2011</v>
      </c>
      <c r="J6" s="351"/>
      <c r="K6" s="351"/>
      <c r="L6" s="352" t="s">
        <v>149</v>
      </c>
      <c r="M6" s="352"/>
      <c r="N6" s="352"/>
      <c r="O6" s="353" t="s">
        <v>150</v>
      </c>
      <c r="P6" s="353"/>
      <c r="Q6" s="353"/>
    </row>
    <row r="7" spans="2:17" ht="30" customHeight="1">
      <c r="B7" s="132"/>
      <c r="C7" s="117" t="s">
        <v>81</v>
      </c>
      <c r="D7" s="117" t="s">
        <v>141</v>
      </c>
      <c r="E7" s="117" t="s">
        <v>83</v>
      </c>
      <c r="F7" s="118" t="s">
        <v>81</v>
      </c>
      <c r="G7" s="118" t="s">
        <v>141</v>
      </c>
      <c r="H7" s="118" t="s">
        <v>83</v>
      </c>
      <c r="I7" s="117" t="s">
        <v>81</v>
      </c>
      <c r="J7" s="117" t="s">
        <v>141</v>
      </c>
      <c r="K7" s="117" t="s">
        <v>83</v>
      </c>
      <c r="L7" s="118" t="s">
        <v>151</v>
      </c>
      <c r="M7" s="118" t="s">
        <v>152</v>
      </c>
      <c r="N7" s="118" t="s">
        <v>153</v>
      </c>
      <c r="O7" s="133" t="s">
        <v>151</v>
      </c>
      <c r="P7" s="133" t="s">
        <v>152</v>
      </c>
      <c r="Q7" s="133" t="s">
        <v>153</v>
      </c>
    </row>
    <row r="8" spans="2:17">
      <c r="B8" s="128" t="s">
        <v>105</v>
      </c>
      <c r="C8" s="103">
        <v>83242</v>
      </c>
      <c r="D8" s="103">
        <v>53102</v>
      </c>
      <c r="E8" s="103">
        <v>136344</v>
      </c>
      <c r="F8" s="115">
        <v>85215</v>
      </c>
      <c r="G8" s="115">
        <v>46322</v>
      </c>
      <c r="H8" s="115">
        <v>131537</v>
      </c>
      <c r="I8" s="103">
        <v>91354</v>
      </c>
      <c r="J8" s="103">
        <v>43574</v>
      </c>
      <c r="K8" s="103">
        <v>134928</v>
      </c>
      <c r="L8" s="123">
        <v>2.3701977367194482E-2</v>
      </c>
      <c r="M8" s="123">
        <v>-0.12767880682460175</v>
      </c>
      <c r="N8" s="123">
        <v>-3.5256410256410242E-2</v>
      </c>
      <c r="O8" s="120">
        <v>7.2041307281581979E-2</v>
      </c>
      <c r="P8" s="120">
        <v>-5.9323863391045339E-2</v>
      </c>
      <c r="Q8" s="120">
        <v>2.5779818606171734E-2</v>
      </c>
    </row>
    <row r="9" spans="2:17">
      <c r="B9" s="128" t="s">
        <v>106</v>
      </c>
      <c r="C9" s="103">
        <v>83781</v>
      </c>
      <c r="D9" s="103">
        <v>50011</v>
      </c>
      <c r="E9" s="103">
        <v>133792</v>
      </c>
      <c r="F9" s="115">
        <v>82016</v>
      </c>
      <c r="G9" s="115">
        <v>43403</v>
      </c>
      <c r="H9" s="115">
        <v>125419</v>
      </c>
      <c r="I9" s="103">
        <v>96338</v>
      </c>
      <c r="J9" s="103">
        <v>49206</v>
      </c>
      <c r="K9" s="103">
        <v>145544</v>
      </c>
      <c r="L9" s="123">
        <v>-2.1066828994640741E-2</v>
      </c>
      <c r="M9" s="123">
        <v>-0.13213093119513708</v>
      </c>
      <c r="N9" s="123">
        <v>-6.2582217172925114E-2</v>
      </c>
      <c r="O9" s="120">
        <v>0.17462446351931327</v>
      </c>
      <c r="P9" s="120">
        <v>0.13370043545377053</v>
      </c>
      <c r="Q9" s="120">
        <v>0.16046213093709882</v>
      </c>
    </row>
    <row r="10" spans="2:17">
      <c r="B10" s="128" t="s">
        <v>107</v>
      </c>
      <c r="C10" s="103">
        <v>85131</v>
      </c>
      <c r="D10" s="103">
        <v>49940</v>
      </c>
      <c r="E10" s="103">
        <v>135071</v>
      </c>
      <c r="F10" s="115">
        <v>90580</v>
      </c>
      <c r="G10" s="115">
        <v>49749</v>
      </c>
      <c r="H10" s="115">
        <v>140329</v>
      </c>
      <c r="I10" s="103">
        <v>106147</v>
      </c>
      <c r="J10" s="103">
        <v>54106</v>
      </c>
      <c r="K10" s="103">
        <v>160253</v>
      </c>
      <c r="L10" s="123">
        <v>6.4007235907013849E-2</v>
      </c>
      <c r="M10" s="123">
        <v>-3.8245895074089375E-3</v>
      </c>
      <c r="N10" s="123">
        <v>3.8927675074590384E-2</v>
      </c>
      <c r="O10" s="120">
        <v>0.1718591300507839</v>
      </c>
      <c r="P10" s="120">
        <v>8.7579649842207896E-2</v>
      </c>
      <c r="Q10" s="120">
        <v>0.14198063123089311</v>
      </c>
    </row>
    <row r="11" spans="2:17">
      <c r="B11" s="128" t="s">
        <v>94</v>
      </c>
      <c r="C11" s="103">
        <v>91144</v>
      </c>
      <c r="D11" s="103">
        <v>51883</v>
      </c>
      <c r="E11" s="103">
        <v>143027</v>
      </c>
      <c r="F11" s="115">
        <v>102877</v>
      </c>
      <c r="G11" s="115">
        <v>53734</v>
      </c>
      <c r="H11" s="115">
        <v>156611</v>
      </c>
      <c r="I11" s="103">
        <v>116187</v>
      </c>
      <c r="J11" s="103">
        <v>56428</v>
      </c>
      <c r="K11" s="103">
        <v>172615</v>
      </c>
      <c r="L11" s="123">
        <v>0.12873036074782762</v>
      </c>
      <c r="M11" s="123">
        <v>3.5676425804213263E-2</v>
      </c>
      <c r="N11" s="123">
        <v>9.4975074636257428E-2</v>
      </c>
      <c r="O11" s="120">
        <v>0.12937780067459204</v>
      </c>
      <c r="P11" s="120">
        <v>5.0135854393866142E-2</v>
      </c>
      <c r="Q11" s="120">
        <v>0.10218950137602079</v>
      </c>
    </row>
    <row r="12" spans="2:17">
      <c r="B12" s="128" t="s">
        <v>109</v>
      </c>
      <c r="C12" s="103">
        <v>84335</v>
      </c>
      <c r="D12" s="103">
        <v>39550</v>
      </c>
      <c r="E12" s="103">
        <v>123885</v>
      </c>
      <c r="F12" s="115">
        <v>92640</v>
      </c>
      <c r="G12" s="115">
        <v>39879</v>
      </c>
      <c r="H12" s="115">
        <v>132519</v>
      </c>
      <c r="I12" s="103"/>
      <c r="J12" s="103"/>
      <c r="K12" s="103"/>
      <c r="L12" s="123">
        <v>9.8476314697337974E-2</v>
      </c>
      <c r="M12" s="123">
        <v>8.318584070796442E-3</v>
      </c>
      <c r="N12" s="123">
        <v>6.9693667514227009E-2</v>
      </c>
      <c r="O12" s="120"/>
      <c r="P12" s="120"/>
      <c r="Q12" s="120"/>
    </row>
    <row r="13" spans="2:17">
      <c r="B13" s="128" t="s">
        <v>110</v>
      </c>
      <c r="C13" s="103">
        <v>79842</v>
      </c>
      <c r="D13" s="103">
        <v>41545</v>
      </c>
      <c r="E13" s="103">
        <v>121387</v>
      </c>
      <c r="F13" s="115">
        <v>86210</v>
      </c>
      <c r="G13" s="115">
        <v>42687</v>
      </c>
      <c r="H13" s="115">
        <v>128897</v>
      </c>
      <c r="I13" s="103"/>
      <c r="J13" s="103"/>
      <c r="K13" s="103"/>
      <c r="L13" s="123">
        <v>7.9757521104180773E-2</v>
      </c>
      <c r="M13" s="123">
        <v>2.748826573594898E-2</v>
      </c>
      <c r="N13" s="123">
        <v>6.1868239597320906E-2</v>
      </c>
      <c r="O13" s="120"/>
      <c r="P13" s="120"/>
      <c r="Q13" s="120"/>
    </row>
    <row r="14" spans="2:17">
      <c r="B14" s="128" t="s">
        <v>111</v>
      </c>
      <c r="C14" s="103">
        <v>97923</v>
      </c>
      <c r="D14" s="103">
        <v>54409</v>
      </c>
      <c r="E14" s="103">
        <v>152332</v>
      </c>
      <c r="F14" s="115">
        <v>104585</v>
      </c>
      <c r="G14" s="115">
        <v>58786</v>
      </c>
      <c r="H14" s="115">
        <v>163371</v>
      </c>
      <c r="I14" s="103"/>
      <c r="J14" s="103"/>
      <c r="K14" s="103"/>
      <c r="L14" s="123">
        <v>6.8033046373170647E-2</v>
      </c>
      <c r="M14" s="123">
        <v>8.044624970133607E-2</v>
      </c>
      <c r="N14" s="123">
        <v>7.2466717432975392E-2</v>
      </c>
      <c r="O14" s="120"/>
      <c r="P14" s="120"/>
      <c r="Q14" s="120"/>
    </row>
    <row r="15" spans="2:17">
      <c r="B15" s="128" t="s">
        <v>112</v>
      </c>
      <c r="C15" s="103">
        <v>102995</v>
      </c>
      <c r="D15" s="103">
        <v>67265</v>
      </c>
      <c r="E15" s="103">
        <v>170260</v>
      </c>
      <c r="F15" s="115">
        <v>108581</v>
      </c>
      <c r="G15" s="115">
        <v>56663</v>
      </c>
      <c r="H15" s="115">
        <v>165244</v>
      </c>
      <c r="I15" s="103"/>
      <c r="J15" s="103"/>
      <c r="K15" s="103"/>
      <c r="L15" s="123">
        <v>5.4235642506917703E-2</v>
      </c>
      <c r="M15" s="123">
        <v>-0.15761540176912214</v>
      </c>
      <c r="N15" s="123">
        <v>-2.9460824621167614E-2</v>
      </c>
      <c r="O15" s="120"/>
      <c r="P15" s="120"/>
      <c r="Q15" s="120"/>
    </row>
    <row r="16" spans="2:17">
      <c r="B16" s="128" t="s">
        <v>113</v>
      </c>
      <c r="C16" s="103">
        <v>79462</v>
      </c>
      <c r="D16" s="103">
        <v>45133</v>
      </c>
      <c r="E16" s="103">
        <v>124595</v>
      </c>
      <c r="F16" s="115">
        <v>87699</v>
      </c>
      <c r="G16" s="115">
        <v>44676</v>
      </c>
      <c r="H16" s="115">
        <v>132375</v>
      </c>
      <c r="I16" s="103"/>
      <c r="J16" s="103"/>
      <c r="K16" s="103"/>
      <c r="L16" s="123">
        <v>0.10365961088318953</v>
      </c>
      <c r="M16" s="123">
        <v>-1.0125628697405409E-2</v>
      </c>
      <c r="N16" s="123">
        <v>6.244231309442605E-2</v>
      </c>
      <c r="O16" s="120"/>
      <c r="P16" s="120"/>
      <c r="Q16" s="120"/>
    </row>
    <row r="17" spans="2:17">
      <c r="B17" s="128" t="s">
        <v>114</v>
      </c>
      <c r="C17" s="103">
        <v>94014</v>
      </c>
      <c r="D17" s="103">
        <v>51344</v>
      </c>
      <c r="E17" s="103">
        <v>145358</v>
      </c>
      <c r="F17" s="115">
        <v>105432</v>
      </c>
      <c r="G17" s="115">
        <v>49885</v>
      </c>
      <c r="H17" s="115">
        <v>155317</v>
      </c>
      <c r="I17" s="103"/>
      <c r="J17" s="103"/>
      <c r="K17" s="103"/>
      <c r="L17" s="123">
        <v>0.12144999680898594</v>
      </c>
      <c r="M17" s="123">
        <v>-2.841617326269863E-2</v>
      </c>
      <c r="N17" s="123">
        <v>6.8513600902599059E-2</v>
      </c>
      <c r="O17" s="120"/>
      <c r="P17" s="120"/>
      <c r="Q17" s="120"/>
    </row>
    <row r="18" spans="2:17">
      <c r="B18" s="128" t="s">
        <v>115</v>
      </c>
      <c r="C18" s="103">
        <v>85501</v>
      </c>
      <c r="D18" s="103">
        <v>45406</v>
      </c>
      <c r="E18" s="103">
        <v>130907</v>
      </c>
      <c r="F18" s="115">
        <v>87210</v>
      </c>
      <c r="G18" s="115">
        <v>50730</v>
      </c>
      <c r="H18" s="115">
        <v>137940</v>
      </c>
      <c r="I18" s="103"/>
      <c r="J18" s="103"/>
      <c r="K18" s="103"/>
      <c r="L18" s="123">
        <v>1.9988070314967077E-2</v>
      </c>
      <c r="M18" s="123">
        <v>0.11725322644584413</v>
      </c>
      <c r="N18" s="123">
        <v>5.3725163665808484E-2</v>
      </c>
      <c r="O18" s="120"/>
      <c r="P18" s="120"/>
      <c r="Q18" s="120"/>
    </row>
    <row r="19" spans="2:17">
      <c r="B19" s="128" t="s">
        <v>116</v>
      </c>
      <c r="C19" s="103">
        <v>85070</v>
      </c>
      <c r="D19" s="103">
        <v>47003</v>
      </c>
      <c r="E19" s="103">
        <v>132073</v>
      </c>
      <c r="F19" s="115">
        <v>89955</v>
      </c>
      <c r="G19" s="115">
        <v>51929</v>
      </c>
      <c r="H19" s="115">
        <v>141884</v>
      </c>
      <c r="I19" s="103"/>
      <c r="J19" s="103"/>
      <c r="K19" s="103"/>
      <c r="L19" s="123">
        <v>5.7423298460091754E-2</v>
      </c>
      <c r="M19" s="123">
        <v>0.10480182116035142</v>
      </c>
      <c r="N19" s="123">
        <v>7.4284675898934616E-2</v>
      </c>
      <c r="O19" s="120"/>
      <c r="P19" s="120"/>
      <c r="Q19" s="120"/>
    </row>
    <row r="20" spans="2:17">
      <c r="B20" s="129" t="s">
        <v>146</v>
      </c>
      <c r="C20" s="131">
        <v>1052440</v>
      </c>
      <c r="D20" s="131">
        <v>596591</v>
      </c>
      <c r="E20" s="131">
        <v>1649031</v>
      </c>
      <c r="F20" s="131">
        <v>1123000</v>
      </c>
      <c r="G20" s="131">
        <v>588443</v>
      </c>
      <c r="H20" s="131">
        <v>1711443</v>
      </c>
      <c r="I20" s="131">
        <v>410026</v>
      </c>
      <c r="J20" s="131">
        <v>203314</v>
      </c>
      <c r="K20" s="131">
        <v>613340</v>
      </c>
      <c r="L20" s="130">
        <v>6.7044202044772128E-2</v>
      </c>
      <c r="M20" s="130">
        <v>-1.3657597918842246E-2</v>
      </c>
      <c r="N20" s="130">
        <v>3.7847681456564475E-2</v>
      </c>
      <c r="O20" s="130"/>
      <c r="P20" s="130"/>
      <c r="Q20" s="130"/>
    </row>
    <row r="21" spans="2:17" ht="15" customHeight="1">
      <c r="B21" s="349" t="s">
        <v>99</v>
      </c>
      <c r="C21" s="349"/>
      <c r="D21" s="349"/>
      <c r="E21" s="349"/>
      <c r="F21" s="349"/>
      <c r="G21" s="349"/>
      <c r="H21" s="349"/>
      <c r="I21" s="349"/>
      <c r="J21" s="349"/>
      <c r="K21" s="349"/>
      <c r="L21" s="349"/>
      <c r="M21" s="349"/>
      <c r="N21" s="349"/>
      <c r="O21" s="349"/>
      <c r="P21" s="349"/>
      <c r="Q21" s="349"/>
    </row>
    <row r="22" spans="2:17"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</row>
    <row r="23" spans="2:17"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</row>
    <row r="24" spans="2:17" ht="18" customHeight="1">
      <c r="B24" s="345" t="s">
        <v>147</v>
      </c>
      <c r="C24" s="345"/>
      <c r="D24" s="345"/>
      <c r="E24" s="345"/>
      <c r="F24" s="345"/>
      <c r="G24" s="345"/>
      <c r="H24" s="345"/>
      <c r="I24" s="345"/>
      <c r="J24" s="345"/>
      <c r="K24" s="345"/>
      <c r="L24" s="345"/>
      <c r="M24" s="345"/>
      <c r="N24" s="345"/>
      <c r="O24" s="345"/>
      <c r="P24" s="345"/>
      <c r="Q24" s="345"/>
    </row>
    <row r="25" spans="2:17">
      <c r="B25" s="132"/>
      <c r="C25" s="351">
        <v>2009</v>
      </c>
      <c r="D25" s="351"/>
      <c r="E25" s="351"/>
      <c r="F25" s="352">
        <v>2010</v>
      </c>
      <c r="G25" s="352"/>
      <c r="H25" s="352"/>
      <c r="I25" s="351">
        <v>2011</v>
      </c>
      <c r="J25" s="351"/>
      <c r="K25" s="351"/>
      <c r="L25" s="352" t="s">
        <v>149</v>
      </c>
      <c r="M25" s="352"/>
      <c r="N25" s="352"/>
      <c r="O25" s="353" t="s">
        <v>150</v>
      </c>
      <c r="P25" s="353"/>
      <c r="Q25" s="353"/>
    </row>
    <row r="26" spans="2:17" ht="30" customHeight="1">
      <c r="B26" s="132"/>
      <c r="C26" s="117" t="s">
        <v>81</v>
      </c>
      <c r="D26" s="117" t="s">
        <v>141</v>
      </c>
      <c r="E26" s="117" t="s">
        <v>83</v>
      </c>
      <c r="F26" s="118" t="s">
        <v>81</v>
      </c>
      <c r="G26" s="118" t="s">
        <v>141</v>
      </c>
      <c r="H26" s="118" t="s">
        <v>83</v>
      </c>
      <c r="I26" s="117" t="s">
        <v>81</v>
      </c>
      <c r="J26" s="117" t="s">
        <v>141</v>
      </c>
      <c r="K26" s="117" t="s">
        <v>83</v>
      </c>
      <c r="L26" s="118" t="s">
        <v>151</v>
      </c>
      <c r="M26" s="118" t="s">
        <v>152</v>
      </c>
      <c r="N26" s="118" t="s">
        <v>153</v>
      </c>
      <c r="O26" s="133" t="s">
        <v>151</v>
      </c>
      <c r="P26" s="133" t="s">
        <v>152</v>
      </c>
      <c r="Q26" s="133" t="s">
        <v>153</v>
      </c>
    </row>
    <row r="27" spans="2:17">
      <c r="B27" s="128" t="s">
        <v>105</v>
      </c>
      <c r="C27" s="103">
        <v>154599</v>
      </c>
      <c r="D27" s="103">
        <v>144863</v>
      </c>
      <c r="E27" s="103">
        <v>299462</v>
      </c>
      <c r="F27" s="115">
        <v>166831</v>
      </c>
      <c r="G27" s="115">
        <v>134526</v>
      </c>
      <c r="H27" s="115">
        <v>301357</v>
      </c>
      <c r="I27" s="103">
        <v>179726</v>
      </c>
      <c r="J27" s="103">
        <v>127230</v>
      </c>
      <c r="K27" s="103">
        <v>306956</v>
      </c>
      <c r="L27" s="123">
        <v>7.9120822256288914E-2</v>
      </c>
      <c r="M27" s="123">
        <v>-7.1357075305633622E-2</v>
      </c>
      <c r="N27" s="123">
        <v>6.3280149067328484E-3</v>
      </c>
      <c r="O27" s="120">
        <v>7.7293788324711787E-2</v>
      </c>
      <c r="P27" s="120">
        <v>-5.4234869095936888E-2</v>
      </c>
      <c r="Q27" s="120">
        <v>1.8579292998005759E-2</v>
      </c>
    </row>
    <row r="28" spans="2:17">
      <c r="B28" s="128" t="s">
        <v>106</v>
      </c>
      <c r="C28" s="103">
        <v>161008</v>
      </c>
      <c r="D28" s="103">
        <v>139497</v>
      </c>
      <c r="E28" s="103">
        <v>300505</v>
      </c>
      <c r="F28" s="115">
        <v>160394</v>
      </c>
      <c r="G28" s="115">
        <v>127076</v>
      </c>
      <c r="H28" s="115">
        <v>287470</v>
      </c>
      <c r="I28" s="103">
        <v>190312</v>
      </c>
      <c r="J28" s="103">
        <v>144293</v>
      </c>
      <c r="K28" s="103">
        <v>334605</v>
      </c>
      <c r="L28" s="123">
        <v>-3.8134751068269468E-3</v>
      </c>
      <c r="M28" s="123">
        <v>-8.9041341390854289E-2</v>
      </c>
      <c r="N28" s="123">
        <v>-4.337698208016505E-2</v>
      </c>
      <c r="O28" s="120">
        <v>0.18652817437061242</v>
      </c>
      <c r="P28" s="120">
        <v>0.1354858509868111</v>
      </c>
      <c r="Q28" s="120">
        <v>0.16396493547152757</v>
      </c>
    </row>
    <row r="29" spans="2:17">
      <c r="B29" s="128" t="s">
        <v>107</v>
      </c>
      <c r="C29" s="103">
        <v>164848</v>
      </c>
      <c r="D29" s="103">
        <v>152300</v>
      </c>
      <c r="E29" s="103">
        <v>317148</v>
      </c>
      <c r="F29" s="115">
        <v>177083</v>
      </c>
      <c r="G29" s="115">
        <v>142182</v>
      </c>
      <c r="H29" s="115">
        <v>319265</v>
      </c>
      <c r="I29" s="103">
        <v>206716</v>
      </c>
      <c r="J29" s="103">
        <v>153834</v>
      </c>
      <c r="K29" s="103">
        <v>360550</v>
      </c>
      <c r="L29" s="123">
        <v>7.4219887411433483E-2</v>
      </c>
      <c r="M29" s="123">
        <v>-6.6434668417596821E-2</v>
      </c>
      <c r="N29" s="123">
        <v>6.6751169800849386E-3</v>
      </c>
      <c r="O29" s="120">
        <v>0.16733960910985246</v>
      </c>
      <c r="P29" s="120">
        <v>8.1951301852555281E-2</v>
      </c>
      <c r="Q29" s="120">
        <v>0.12931263996993092</v>
      </c>
    </row>
    <row r="30" spans="2:17">
      <c r="B30" s="128" t="s">
        <v>94</v>
      </c>
      <c r="C30" s="103">
        <v>184529</v>
      </c>
      <c r="D30" s="103">
        <v>139116</v>
      </c>
      <c r="E30" s="103">
        <v>323645</v>
      </c>
      <c r="F30" s="115">
        <v>197793</v>
      </c>
      <c r="G30" s="115">
        <v>142450</v>
      </c>
      <c r="H30" s="115">
        <v>340243</v>
      </c>
      <c r="I30" s="103">
        <v>225014</v>
      </c>
      <c r="J30" s="103">
        <v>161534</v>
      </c>
      <c r="K30" s="103">
        <v>386548</v>
      </c>
      <c r="L30" s="123">
        <v>7.1880300657349183E-2</v>
      </c>
      <c r="M30" s="123">
        <v>2.3965611432186007E-2</v>
      </c>
      <c r="N30" s="123">
        <v>5.1284586506820773E-2</v>
      </c>
      <c r="O30" s="120">
        <v>0.13762367727877134</v>
      </c>
      <c r="P30" s="120">
        <v>0.133969813969814</v>
      </c>
      <c r="Q30" s="120">
        <v>0.13609390935302113</v>
      </c>
    </row>
    <row r="31" spans="2:17">
      <c r="B31" s="128" t="s">
        <v>109</v>
      </c>
      <c r="C31" s="103">
        <v>159815</v>
      </c>
      <c r="D31" s="103">
        <v>110874</v>
      </c>
      <c r="E31" s="103">
        <v>270689</v>
      </c>
      <c r="F31" s="115">
        <v>173954</v>
      </c>
      <c r="G31" s="115">
        <v>108089</v>
      </c>
      <c r="H31" s="115">
        <v>282043</v>
      </c>
      <c r="I31" s="103"/>
      <c r="J31" s="103"/>
      <c r="K31" s="103"/>
      <c r="L31" s="123">
        <v>8.8471044645371144E-2</v>
      </c>
      <c r="M31" s="123">
        <v>-2.5118603099013259E-2</v>
      </c>
      <c r="N31" s="123">
        <v>4.1944814898278171E-2</v>
      </c>
      <c r="O31" s="120"/>
      <c r="P31" s="120"/>
      <c r="Q31" s="120"/>
    </row>
    <row r="32" spans="2:17">
      <c r="B32" s="128" t="s">
        <v>110</v>
      </c>
      <c r="C32" s="103">
        <v>155822</v>
      </c>
      <c r="D32" s="103">
        <v>111016</v>
      </c>
      <c r="E32" s="103">
        <v>266838</v>
      </c>
      <c r="F32" s="115">
        <v>167745</v>
      </c>
      <c r="G32" s="115">
        <v>119707</v>
      </c>
      <c r="H32" s="115">
        <v>287452</v>
      </c>
      <c r="I32" s="103"/>
      <c r="J32" s="103"/>
      <c r="K32" s="103"/>
      <c r="L32" s="123">
        <v>7.6516794804327937E-2</v>
      </c>
      <c r="M32" s="123">
        <v>7.828601282698E-2</v>
      </c>
      <c r="N32" s="123">
        <v>7.7252865034215468E-2</v>
      </c>
      <c r="O32" s="120"/>
      <c r="P32" s="120"/>
      <c r="Q32" s="120"/>
    </row>
    <row r="33" spans="2:17">
      <c r="B33" s="128" t="s">
        <v>111</v>
      </c>
      <c r="C33" s="103">
        <v>189062</v>
      </c>
      <c r="D33" s="103">
        <v>150856</v>
      </c>
      <c r="E33" s="103">
        <v>339918</v>
      </c>
      <c r="F33" s="115">
        <v>205258</v>
      </c>
      <c r="G33" s="115">
        <v>164062</v>
      </c>
      <c r="H33" s="115">
        <v>369320</v>
      </c>
      <c r="I33" s="103"/>
      <c r="J33" s="103"/>
      <c r="K33" s="103"/>
      <c r="L33" s="123">
        <v>8.5665019940548648E-2</v>
      </c>
      <c r="M33" s="123">
        <v>8.7540435912393244E-2</v>
      </c>
      <c r="N33" s="123">
        <v>8.6497331709412206E-2</v>
      </c>
      <c r="O33" s="120"/>
      <c r="P33" s="120"/>
      <c r="Q33" s="120"/>
    </row>
    <row r="34" spans="2:17">
      <c r="B34" s="128" t="s">
        <v>112</v>
      </c>
      <c r="C34" s="103">
        <v>196701</v>
      </c>
      <c r="D34" s="103">
        <v>166093</v>
      </c>
      <c r="E34" s="103">
        <v>362794</v>
      </c>
      <c r="F34" s="115">
        <v>215663</v>
      </c>
      <c r="G34" s="115">
        <v>157789</v>
      </c>
      <c r="H34" s="115">
        <v>373452</v>
      </c>
      <c r="I34" s="103"/>
      <c r="J34" s="103"/>
      <c r="K34" s="103"/>
      <c r="L34" s="123">
        <v>9.640011997905451E-2</v>
      </c>
      <c r="M34" s="123">
        <v>-4.999608652983567E-2</v>
      </c>
      <c r="N34" s="123">
        <v>2.9377553101760157E-2</v>
      </c>
      <c r="O34" s="120"/>
      <c r="P34" s="120"/>
      <c r="Q34" s="120"/>
    </row>
    <row r="35" spans="2:17">
      <c r="B35" s="128" t="s">
        <v>113</v>
      </c>
      <c r="C35" s="103">
        <v>158465</v>
      </c>
      <c r="D35" s="103">
        <v>120043</v>
      </c>
      <c r="E35" s="103">
        <v>278508</v>
      </c>
      <c r="F35" s="115">
        <v>173931</v>
      </c>
      <c r="G35" s="115">
        <v>115236</v>
      </c>
      <c r="H35" s="115">
        <v>289167</v>
      </c>
      <c r="I35" s="103"/>
      <c r="J35" s="103"/>
      <c r="K35" s="103"/>
      <c r="L35" s="123">
        <v>9.7598838860316173E-2</v>
      </c>
      <c r="M35" s="123">
        <v>-4.0043984238981034E-2</v>
      </c>
      <c r="N35" s="123">
        <v>3.8271791115515486E-2</v>
      </c>
      <c r="O35" s="120"/>
      <c r="P35" s="120"/>
      <c r="Q35" s="120"/>
    </row>
    <row r="36" spans="2:17">
      <c r="B36" s="128" t="s">
        <v>114</v>
      </c>
      <c r="C36" s="103">
        <v>182056</v>
      </c>
      <c r="D36" s="103">
        <v>141843</v>
      </c>
      <c r="E36" s="103">
        <v>323899</v>
      </c>
      <c r="F36" s="115">
        <v>209450</v>
      </c>
      <c r="G36" s="115">
        <v>143800</v>
      </c>
      <c r="H36" s="115">
        <v>353250</v>
      </c>
      <c r="I36" s="103"/>
      <c r="J36" s="103"/>
      <c r="K36" s="103"/>
      <c r="L36" s="123">
        <v>0.15047018499802256</v>
      </c>
      <c r="M36" s="123">
        <v>1.3796944509069986E-2</v>
      </c>
      <c r="N36" s="123">
        <v>9.0617754299951558E-2</v>
      </c>
      <c r="O36" s="120"/>
      <c r="P36" s="120"/>
      <c r="Q36" s="120"/>
    </row>
    <row r="37" spans="2:17">
      <c r="B37" s="128" t="s">
        <v>115</v>
      </c>
      <c r="C37" s="103">
        <v>162065</v>
      </c>
      <c r="D37" s="103">
        <v>125188</v>
      </c>
      <c r="E37" s="103">
        <v>287253</v>
      </c>
      <c r="F37" s="115">
        <v>174368</v>
      </c>
      <c r="G37" s="115">
        <v>138565</v>
      </c>
      <c r="H37" s="115">
        <v>312933</v>
      </c>
      <c r="I37" s="103"/>
      <c r="J37" s="103"/>
      <c r="K37" s="103"/>
      <c r="L37" s="123">
        <v>7.5913985129423489E-2</v>
      </c>
      <c r="M37" s="123">
        <v>0.10685528964437485</v>
      </c>
      <c r="N37" s="123">
        <v>8.9398544140531166E-2</v>
      </c>
      <c r="O37" s="120"/>
      <c r="P37" s="120"/>
      <c r="Q37" s="120"/>
    </row>
    <row r="38" spans="2:17">
      <c r="B38" s="128" t="s">
        <v>116</v>
      </c>
      <c r="C38" s="103">
        <v>163523</v>
      </c>
      <c r="D38" s="103">
        <v>130042</v>
      </c>
      <c r="E38" s="103">
        <v>293565</v>
      </c>
      <c r="F38" s="115">
        <v>177972</v>
      </c>
      <c r="G38" s="115">
        <v>142672</v>
      </c>
      <c r="H38" s="115">
        <v>320644</v>
      </c>
      <c r="I38" s="103"/>
      <c r="J38" s="103"/>
      <c r="K38" s="103"/>
      <c r="L38" s="123">
        <v>8.8360658745253007E-2</v>
      </c>
      <c r="M38" s="123">
        <v>9.7122468125682371E-2</v>
      </c>
      <c r="N38" s="123">
        <v>9.2241922572513735E-2</v>
      </c>
      <c r="O38" s="120"/>
      <c r="P38" s="120"/>
      <c r="Q38" s="120"/>
    </row>
    <row r="39" spans="2:17">
      <c r="B39" s="129" t="s">
        <v>146</v>
      </c>
      <c r="C39" s="131">
        <v>2032493</v>
      </c>
      <c r="D39" s="131">
        <v>1631731</v>
      </c>
      <c r="E39" s="131">
        <v>3664224</v>
      </c>
      <c r="F39" s="131">
        <v>2200442</v>
      </c>
      <c r="G39" s="131">
        <v>1636154</v>
      </c>
      <c r="H39" s="131">
        <v>3836596</v>
      </c>
      <c r="I39" s="131">
        <v>801768</v>
      </c>
      <c r="J39" s="131">
        <v>586891</v>
      </c>
      <c r="K39" s="131">
        <v>1388659</v>
      </c>
      <c r="L39" s="130">
        <v>8.2632018904862159E-2</v>
      </c>
      <c r="M39" s="130">
        <v>2.7106183555991592E-3</v>
      </c>
      <c r="N39" s="130">
        <v>4.7041883902294135E-2</v>
      </c>
      <c r="O39" s="130"/>
      <c r="P39" s="130"/>
      <c r="Q39" s="130"/>
    </row>
    <row r="40" spans="2:17" ht="15" customHeight="1">
      <c r="B40" s="349" t="s">
        <v>99</v>
      </c>
      <c r="C40" s="349"/>
      <c r="D40" s="349"/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49"/>
      <c r="Q40" s="349"/>
    </row>
    <row r="41" spans="2:17"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</row>
    <row r="42" spans="2:17"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</row>
    <row r="43" spans="2:17"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</row>
    <row r="44" spans="2:17" ht="18" customHeight="1">
      <c r="B44" s="345" t="s">
        <v>148</v>
      </c>
      <c r="C44" s="345"/>
      <c r="D44" s="345"/>
      <c r="E44" s="345"/>
      <c r="F44" s="345"/>
      <c r="G44" s="345"/>
      <c r="H44" s="345"/>
      <c r="I44" s="345"/>
      <c r="J44" s="345"/>
      <c r="K44" s="345"/>
      <c r="L44" s="345"/>
      <c r="M44" s="345"/>
      <c r="N44" s="345"/>
      <c r="O44" s="345"/>
      <c r="P44" s="345"/>
      <c r="Q44" s="345"/>
    </row>
    <row r="45" spans="2:17">
      <c r="B45" s="132"/>
      <c r="C45" s="351">
        <v>2009</v>
      </c>
      <c r="D45" s="351"/>
      <c r="E45" s="351"/>
      <c r="F45" s="352">
        <v>2010</v>
      </c>
      <c r="G45" s="352"/>
      <c r="H45" s="352"/>
      <c r="I45" s="351">
        <v>2011</v>
      </c>
      <c r="J45" s="351"/>
      <c r="K45" s="351"/>
      <c r="L45" s="352" t="s">
        <v>149</v>
      </c>
      <c r="M45" s="352"/>
      <c r="N45" s="352"/>
      <c r="O45" s="353" t="s">
        <v>150</v>
      </c>
      <c r="P45" s="353"/>
      <c r="Q45" s="353"/>
    </row>
    <row r="46" spans="2:17" ht="30" customHeight="1">
      <c r="B46" s="132"/>
      <c r="C46" s="117" t="s">
        <v>81</v>
      </c>
      <c r="D46" s="117" t="s">
        <v>141</v>
      </c>
      <c r="E46" s="117" t="s">
        <v>83</v>
      </c>
      <c r="F46" s="118" t="s">
        <v>81</v>
      </c>
      <c r="G46" s="118" t="s">
        <v>141</v>
      </c>
      <c r="H46" s="118" t="s">
        <v>83</v>
      </c>
      <c r="I46" s="117" t="s">
        <v>81</v>
      </c>
      <c r="J46" s="117" t="s">
        <v>141</v>
      </c>
      <c r="K46" s="117" t="s">
        <v>83</v>
      </c>
      <c r="L46" s="118" t="s">
        <v>151</v>
      </c>
      <c r="M46" s="118" t="s">
        <v>152</v>
      </c>
      <c r="N46" s="118" t="s">
        <v>153</v>
      </c>
      <c r="O46" s="133" t="s">
        <v>151</v>
      </c>
      <c r="P46" s="133" t="s">
        <v>152</v>
      </c>
      <c r="Q46" s="133" t="s">
        <v>153</v>
      </c>
    </row>
    <row r="47" spans="2:17">
      <c r="B47" s="128" t="s">
        <v>105</v>
      </c>
      <c r="C47" s="103">
        <v>212522</v>
      </c>
      <c r="D47" s="103">
        <v>168208</v>
      </c>
      <c r="E47" s="103">
        <v>380730</v>
      </c>
      <c r="F47" s="115">
        <v>226497</v>
      </c>
      <c r="G47" s="115">
        <v>155740</v>
      </c>
      <c r="H47" s="115">
        <v>382237</v>
      </c>
      <c r="I47" s="103">
        <v>240856</v>
      </c>
      <c r="J47" s="103">
        <v>144704</v>
      </c>
      <c r="K47" s="103">
        <v>385560</v>
      </c>
      <c r="L47" s="123">
        <v>6.5757898005853521E-2</v>
      </c>
      <c r="M47" s="123">
        <v>-7.4122514981451504E-2</v>
      </c>
      <c r="N47" s="123">
        <v>3.9581855908386032E-3</v>
      </c>
      <c r="O47" s="120">
        <v>6.3395983169755032E-2</v>
      </c>
      <c r="P47" s="120">
        <v>-7.0861692564530676E-2</v>
      </c>
      <c r="Q47" s="120">
        <v>8.69355923157622E-3</v>
      </c>
    </row>
    <row r="48" spans="2:17">
      <c r="B48" s="128" t="s">
        <v>106</v>
      </c>
      <c r="C48" s="103">
        <v>223867</v>
      </c>
      <c r="D48" s="103">
        <v>161715</v>
      </c>
      <c r="E48" s="103">
        <v>385582</v>
      </c>
      <c r="F48" s="115">
        <v>223216</v>
      </c>
      <c r="G48" s="115">
        <v>146331</v>
      </c>
      <c r="H48" s="115">
        <v>369547</v>
      </c>
      <c r="I48" s="103">
        <v>254981</v>
      </c>
      <c r="J48" s="103">
        <v>162648</v>
      </c>
      <c r="K48" s="103">
        <v>417629</v>
      </c>
      <c r="L48" s="123">
        <v>-2.9079766111128613E-3</v>
      </c>
      <c r="M48" s="123">
        <v>-9.5130321862535894E-2</v>
      </c>
      <c r="N48" s="123">
        <v>-4.1586484846284355E-2</v>
      </c>
      <c r="O48" s="120">
        <v>0.14230610708909763</v>
      </c>
      <c r="P48" s="120">
        <v>0.11150747278430417</v>
      </c>
      <c r="Q48" s="120">
        <v>0.13011064898375579</v>
      </c>
    </row>
    <row r="49" spans="2:17">
      <c r="B49" s="128" t="s">
        <v>107</v>
      </c>
      <c r="C49" s="103">
        <v>230133</v>
      </c>
      <c r="D49" s="103">
        <v>179375</v>
      </c>
      <c r="E49" s="103">
        <v>409508</v>
      </c>
      <c r="F49" s="115">
        <v>239927</v>
      </c>
      <c r="G49" s="115">
        <v>164434</v>
      </c>
      <c r="H49" s="115">
        <v>404361</v>
      </c>
      <c r="I49" s="103">
        <v>277841</v>
      </c>
      <c r="J49" s="103">
        <v>176407</v>
      </c>
      <c r="K49" s="103">
        <v>454248</v>
      </c>
      <c r="L49" s="123">
        <v>4.2557999070103048E-2</v>
      </c>
      <c r="M49" s="123">
        <v>-8.3294773519163812E-2</v>
      </c>
      <c r="N49" s="123">
        <v>-1.2568741025816399E-2</v>
      </c>
      <c r="O49" s="120">
        <v>0.15802306534904376</v>
      </c>
      <c r="P49" s="120">
        <v>7.2813408419183379E-2</v>
      </c>
      <c r="Q49" s="120">
        <v>0.12337243205947157</v>
      </c>
    </row>
    <row r="50" spans="2:17">
      <c r="B50" s="128" t="s">
        <v>94</v>
      </c>
      <c r="C50" s="103">
        <v>253066</v>
      </c>
      <c r="D50" s="103">
        <v>165364</v>
      </c>
      <c r="E50" s="103">
        <v>418430</v>
      </c>
      <c r="F50" s="115">
        <v>258952</v>
      </c>
      <c r="G50" s="115">
        <v>163597</v>
      </c>
      <c r="H50" s="115">
        <v>422549</v>
      </c>
      <c r="I50" s="103">
        <v>290800</v>
      </c>
      <c r="J50" s="103">
        <v>183799</v>
      </c>
      <c r="K50" s="103">
        <v>474599</v>
      </c>
      <c r="L50" s="123">
        <v>2.3258754633178613E-2</v>
      </c>
      <c r="M50" s="123">
        <v>-1.0685518008756389E-2</v>
      </c>
      <c r="N50" s="123">
        <v>9.8439404440409106E-3</v>
      </c>
      <c r="O50" s="120">
        <v>0.12298804411628406</v>
      </c>
      <c r="P50" s="120">
        <v>0.12348637199948653</v>
      </c>
      <c r="Q50" s="120">
        <v>0.12318098019401291</v>
      </c>
    </row>
    <row r="51" spans="2:17">
      <c r="B51" s="128" t="s">
        <v>109</v>
      </c>
      <c r="C51" s="103">
        <v>217112</v>
      </c>
      <c r="D51" s="103">
        <v>133181</v>
      </c>
      <c r="E51" s="103">
        <v>350293</v>
      </c>
      <c r="F51" s="115">
        <v>233329</v>
      </c>
      <c r="G51" s="115">
        <v>127968</v>
      </c>
      <c r="H51" s="115">
        <v>361297</v>
      </c>
      <c r="I51" s="103"/>
      <c r="J51" s="103"/>
      <c r="K51" s="103"/>
      <c r="L51" s="123">
        <v>7.4694167065846306E-2</v>
      </c>
      <c r="M51" s="123">
        <v>-3.9142219986334381E-2</v>
      </c>
      <c r="N51" s="123">
        <v>3.1413702243550334E-2</v>
      </c>
      <c r="O51" s="120"/>
      <c r="P51" s="120"/>
      <c r="Q51" s="120"/>
    </row>
    <row r="52" spans="2:17">
      <c r="B52" s="128" t="s">
        <v>110</v>
      </c>
      <c r="C52" s="103">
        <v>213715</v>
      </c>
      <c r="D52" s="103">
        <v>136143</v>
      </c>
      <c r="E52" s="103">
        <v>349858</v>
      </c>
      <c r="F52" s="115">
        <v>230853</v>
      </c>
      <c r="G52" s="115">
        <v>144090</v>
      </c>
      <c r="H52" s="115">
        <v>374943</v>
      </c>
      <c r="I52" s="103"/>
      <c r="J52" s="103"/>
      <c r="K52" s="103"/>
      <c r="L52" s="123">
        <v>8.0190908452846044E-2</v>
      </c>
      <c r="M52" s="123">
        <v>5.8372446618628837E-2</v>
      </c>
      <c r="N52" s="123">
        <v>7.1700518496075505E-2</v>
      </c>
      <c r="O52" s="120"/>
      <c r="P52" s="120"/>
      <c r="Q52" s="120"/>
    </row>
    <row r="53" spans="2:17">
      <c r="B53" s="128" t="s">
        <v>111</v>
      </c>
      <c r="C53" s="103">
        <v>255405</v>
      </c>
      <c r="D53" s="103">
        <v>178790</v>
      </c>
      <c r="E53" s="103">
        <v>434195</v>
      </c>
      <c r="F53" s="115">
        <v>265054</v>
      </c>
      <c r="G53" s="115">
        <v>186205</v>
      </c>
      <c r="H53" s="115">
        <v>451259</v>
      </c>
      <c r="I53" s="103"/>
      <c r="J53" s="103"/>
      <c r="K53" s="103"/>
      <c r="L53" s="123">
        <v>3.7779213406158751E-2</v>
      </c>
      <c r="M53" s="123">
        <v>4.1473236758208021E-2</v>
      </c>
      <c r="N53" s="123">
        <v>3.9300314374877576E-2</v>
      </c>
      <c r="O53" s="120"/>
      <c r="P53" s="120"/>
      <c r="Q53" s="120"/>
    </row>
    <row r="54" spans="2:17">
      <c r="B54" s="128" t="s">
        <v>112</v>
      </c>
      <c r="C54" s="103">
        <v>270226</v>
      </c>
      <c r="D54" s="103">
        <v>197556</v>
      </c>
      <c r="E54" s="103">
        <v>467782</v>
      </c>
      <c r="F54" s="115">
        <v>283306</v>
      </c>
      <c r="G54" s="115">
        <v>181892</v>
      </c>
      <c r="H54" s="115">
        <v>465198</v>
      </c>
      <c r="I54" s="103"/>
      <c r="J54" s="103"/>
      <c r="K54" s="103"/>
      <c r="L54" s="123">
        <v>4.8403928563498733E-2</v>
      </c>
      <c r="M54" s="123">
        <v>-7.9288910486140618E-2</v>
      </c>
      <c r="N54" s="123">
        <v>-5.5239406390156232E-3</v>
      </c>
      <c r="O54" s="120"/>
      <c r="P54" s="120"/>
      <c r="Q54" s="120"/>
    </row>
    <row r="55" spans="2:17">
      <c r="B55" s="128" t="s">
        <v>113</v>
      </c>
      <c r="C55" s="103">
        <v>213848</v>
      </c>
      <c r="D55" s="103">
        <v>140366</v>
      </c>
      <c r="E55" s="103">
        <v>354214</v>
      </c>
      <c r="F55" s="115">
        <v>230546</v>
      </c>
      <c r="G55" s="115">
        <v>133127</v>
      </c>
      <c r="H55" s="115">
        <v>363673</v>
      </c>
      <c r="I55" s="103"/>
      <c r="J55" s="103"/>
      <c r="K55" s="103"/>
      <c r="L55" s="123">
        <v>7.808349855972474E-2</v>
      </c>
      <c r="M55" s="123">
        <v>-5.1572318082726554E-2</v>
      </c>
      <c r="N55" s="123">
        <v>2.6704195768659567E-2</v>
      </c>
      <c r="O55" s="120"/>
      <c r="P55" s="120"/>
      <c r="Q55" s="120"/>
    </row>
    <row r="56" spans="2:17">
      <c r="B56" s="128" t="s">
        <v>114</v>
      </c>
      <c r="C56" s="103">
        <v>240086</v>
      </c>
      <c r="D56" s="103">
        <v>164785</v>
      </c>
      <c r="E56" s="103">
        <v>404871</v>
      </c>
      <c r="F56" s="115">
        <v>269266</v>
      </c>
      <c r="G56" s="115">
        <v>164341</v>
      </c>
      <c r="H56" s="115">
        <v>433607</v>
      </c>
      <c r="I56" s="103"/>
      <c r="J56" s="103"/>
      <c r="K56" s="103"/>
      <c r="L56" s="123">
        <v>0.12153978157826772</v>
      </c>
      <c r="M56" s="123">
        <v>-2.6944200018205189E-3</v>
      </c>
      <c r="N56" s="123">
        <v>7.0975693492495218E-2</v>
      </c>
      <c r="O56" s="120"/>
      <c r="P56" s="120"/>
      <c r="Q56" s="120"/>
    </row>
    <row r="57" spans="2:17">
      <c r="B57" s="128" t="s">
        <v>115</v>
      </c>
      <c r="C57" s="103">
        <v>225248</v>
      </c>
      <c r="D57" s="103">
        <v>146554</v>
      </c>
      <c r="E57" s="103">
        <v>371802</v>
      </c>
      <c r="F57" s="115">
        <v>236808</v>
      </c>
      <c r="G57" s="115">
        <v>159831</v>
      </c>
      <c r="H57" s="115">
        <v>396639</v>
      </c>
      <c r="I57" s="103"/>
      <c r="J57" s="103"/>
      <c r="K57" s="103"/>
      <c r="L57" s="123">
        <v>5.1321210399204453E-2</v>
      </c>
      <c r="M57" s="123">
        <v>9.059459311925977E-2</v>
      </c>
      <c r="N57" s="123">
        <v>6.6801684767698877E-2</v>
      </c>
      <c r="O57" s="120"/>
      <c r="P57" s="120"/>
      <c r="Q57" s="120"/>
    </row>
    <row r="58" spans="2:17">
      <c r="B58" s="128" t="s">
        <v>116</v>
      </c>
      <c r="C58" s="103">
        <v>226348</v>
      </c>
      <c r="D58" s="103">
        <v>154169</v>
      </c>
      <c r="E58" s="103">
        <v>380517</v>
      </c>
      <c r="F58" s="115">
        <v>240455</v>
      </c>
      <c r="G58" s="115">
        <v>165560</v>
      </c>
      <c r="H58" s="115">
        <v>406015</v>
      </c>
      <c r="I58" s="103"/>
      <c r="J58" s="103"/>
      <c r="K58" s="103"/>
      <c r="L58" s="123">
        <v>6.2324385459557874E-2</v>
      </c>
      <c r="M58" s="123">
        <v>7.388644928617305E-2</v>
      </c>
      <c r="N58" s="123">
        <v>6.7008832719694489E-2</v>
      </c>
      <c r="O58" s="120"/>
      <c r="P58" s="120"/>
      <c r="Q58" s="120"/>
    </row>
    <row r="59" spans="2:17">
      <c r="B59" s="129" t="s">
        <v>146</v>
      </c>
      <c r="C59" s="131">
        <v>2781576</v>
      </c>
      <c r="D59" s="131">
        <v>1926206</v>
      </c>
      <c r="E59" s="131">
        <v>4707782</v>
      </c>
      <c r="F59" s="131">
        <v>2938209</v>
      </c>
      <c r="G59" s="131">
        <v>1893116</v>
      </c>
      <c r="H59" s="131">
        <v>4831325</v>
      </c>
      <c r="I59" s="131">
        <v>1064478</v>
      </c>
      <c r="J59" s="131">
        <v>667558</v>
      </c>
      <c r="K59" s="131">
        <v>1732036</v>
      </c>
      <c r="L59" s="130">
        <v>5.6310882751361202E-2</v>
      </c>
      <c r="M59" s="130">
        <v>-1.7178847952918797E-2</v>
      </c>
      <c r="N59" s="130">
        <v>2.6242294141912259E-2</v>
      </c>
      <c r="O59" s="130"/>
      <c r="P59" s="130"/>
      <c r="Q59" s="130"/>
    </row>
    <row r="60" spans="2:17" ht="15" customHeight="1">
      <c r="B60" s="349" t="s">
        <v>99</v>
      </c>
      <c r="C60" s="349"/>
      <c r="D60" s="349"/>
      <c r="E60" s="349"/>
      <c r="F60" s="349"/>
      <c r="G60" s="349"/>
      <c r="H60" s="349"/>
      <c r="I60" s="349"/>
      <c r="J60" s="349"/>
      <c r="K60" s="349"/>
      <c r="L60" s="349"/>
      <c r="M60" s="349"/>
      <c r="N60" s="349"/>
      <c r="O60" s="349"/>
      <c r="P60" s="349"/>
      <c r="Q60" s="349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/>
  </sheetPr>
  <dimension ref="B1:L25"/>
  <sheetViews>
    <sheetView showGridLines="0" showRowColHeaders="0" showOutlineSymbols="0" zoomScaleNormal="100" workbookViewId="0">
      <selection activeCell="I25" sqref="I25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1.5703125" style="11" customWidth="1"/>
    <col min="4" max="4" width="10.7109375" style="11" customWidth="1"/>
    <col min="5" max="5" width="11.710937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54" t="s">
        <v>154</v>
      </c>
      <c r="C5" s="354"/>
      <c r="D5" s="354"/>
      <c r="E5" s="354"/>
      <c r="F5" s="354"/>
      <c r="G5" s="354"/>
    </row>
    <row r="6" spans="2:7" ht="30" customHeight="1">
      <c r="B6" s="38" t="s">
        <v>155</v>
      </c>
      <c r="C6" s="39" t="str">
        <f>actualizaciones!A3</f>
        <v>acumulado abril 2010</v>
      </c>
      <c r="D6" s="40" t="s">
        <v>74</v>
      </c>
      <c r="E6" s="39" t="str">
        <f>actualizaciones!A2</f>
        <v xml:space="preserve">acumulado abril 2011 </v>
      </c>
      <c r="F6" s="40" t="s">
        <v>74</v>
      </c>
      <c r="G6" s="41" t="s">
        <v>75</v>
      </c>
    </row>
    <row r="7" spans="2:7" ht="15" customHeight="1">
      <c r="B7" s="91" t="s">
        <v>156</v>
      </c>
      <c r="C7" s="92"/>
      <c r="D7" s="92"/>
      <c r="E7" s="92"/>
      <c r="F7" s="92"/>
      <c r="G7" s="92"/>
    </row>
    <row r="8" spans="2:7" ht="15" customHeight="1">
      <c r="B8" s="93" t="s">
        <v>157</v>
      </c>
      <c r="C8" s="107">
        <v>553896</v>
      </c>
      <c r="D8" s="44">
        <f>C8/$C$8</f>
        <v>1</v>
      </c>
      <c r="E8" s="107">
        <v>613340</v>
      </c>
      <c r="F8" s="44">
        <f>E8/$E$8</f>
        <v>1</v>
      </c>
      <c r="G8" s="44">
        <f>(E8-C8)/C8</f>
        <v>0.10731978566373471</v>
      </c>
    </row>
    <row r="9" spans="2:7" ht="15" customHeight="1">
      <c r="B9" s="91" t="s">
        <v>158</v>
      </c>
      <c r="C9" s="92"/>
      <c r="D9" s="92"/>
      <c r="E9" s="92"/>
      <c r="F9" s="92"/>
      <c r="G9" s="94"/>
    </row>
    <row r="10" spans="2:7" ht="15" customHeight="1">
      <c r="B10" s="134" t="s">
        <v>159</v>
      </c>
      <c r="C10" s="135">
        <v>360688</v>
      </c>
      <c r="D10" s="136">
        <f>C10/$C$8</f>
        <v>0.65118361569680949</v>
      </c>
      <c r="E10" s="135">
        <v>410026</v>
      </c>
      <c r="F10" s="136">
        <f>E10/$E$8</f>
        <v>0.66851338572406827</v>
      </c>
      <c r="G10" s="136">
        <f>(E10-C10)/C10</f>
        <v>0.13678858182140799</v>
      </c>
    </row>
    <row r="11" spans="2:7" ht="15" customHeight="1">
      <c r="B11" s="95" t="s">
        <v>160</v>
      </c>
      <c r="C11" s="46">
        <v>52460</v>
      </c>
      <c r="D11" s="47">
        <f>C11/$C$8</f>
        <v>9.4710920461602899E-2</v>
      </c>
      <c r="E11" s="46">
        <v>60635</v>
      </c>
      <c r="F11" s="47">
        <f>E11/$E$8</f>
        <v>9.8860338474581796E-2</v>
      </c>
      <c r="G11" s="48">
        <f>(E11-C11)/C11</f>
        <v>0.15583301563095692</v>
      </c>
    </row>
    <row r="12" spans="2:7" ht="15" customHeight="1">
      <c r="B12" s="95" t="s">
        <v>161</v>
      </c>
      <c r="C12" s="46">
        <v>244399</v>
      </c>
      <c r="D12" s="47">
        <f>C12/$C$8</f>
        <v>0.44123626095873592</v>
      </c>
      <c r="E12" s="46">
        <v>281791</v>
      </c>
      <c r="F12" s="47">
        <f>E12/$E$8</f>
        <v>0.45943685394723971</v>
      </c>
      <c r="G12" s="48">
        <f>(E12-C12)/C12</f>
        <v>0.15299571602175133</v>
      </c>
    </row>
    <row r="13" spans="2:7" ht="15" customHeight="1">
      <c r="B13" s="95" t="s">
        <v>162</v>
      </c>
      <c r="C13" s="46">
        <v>58306</v>
      </c>
      <c r="D13" s="47">
        <f>C13/$C$8</f>
        <v>0.10526524834987074</v>
      </c>
      <c r="E13" s="46">
        <v>63516</v>
      </c>
      <c r="F13" s="47">
        <f>E13/$E$8</f>
        <v>0.10355757002641276</v>
      </c>
      <c r="G13" s="48">
        <f>(E13-C13)/C13</f>
        <v>8.9356155455699249E-2</v>
      </c>
    </row>
    <row r="14" spans="2:7" ht="15" customHeight="1">
      <c r="B14" s="95" t="s">
        <v>163</v>
      </c>
      <c r="C14" s="46">
        <v>5523</v>
      </c>
      <c r="D14" s="47">
        <f>C14/$C$8</f>
        <v>9.9711859265999396E-3</v>
      </c>
      <c r="E14" s="46">
        <v>4084</v>
      </c>
      <c r="F14" s="47">
        <f>E14/$E$8</f>
        <v>6.6586232758339579E-3</v>
      </c>
      <c r="G14" s="48">
        <f>(E14-C14)/C14</f>
        <v>-0.26054680427304</v>
      </c>
    </row>
    <row r="15" spans="2:7" ht="15" customHeight="1">
      <c r="B15" s="91" t="s">
        <v>164</v>
      </c>
      <c r="C15" s="92"/>
      <c r="D15" s="92"/>
      <c r="E15" s="92"/>
      <c r="F15" s="92"/>
      <c r="G15" s="94"/>
    </row>
    <row r="16" spans="2:7" ht="15" customHeight="1">
      <c r="B16" s="134" t="s">
        <v>165</v>
      </c>
      <c r="C16" s="135">
        <v>193208</v>
      </c>
      <c r="D16" s="136">
        <f>C16/$C$8</f>
        <v>0.34881638430319051</v>
      </c>
      <c r="E16" s="135">
        <v>203314</v>
      </c>
      <c r="F16" s="136">
        <f>E16/$E$8</f>
        <v>0.33148661427593179</v>
      </c>
      <c r="G16" s="136">
        <f>(E16-C16)/C16</f>
        <v>5.2306322719556125E-2</v>
      </c>
    </row>
    <row r="17" spans="2:12" ht="15" customHeight="1">
      <c r="B17" s="355" t="s">
        <v>67</v>
      </c>
      <c r="C17" s="355"/>
      <c r="D17" s="355"/>
      <c r="E17" s="355"/>
      <c r="F17" s="355"/>
      <c r="G17" s="355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/>
  </sheetPr>
  <dimension ref="B28:L30"/>
  <sheetViews>
    <sheetView showGridLines="0" showRowColHeaders="0" showOutlineSymbols="0" zoomScaleNormal="100" workbookViewId="0">
      <selection activeCell="I25" sqref="I25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</sheetPr>
  <dimension ref="B1:S82"/>
  <sheetViews>
    <sheetView showGridLines="0" showRowColHeaders="0" zoomScaleNormal="100" workbookViewId="0">
      <selection activeCell="I25" sqref="I25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345" t="s">
        <v>166</v>
      </c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</row>
    <row r="6" spans="2:19" ht="30" customHeight="1" thickBot="1">
      <c r="B6" s="137"/>
      <c r="C6" s="118" t="s">
        <v>167</v>
      </c>
      <c r="D6" s="118" t="s">
        <v>85</v>
      </c>
      <c r="E6" s="117" t="s">
        <v>162</v>
      </c>
      <c r="F6" s="117" t="s">
        <v>85</v>
      </c>
      <c r="G6" s="118" t="s">
        <v>161</v>
      </c>
      <c r="H6" s="118" t="s">
        <v>85</v>
      </c>
      <c r="I6" s="117" t="s">
        <v>160</v>
      </c>
      <c r="J6" s="117" t="s">
        <v>85</v>
      </c>
      <c r="K6" s="118" t="s">
        <v>81</v>
      </c>
      <c r="L6" s="118" t="s">
        <v>85</v>
      </c>
      <c r="M6" s="117" t="s">
        <v>136</v>
      </c>
      <c r="N6" s="117" t="s">
        <v>85</v>
      </c>
      <c r="O6" s="118" t="s">
        <v>83</v>
      </c>
      <c r="P6" s="118" t="s">
        <v>85</v>
      </c>
      <c r="R6" s="72" t="s">
        <v>168</v>
      </c>
      <c r="S6" s="72" t="s">
        <v>169</v>
      </c>
    </row>
    <row r="7" spans="2:19">
      <c r="B7" s="55" t="s">
        <v>94</v>
      </c>
      <c r="C7" s="115">
        <v>1214</v>
      </c>
      <c r="D7" s="104">
        <f t="shared" ref="D7:D10" si="0">C7/C20-1</f>
        <v>-0.14747191011235961</v>
      </c>
      <c r="E7" s="103">
        <v>16712</v>
      </c>
      <c r="F7" s="138">
        <f t="shared" ref="F7:F10" si="1">E7/E20-1</f>
        <v>7.3346178548490792E-2</v>
      </c>
      <c r="G7" s="115">
        <v>80570</v>
      </c>
      <c r="H7" s="104">
        <f t="shared" ref="H7:H10" si="2">G7/G20-1</f>
        <v>0.12686890725744426</v>
      </c>
      <c r="I7" s="103">
        <v>17691</v>
      </c>
      <c r="J7" s="138">
        <f t="shared" ref="J7:J10" si="3">I7/I20-1</f>
        <v>0.22990823136818683</v>
      </c>
      <c r="K7" s="115">
        <v>116187</v>
      </c>
      <c r="L7" s="104">
        <f t="shared" ref="L7:L10" si="4">K7/K20-1</f>
        <v>0.12937780067459204</v>
      </c>
      <c r="M7" s="103">
        <v>56428</v>
      </c>
      <c r="N7" s="138">
        <f t="shared" ref="N7:N10" si="5">M7/M20-1</f>
        <v>5.0135854393866142E-2</v>
      </c>
      <c r="O7" s="115">
        <v>172615</v>
      </c>
      <c r="P7" s="104">
        <f t="shared" ref="P7:P10" si="6">O7/O20-1</f>
        <v>0.10218950137602079</v>
      </c>
    </row>
    <row r="8" spans="2:19">
      <c r="B8" s="55" t="s">
        <v>95</v>
      </c>
      <c r="C8" s="115">
        <v>1041</v>
      </c>
      <c r="D8" s="104">
        <f t="shared" si="0"/>
        <v>-0.19177018633540377</v>
      </c>
      <c r="E8" s="103">
        <v>17011</v>
      </c>
      <c r="F8" s="138">
        <f t="shared" si="1"/>
        <v>0.14931423552462664</v>
      </c>
      <c r="G8" s="115">
        <v>72076</v>
      </c>
      <c r="H8" s="104">
        <f t="shared" si="2"/>
        <v>0.20096642506040152</v>
      </c>
      <c r="I8" s="103">
        <v>16019</v>
      </c>
      <c r="J8" s="138">
        <f t="shared" si="3"/>
        <v>0.10659021829234594</v>
      </c>
      <c r="K8" s="115">
        <v>106147</v>
      </c>
      <c r="L8" s="104">
        <f t="shared" si="4"/>
        <v>0.1718591300507839</v>
      </c>
      <c r="M8" s="103">
        <v>54106</v>
      </c>
      <c r="N8" s="138">
        <f t="shared" si="5"/>
        <v>8.7579649842207896E-2</v>
      </c>
      <c r="O8" s="115">
        <v>160253</v>
      </c>
      <c r="P8" s="104">
        <f t="shared" si="6"/>
        <v>0.14198063123089311</v>
      </c>
    </row>
    <row r="9" spans="2:19">
      <c r="B9" s="55" t="s">
        <v>96</v>
      </c>
      <c r="C9" s="115">
        <v>885</v>
      </c>
      <c r="D9" s="104">
        <f t="shared" si="0"/>
        <v>-0.28915662650602414</v>
      </c>
      <c r="E9" s="103">
        <v>15205</v>
      </c>
      <c r="F9" s="138">
        <f t="shared" si="1"/>
        <v>0.12454700096146731</v>
      </c>
      <c r="G9" s="115">
        <v>66129</v>
      </c>
      <c r="H9" s="104">
        <f t="shared" si="2"/>
        <v>0.20230173448238253</v>
      </c>
      <c r="I9" s="103">
        <v>14119</v>
      </c>
      <c r="J9" s="138">
        <f t="shared" si="3"/>
        <v>0.15275963422599603</v>
      </c>
      <c r="K9" s="115">
        <v>96338</v>
      </c>
      <c r="L9" s="104">
        <f t="shared" si="4"/>
        <v>0.17462446351931327</v>
      </c>
      <c r="M9" s="103">
        <v>49206</v>
      </c>
      <c r="N9" s="138">
        <f t="shared" si="5"/>
        <v>0.13370043545377053</v>
      </c>
      <c r="O9" s="115">
        <v>145544</v>
      </c>
      <c r="P9" s="104">
        <f t="shared" si="6"/>
        <v>0.16046213093709882</v>
      </c>
    </row>
    <row r="10" spans="2:19">
      <c r="B10" s="55" t="s">
        <v>97</v>
      </c>
      <c r="C10" s="115">
        <v>944</v>
      </c>
      <c r="D10" s="104">
        <f t="shared" si="0"/>
        <v>-0.39719029374201786</v>
      </c>
      <c r="E10" s="103">
        <v>14588</v>
      </c>
      <c r="F10" s="138">
        <f t="shared" si="1"/>
        <v>1.207159705841554E-2</v>
      </c>
      <c r="G10" s="115">
        <v>63016</v>
      </c>
      <c r="H10" s="104">
        <f t="shared" si="2"/>
        <v>8.8678886719762318E-2</v>
      </c>
      <c r="I10" s="103">
        <v>12806</v>
      </c>
      <c r="J10" s="138">
        <f t="shared" si="3"/>
        <v>0.12808315715292462</v>
      </c>
      <c r="K10" s="115">
        <v>91354</v>
      </c>
      <c r="L10" s="104">
        <f t="shared" si="4"/>
        <v>7.2041307281581979E-2</v>
      </c>
      <c r="M10" s="103">
        <v>43574</v>
      </c>
      <c r="N10" s="138">
        <f t="shared" si="5"/>
        <v>-5.9323863391045339E-2</v>
      </c>
      <c r="O10" s="115">
        <v>134928</v>
      </c>
      <c r="P10" s="104">
        <f t="shared" si="6"/>
        <v>2.5779818606171734E-2</v>
      </c>
    </row>
    <row r="11" spans="2:19" ht="30" customHeight="1">
      <c r="B11" s="106" t="str">
        <f>actualizaciones!$A$2</f>
        <v xml:space="preserve">acumulado abril 2011 </v>
      </c>
      <c r="C11" s="107">
        <v>4084</v>
      </c>
      <c r="D11" s="108">
        <v>-0.26054680427304</v>
      </c>
      <c r="E11" s="107">
        <v>63516</v>
      </c>
      <c r="F11" s="108">
        <v>8.9356155455699193E-2</v>
      </c>
      <c r="G11" s="107">
        <v>281791</v>
      </c>
      <c r="H11" s="108">
        <v>0.15299571602175122</v>
      </c>
      <c r="I11" s="107">
        <v>60635</v>
      </c>
      <c r="J11" s="108">
        <v>0.15583301563095686</v>
      </c>
      <c r="K11" s="107">
        <v>410026</v>
      </c>
      <c r="L11" s="108">
        <v>0.13678858182140807</v>
      </c>
      <c r="M11" s="107">
        <v>203314</v>
      </c>
      <c r="N11" s="108">
        <v>5.2306322719556153E-2</v>
      </c>
      <c r="O11" s="107">
        <v>613340</v>
      </c>
      <c r="P11" s="108">
        <v>0.10731978566373468</v>
      </c>
    </row>
    <row r="12" spans="2:19" outlineLevel="1">
      <c r="B12" s="55" t="s">
        <v>86</v>
      </c>
      <c r="C12" s="115">
        <v>804</v>
      </c>
      <c r="D12" s="104">
        <f>C12/C25-1</f>
        <v>-0.41612200435729851</v>
      </c>
      <c r="E12" s="103">
        <v>14153</v>
      </c>
      <c r="F12" s="138">
        <f>E12/E25-1</f>
        <v>3.0508227755934092E-2</v>
      </c>
      <c r="G12" s="115">
        <v>61088</v>
      </c>
      <c r="H12" s="104">
        <f t="shared" ref="H12:H63" si="7">G12/G25-1</f>
        <v>4.8739034146509042E-2</v>
      </c>
      <c r="I12" s="103">
        <v>13578</v>
      </c>
      <c r="J12" s="138">
        <f t="shared" ref="J12:J63" si="8">I12/I25-1</f>
        <v>0.15952177625960728</v>
      </c>
      <c r="K12" s="115">
        <v>89955</v>
      </c>
      <c r="L12" s="104">
        <f t="shared" ref="L12:L63" si="9">K12/K25-1</f>
        <v>5.7423298460091754E-2</v>
      </c>
      <c r="M12" s="103">
        <v>51929</v>
      </c>
      <c r="N12" s="138">
        <f t="shared" ref="N12:N63" si="10">M12/M25-1</f>
        <v>0.10480182116035142</v>
      </c>
      <c r="O12" s="115">
        <v>141884</v>
      </c>
      <c r="P12" s="104">
        <f t="shared" ref="P12:P63" si="11">O12/O25-1</f>
        <v>7.4284675898934616E-2</v>
      </c>
    </row>
    <row r="13" spans="2:19" outlineLevel="1">
      <c r="B13" s="55" t="s">
        <v>87</v>
      </c>
      <c r="C13" s="115">
        <v>575</v>
      </c>
      <c r="D13" s="104">
        <f t="shared" ref="D13:F28" si="12">C13/C26-1</f>
        <v>-0.52752670501232535</v>
      </c>
      <c r="E13" s="103">
        <v>13061</v>
      </c>
      <c r="F13" s="138">
        <f t="shared" si="12"/>
        <v>-0.12880202774813232</v>
      </c>
      <c r="G13" s="115">
        <v>61316</v>
      </c>
      <c r="H13" s="104">
        <f t="shared" si="7"/>
        <v>6.9434028080578969E-2</v>
      </c>
      <c r="I13" s="103">
        <v>12258</v>
      </c>
      <c r="J13" s="138">
        <f t="shared" si="8"/>
        <v>2.5173538513004967E-2</v>
      </c>
      <c r="K13" s="115">
        <v>87210</v>
      </c>
      <c r="L13" s="104">
        <f t="shared" si="9"/>
        <v>1.9988070314967077E-2</v>
      </c>
      <c r="M13" s="103">
        <v>50730</v>
      </c>
      <c r="N13" s="138">
        <f t="shared" si="10"/>
        <v>0.11725322644584413</v>
      </c>
      <c r="O13" s="115">
        <v>137940</v>
      </c>
      <c r="P13" s="104">
        <f t="shared" si="11"/>
        <v>5.3725163665808484E-2</v>
      </c>
    </row>
    <row r="14" spans="2:19" outlineLevel="1">
      <c r="B14" s="55" t="s">
        <v>88</v>
      </c>
      <c r="C14" s="115">
        <v>863</v>
      </c>
      <c r="D14" s="104">
        <f t="shared" si="12"/>
        <v>-0.31125299281723862</v>
      </c>
      <c r="E14" s="103">
        <v>13285</v>
      </c>
      <c r="F14" s="138">
        <f t="shared" si="12"/>
        <v>6.2120243044451628E-2</v>
      </c>
      <c r="G14" s="115">
        <v>74443</v>
      </c>
      <c r="H14" s="104">
        <f t="shared" si="7"/>
        <v>0.11642171565686854</v>
      </c>
      <c r="I14" s="103">
        <v>16841</v>
      </c>
      <c r="J14" s="138">
        <f t="shared" si="8"/>
        <v>0.24077212112281732</v>
      </c>
      <c r="K14" s="115">
        <v>105432</v>
      </c>
      <c r="L14" s="104">
        <f t="shared" si="9"/>
        <v>0.12144999680898594</v>
      </c>
      <c r="M14" s="103">
        <v>49885</v>
      </c>
      <c r="N14" s="138">
        <f t="shared" si="10"/>
        <v>-2.841617326269863E-2</v>
      </c>
      <c r="O14" s="115">
        <v>155317</v>
      </c>
      <c r="P14" s="104">
        <f t="shared" si="11"/>
        <v>6.8513600902599059E-2</v>
      </c>
    </row>
    <row r="15" spans="2:19" outlineLevel="1">
      <c r="B15" s="55" t="s">
        <v>89</v>
      </c>
      <c r="C15" s="115">
        <v>711</v>
      </c>
      <c r="D15" s="104">
        <f t="shared" si="12"/>
        <v>-0.45054095826893359</v>
      </c>
      <c r="E15" s="103">
        <v>12352</v>
      </c>
      <c r="F15" s="138">
        <f t="shared" si="12"/>
        <v>0.24016064257028114</v>
      </c>
      <c r="G15" s="115">
        <v>61831</v>
      </c>
      <c r="H15" s="104">
        <f t="shared" si="7"/>
        <v>8.6660808435852443E-2</v>
      </c>
      <c r="I15" s="103">
        <v>12805</v>
      </c>
      <c r="J15" s="138">
        <f t="shared" si="8"/>
        <v>0.13238415281216831</v>
      </c>
      <c r="K15" s="115">
        <v>87699</v>
      </c>
      <c r="L15" s="104">
        <f t="shared" si="9"/>
        <v>0.10365961088318953</v>
      </c>
      <c r="M15" s="103">
        <v>44676</v>
      </c>
      <c r="N15" s="138">
        <f t="shared" si="10"/>
        <v>-1.0125628697405409E-2</v>
      </c>
      <c r="O15" s="115">
        <v>132375</v>
      </c>
      <c r="P15" s="104">
        <f t="shared" si="11"/>
        <v>6.244231309442605E-2</v>
      </c>
    </row>
    <row r="16" spans="2:19" outlineLevel="1">
      <c r="B16" s="55" t="s">
        <v>90</v>
      </c>
      <c r="C16" s="115">
        <v>1561</v>
      </c>
      <c r="D16" s="104">
        <f t="shared" si="12"/>
        <v>0.12140804597701149</v>
      </c>
      <c r="E16" s="103">
        <v>16972</v>
      </c>
      <c r="F16" s="138">
        <f t="shared" si="12"/>
        <v>0.11342911500360819</v>
      </c>
      <c r="G16" s="115">
        <v>74269</v>
      </c>
      <c r="H16" s="104">
        <f t="shared" si="7"/>
        <v>2.6566409111642431E-2</v>
      </c>
      <c r="I16" s="103">
        <v>15779</v>
      </c>
      <c r="J16" s="138">
        <f t="shared" si="8"/>
        <v>0.12602583315492755</v>
      </c>
      <c r="K16" s="115">
        <v>108581</v>
      </c>
      <c r="L16" s="104">
        <f t="shared" si="9"/>
        <v>5.4235642506917703E-2</v>
      </c>
      <c r="M16" s="103">
        <v>56663</v>
      </c>
      <c r="N16" s="138">
        <f t="shared" si="10"/>
        <v>-0.15761540176912214</v>
      </c>
      <c r="O16" s="115">
        <v>165244</v>
      </c>
      <c r="P16" s="104">
        <f t="shared" si="11"/>
        <v>-2.9460824621167614E-2</v>
      </c>
    </row>
    <row r="17" spans="2:16" outlineLevel="1">
      <c r="B17" s="55" t="s">
        <v>91</v>
      </c>
      <c r="C17" s="115">
        <v>1761</v>
      </c>
      <c r="D17" s="104">
        <f t="shared" si="12"/>
        <v>9.1754494730316161E-2</v>
      </c>
      <c r="E17" s="103">
        <v>14316</v>
      </c>
      <c r="F17" s="138">
        <f t="shared" si="12"/>
        <v>-7.4236937403000525E-2</v>
      </c>
      <c r="G17" s="115">
        <v>73504</v>
      </c>
      <c r="H17" s="104">
        <f t="shared" si="7"/>
        <v>7.745529170331289E-2</v>
      </c>
      <c r="I17" s="103">
        <v>15004</v>
      </c>
      <c r="J17" s="138">
        <f t="shared" si="8"/>
        <v>0.18834151750356409</v>
      </c>
      <c r="K17" s="115">
        <v>104585</v>
      </c>
      <c r="L17" s="104">
        <f t="shared" si="9"/>
        <v>6.8033046373170647E-2</v>
      </c>
      <c r="M17" s="103">
        <v>58786</v>
      </c>
      <c r="N17" s="138">
        <f t="shared" si="10"/>
        <v>8.044624970133607E-2</v>
      </c>
      <c r="O17" s="115">
        <v>163371</v>
      </c>
      <c r="P17" s="104">
        <f t="shared" si="11"/>
        <v>7.2466717432975392E-2</v>
      </c>
    </row>
    <row r="18" spans="2:16" outlineLevel="1">
      <c r="B18" s="55" t="s">
        <v>92</v>
      </c>
      <c r="C18" s="115">
        <v>1381</v>
      </c>
      <c r="D18" s="104">
        <f t="shared" si="12"/>
        <v>0.22646536412078144</v>
      </c>
      <c r="E18" s="103">
        <v>12478</v>
      </c>
      <c r="F18" s="138">
        <f t="shared" si="12"/>
        <v>-9.4944512946979032E-2</v>
      </c>
      <c r="G18" s="115">
        <v>61142</v>
      </c>
      <c r="H18" s="104">
        <f t="shared" si="7"/>
        <v>0.12606589682671232</v>
      </c>
      <c r="I18" s="103">
        <v>11209</v>
      </c>
      <c r="J18" s="138">
        <f t="shared" si="8"/>
        <v>5.4270127915726052E-2</v>
      </c>
      <c r="K18" s="115">
        <v>86210</v>
      </c>
      <c r="L18" s="104">
        <f t="shared" si="9"/>
        <v>7.9757521104180773E-2</v>
      </c>
      <c r="M18" s="103">
        <v>42687</v>
      </c>
      <c r="N18" s="138">
        <f t="shared" si="10"/>
        <v>2.748826573594898E-2</v>
      </c>
      <c r="O18" s="115">
        <v>128897</v>
      </c>
      <c r="P18" s="104">
        <f t="shared" si="11"/>
        <v>6.1868239597320906E-2</v>
      </c>
    </row>
    <row r="19" spans="2:16" outlineLevel="1">
      <c r="B19" s="55" t="s">
        <v>93</v>
      </c>
      <c r="C19" s="115">
        <v>1283</v>
      </c>
      <c r="D19" s="104">
        <f t="shared" si="12"/>
        <v>-3.8819875776398005E-3</v>
      </c>
      <c r="E19" s="103">
        <v>14729</v>
      </c>
      <c r="F19" s="138">
        <f t="shared" si="12"/>
        <v>9.4523296425652159E-2</v>
      </c>
      <c r="G19" s="115">
        <v>62485</v>
      </c>
      <c r="H19" s="104">
        <f t="shared" si="7"/>
        <v>8.1672927449928157E-2</v>
      </c>
      <c r="I19" s="103">
        <v>14143</v>
      </c>
      <c r="J19" s="138">
        <f t="shared" si="8"/>
        <v>0.19622769178719435</v>
      </c>
      <c r="K19" s="115">
        <v>92640</v>
      </c>
      <c r="L19" s="104">
        <f t="shared" si="9"/>
        <v>9.8476314697337974E-2</v>
      </c>
      <c r="M19" s="103">
        <v>39879</v>
      </c>
      <c r="N19" s="138">
        <f t="shared" si="10"/>
        <v>8.318584070796442E-3</v>
      </c>
      <c r="O19" s="115">
        <v>132519</v>
      </c>
      <c r="P19" s="104">
        <f t="shared" si="11"/>
        <v>6.9693667514227009E-2</v>
      </c>
    </row>
    <row r="20" spans="2:16" outlineLevel="1">
      <c r="B20" s="55" t="s">
        <v>94</v>
      </c>
      <c r="C20" s="115">
        <v>1424</v>
      </c>
      <c r="D20" s="104">
        <f t="shared" si="12"/>
        <v>4.8600883652430094E-2</v>
      </c>
      <c r="E20" s="103">
        <v>15570</v>
      </c>
      <c r="F20" s="138">
        <f t="shared" si="12"/>
        <v>-4.3787999754344997E-2</v>
      </c>
      <c r="G20" s="115">
        <v>71499</v>
      </c>
      <c r="H20" s="104">
        <f t="shared" si="7"/>
        <v>0.18369948512491097</v>
      </c>
      <c r="I20" s="103">
        <v>14384</v>
      </c>
      <c r="J20" s="138">
        <f t="shared" si="8"/>
        <v>9.8015267175572518E-2</v>
      </c>
      <c r="K20" s="115">
        <v>102877</v>
      </c>
      <c r="L20" s="104">
        <f t="shared" si="9"/>
        <v>0.12873036074782762</v>
      </c>
      <c r="M20" s="103">
        <v>53734</v>
      </c>
      <c r="N20" s="138">
        <f t="shared" si="10"/>
        <v>3.5676425804213263E-2</v>
      </c>
      <c r="O20" s="115">
        <v>156611</v>
      </c>
      <c r="P20" s="104">
        <f t="shared" si="11"/>
        <v>9.4975074636257428E-2</v>
      </c>
    </row>
    <row r="21" spans="2:16" outlineLevel="1">
      <c r="B21" s="55" t="s">
        <v>95</v>
      </c>
      <c r="C21" s="115">
        <v>1288</v>
      </c>
      <c r="D21" s="104">
        <f t="shared" si="12"/>
        <v>-0.26818181818181819</v>
      </c>
      <c r="E21" s="103">
        <v>14801</v>
      </c>
      <c r="F21" s="138">
        <f t="shared" si="12"/>
        <v>-0.19747329610150188</v>
      </c>
      <c r="G21" s="115">
        <v>60015</v>
      </c>
      <c r="H21" s="104">
        <f t="shared" si="7"/>
        <v>0.12507732973398578</v>
      </c>
      <c r="I21" s="103">
        <v>14476</v>
      </c>
      <c r="J21" s="138">
        <f t="shared" si="8"/>
        <v>0.24954682779456183</v>
      </c>
      <c r="K21" s="115">
        <v>90580</v>
      </c>
      <c r="L21" s="104">
        <f t="shared" si="9"/>
        <v>6.4007235907013849E-2</v>
      </c>
      <c r="M21" s="103">
        <v>49749</v>
      </c>
      <c r="N21" s="138">
        <f t="shared" si="10"/>
        <v>-3.8245895074089375E-3</v>
      </c>
      <c r="O21" s="115">
        <v>140329</v>
      </c>
      <c r="P21" s="104">
        <f t="shared" si="11"/>
        <v>3.8927675074590384E-2</v>
      </c>
    </row>
    <row r="22" spans="2:16" outlineLevel="1">
      <c r="B22" s="55" t="s">
        <v>96</v>
      </c>
      <c r="C22" s="115">
        <v>1245</v>
      </c>
      <c r="D22" s="104">
        <f t="shared" si="12"/>
        <v>2.4154589371980784E-3</v>
      </c>
      <c r="E22" s="103">
        <v>13521</v>
      </c>
      <c r="F22" s="138">
        <f t="shared" si="12"/>
        <v>-0.20516136617482805</v>
      </c>
      <c r="G22" s="115">
        <v>55002</v>
      </c>
      <c r="H22" s="104">
        <f t="shared" si="7"/>
        <v>3.4591727329157607E-2</v>
      </c>
      <c r="I22" s="103">
        <v>12248</v>
      </c>
      <c r="J22" s="138">
        <f t="shared" si="8"/>
        <v>-9.4621916700363684E-3</v>
      </c>
      <c r="K22" s="115">
        <v>82016</v>
      </c>
      <c r="L22" s="104">
        <f t="shared" si="9"/>
        <v>-2.1066828994640741E-2</v>
      </c>
      <c r="M22" s="103">
        <v>43403</v>
      </c>
      <c r="N22" s="138">
        <f t="shared" si="10"/>
        <v>-0.13213093119513708</v>
      </c>
      <c r="O22" s="115">
        <v>125419</v>
      </c>
      <c r="P22" s="104">
        <f t="shared" si="11"/>
        <v>-6.2582217172925114E-2</v>
      </c>
    </row>
    <row r="23" spans="2:16" outlineLevel="1">
      <c r="B23" s="55" t="s">
        <v>97</v>
      </c>
      <c r="C23" s="115">
        <v>1566</v>
      </c>
      <c r="D23" s="104">
        <f t="shared" si="12"/>
        <v>0.22152886115444614</v>
      </c>
      <c r="E23" s="103">
        <v>14414</v>
      </c>
      <c r="F23" s="138">
        <f t="shared" si="12"/>
        <v>-0.15405833675685188</v>
      </c>
      <c r="G23" s="115">
        <v>57883</v>
      </c>
      <c r="H23" s="104">
        <f t="shared" si="7"/>
        <v>6.6240536408348261E-2</v>
      </c>
      <c r="I23" s="103">
        <v>11352</v>
      </c>
      <c r="J23" s="138">
        <f t="shared" si="8"/>
        <v>6.7519277788226528E-2</v>
      </c>
      <c r="K23" s="115">
        <v>85215</v>
      </c>
      <c r="L23" s="104">
        <f t="shared" si="9"/>
        <v>2.3701977367194482E-2</v>
      </c>
      <c r="M23" s="103">
        <v>46322</v>
      </c>
      <c r="N23" s="138">
        <f t="shared" si="10"/>
        <v>-0.12767880682460175</v>
      </c>
      <c r="O23" s="115">
        <v>131537</v>
      </c>
      <c r="P23" s="104">
        <f t="shared" si="11"/>
        <v>-3.5256410256410242E-2</v>
      </c>
    </row>
    <row r="24" spans="2:16" ht="15" customHeight="1">
      <c r="B24" s="139">
        <v>2010</v>
      </c>
      <c r="C24" s="111">
        <v>14462</v>
      </c>
      <c r="D24" s="112">
        <f t="shared" si="12"/>
        <v>-0.1073941488705098</v>
      </c>
      <c r="E24" s="111">
        <v>169652</v>
      </c>
      <c r="F24" s="112">
        <f t="shared" si="12"/>
        <v>-4.6475683027860648E-2</v>
      </c>
      <c r="G24" s="111">
        <v>774477</v>
      </c>
      <c r="H24" s="112">
        <f t="shared" si="7"/>
        <v>8.6236712665377357E-2</v>
      </c>
      <c r="I24" s="111">
        <v>164077</v>
      </c>
      <c r="J24" s="112">
        <f t="shared" si="8"/>
        <v>0.12902715274623944</v>
      </c>
      <c r="K24" s="111">
        <v>1123000</v>
      </c>
      <c r="L24" s="112">
        <f t="shared" si="9"/>
        <v>6.7044202044772128E-2</v>
      </c>
      <c r="M24" s="111">
        <v>588443</v>
      </c>
      <c r="N24" s="112">
        <f t="shared" si="10"/>
        <v>-1.3657597918842246E-2</v>
      </c>
      <c r="O24" s="111">
        <v>1711443</v>
      </c>
      <c r="P24" s="112">
        <f t="shared" si="11"/>
        <v>3.7847681456564475E-2</v>
      </c>
    </row>
    <row r="25" spans="2:16" ht="15" hidden="1" customHeight="1" outlineLevel="1">
      <c r="B25" s="55" t="s">
        <v>86</v>
      </c>
      <c r="C25" s="115">
        <v>1377</v>
      </c>
      <c r="D25" s="104">
        <f t="shared" si="12"/>
        <v>-0.28910686628807436</v>
      </c>
      <c r="E25" s="103">
        <v>13734</v>
      </c>
      <c r="F25" s="138">
        <f t="shared" si="12"/>
        <v>-0.25878352852285602</v>
      </c>
      <c r="G25" s="115">
        <v>58249</v>
      </c>
      <c r="H25" s="104">
        <f t="shared" si="7"/>
        <v>4.7380156075808255E-2</v>
      </c>
      <c r="I25" s="103">
        <v>11710</v>
      </c>
      <c r="J25" s="138">
        <f t="shared" si="8"/>
        <v>5.1450121217563094E-2</v>
      </c>
      <c r="K25" s="115">
        <v>85070</v>
      </c>
      <c r="L25" s="104">
        <f t="shared" si="9"/>
        <v>-2.4616760493940348E-2</v>
      </c>
      <c r="M25" s="103">
        <v>47003</v>
      </c>
      <c r="N25" s="138">
        <f t="shared" si="10"/>
        <v>-0.13937562940584092</v>
      </c>
      <c r="O25" s="115">
        <v>132073</v>
      </c>
      <c r="P25" s="104">
        <f t="shared" si="11"/>
        <v>-6.8806757290315268E-2</v>
      </c>
    </row>
    <row r="26" spans="2:16" ht="15" hidden="1" customHeight="1" outlineLevel="1">
      <c r="B26" s="55" t="s">
        <v>87</v>
      </c>
      <c r="C26" s="115">
        <v>1217</v>
      </c>
      <c r="D26" s="104">
        <f t="shared" si="12"/>
        <v>-0.34954569748797437</v>
      </c>
      <c r="E26" s="103">
        <v>14992</v>
      </c>
      <c r="F26" s="138">
        <f t="shared" si="12"/>
        <v>-0.22693755478781008</v>
      </c>
      <c r="G26" s="115">
        <v>57335</v>
      </c>
      <c r="H26" s="104">
        <f t="shared" si="7"/>
        <v>-4.7654640887648703E-2</v>
      </c>
      <c r="I26" s="103">
        <v>11957</v>
      </c>
      <c r="J26" s="138">
        <f t="shared" si="8"/>
        <v>-4.4958787777870102E-3</v>
      </c>
      <c r="K26" s="115">
        <v>85501</v>
      </c>
      <c r="L26" s="104">
        <f t="shared" si="9"/>
        <v>-8.5345371687758798E-2</v>
      </c>
      <c r="M26" s="103">
        <v>45406</v>
      </c>
      <c r="N26" s="138">
        <f t="shared" si="10"/>
        <v>-0.18353622354485466</v>
      </c>
      <c r="O26" s="115">
        <v>130907</v>
      </c>
      <c r="P26" s="104">
        <f t="shared" si="11"/>
        <v>-0.12197166849998664</v>
      </c>
    </row>
    <row r="27" spans="2:16" ht="15" hidden="1" customHeight="1" outlineLevel="1">
      <c r="B27" s="55" t="s">
        <v>88</v>
      </c>
      <c r="C27" s="115">
        <v>1253</v>
      </c>
      <c r="D27" s="104">
        <f t="shared" si="12"/>
        <v>-0.40047846889952154</v>
      </c>
      <c r="E27" s="103">
        <v>12508</v>
      </c>
      <c r="F27" s="138">
        <f t="shared" si="12"/>
        <v>-0.38192419825072887</v>
      </c>
      <c r="G27" s="115">
        <v>66680</v>
      </c>
      <c r="H27" s="104">
        <f t="shared" si="7"/>
        <v>2.6398830139305884E-2</v>
      </c>
      <c r="I27" s="103">
        <v>13573</v>
      </c>
      <c r="J27" s="138">
        <f t="shared" si="8"/>
        <v>-4.4558637195551198E-2</v>
      </c>
      <c r="K27" s="115">
        <v>94014</v>
      </c>
      <c r="L27" s="104">
        <f t="shared" si="9"/>
        <v>-7.3735443062917461E-2</v>
      </c>
      <c r="M27" s="103">
        <v>51344</v>
      </c>
      <c r="N27" s="138">
        <f t="shared" si="10"/>
        <v>-0.12895071676987024</v>
      </c>
      <c r="O27" s="115">
        <v>145358</v>
      </c>
      <c r="P27" s="104">
        <f t="shared" si="11"/>
        <v>-9.402092955130481E-2</v>
      </c>
    </row>
    <row r="28" spans="2:16" ht="15" hidden="1" customHeight="1" outlineLevel="1">
      <c r="B28" s="55" t="s">
        <v>89</v>
      </c>
      <c r="C28" s="115">
        <v>1294</v>
      </c>
      <c r="D28" s="104">
        <f t="shared" si="12"/>
        <v>-0.25460829493087556</v>
      </c>
      <c r="E28" s="103">
        <v>9960</v>
      </c>
      <c r="F28" s="138">
        <f t="shared" si="12"/>
        <v>-0.3024721619161006</v>
      </c>
      <c r="G28" s="115">
        <v>56900</v>
      </c>
      <c r="H28" s="104">
        <f t="shared" si="7"/>
        <v>-5.0083472454090172E-2</v>
      </c>
      <c r="I28" s="103">
        <v>11308</v>
      </c>
      <c r="J28" s="138">
        <f t="shared" si="8"/>
        <v>-7.8928076891748744E-2</v>
      </c>
      <c r="K28" s="115">
        <v>79462</v>
      </c>
      <c r="L28" s="104">
        <f t="shared" si="9"/>
        <v>-9.8988570391872255E-2</v>
      </c>
      <c r="M28" s="103">
        <v>45133</v>
      </c>
      <c r="N28" s="138">
        <f t="shared" si="10"/>
        <v>-8.355669265756982E-2</v>
      </c>
      <c r="O28" s="115">
        <v>124595</v>
      </c>
      <c r="P28" s="104">
        <f t="shared" si="11"/>
        <v>-9.3458963911525084E-2</v>
      </c>
    </row>
    <row r="29" spans="2:16" ht="15" hidden="1" customHeight="1" outlineLevel="1">
      <c r="B29" s="55" t="s">
        <v>90</v>
      </c>
      <c r="C29" s="115">
        <v>1392</v>
      </c>
      <c r="D29" s="104">
        <f t="shared" ref="D29:F63" si="13">C29/C42-1</f>
        <v>-0.35763728657129668</v>
      </c>
      <c r="E29" s="103">
        <v>15243</v>
      </c>
      <c r="F29" s="138">
        <f t="shared" si="13"/>
        <v>-0.31844399731723672</v>
      </c>
      <c r="G29" s="115">
        <v>72347</v>
      </c>
      <c r="H29" s="104">
        <f t="shared" si="7"/>
        <v>-5.1771367157293247E-2</v>
      </c>
      <c r="I29" s="103">
        <v>14013</v>
      </c>
      <c r="J29" s="138">
        <f t="shared" si="8"/>
        <v>-2.0754716981132071E-2</v>
      </c>
      <c r="K29" s="115">
        <v>102995</v>
      </c>
      <c r="L29" s="104">
        <f t="shared" si="9"/>
        <v>-0.10547251582869399</v>
      </c>
      <c r="M29" s="103">
        <v>67265</v>
      </c>
      <c r="N29" s="138">
        <f t="shared" si="10"/>
        <v>-7.677843505949844E-2</v>
      </c>
      <c r="O29" s="115">
        <v>170260</v>
      </c>
      <c r="P29" s="104">
        <f t="shared" si="11"/>
        <v>-9.4352067575186993E-2</v>
      </c>
    </row>
    <row r="30" spans="2:16" ht="15" hidden="1" customHeight="1" outlineLevel="1">
      <c r="B30" s="55" t="s">
        <v>91</v>
      </c>
      <c r="C30" s="115">
        <v>1613</v>
      </c>
      <c r="D30" s="104">
        <f t="shared" si="13"/>
        <v>-2.5966183574879231E-2</v>
      </c>
      <c r="E30" s="103">
        <v>15464</v>
      </c>
      <c r="F30" s="138">
        <f t="shared" si="13"/>
        <v>-0.1474722972600474</v>
      </c>
      <c r="G30" s="115">
        <v>68220</v>
      </c>
      <c r="H30" s="104">
        <f t="shared" si="7"/>
        <v>1.2902555270151828E-2</v>
      </c>
      <c r="I30" s="103">
        <v>12626</v>
      </c>
      <c r="J30" s="138">
        <f t="shared" si="8"/>
        <v>-0.18908156711624924</v>
      </c>
      <c r="K30" s="115">
        <v>97923</v>
      </c>
      <c r="L30" s="104">
        <f t="shared" si="9"/>
        <v>-4.6662642626270512E-2</v>
      </c>
      <c r="M30" s="103">
        <v>54409</v>
      </c>
      <c r="N30" s="138">
        <f t="shared" si="10"/>
        <v>-7.0836962276072835E-2</v>
      </c>
      <c r="O30" s="115">
        <v>152332</v>
      </c>
      <c r="P30" s="104">
        <f t="shared" si="11"/>
        <v>-5.5440154272568876E-2</v>
      </c>
    </row>
    <row r="31" spans="2:16" ht="15" hidden="1" customHeight="1" outlineLevel="1">
      <c r="B31" s="55" t="s">
        <v>92</v>
      </c>
      <c r="C31" s="115">
        <v>1126</v>
      </c>
      <c r="D31" s="104">
        <f t="shared" si="13"/>
        <v>-0.26018396846254932</v>
      </c>
      <c r="E31" s="103">
        <v>13787</v>
      </c>
      <c r="F31" s="138">
        <f t="shared" si="13"/>
        <v>-0.25636461704422875</v>
      </c>
      <c r="G31" s="115">
        <v>54297</v>
      </c>
      <c r="H31" s="104">
        <f t="shared" si="7"/>
        <v>-0.15041464559536843</v>
      </c>
      <c r="I31" s="103">
        <v>10632</v>
      </c>
      <c r="J31" s="138">
        <f t="shared" si="8"/>
        <v>-0.28011375177737152</v>
      </c>
      <c r="K31" s="115">
        <v>79842</v>
      </c>
      <c r="L31" s="104">
        <f t="shared" si="9"/>
        <v>-0.19139972250635506</v>
      </c>
      <c r="M31" s="103">
        <v>41545</v>
      </c>
      <c r="N31" s="138">
        <f t="shared" si="10"/>
        <v>-0.12760908823652939</v>
      </c>
      <c r="O31" s="115">
        <v>121387</v>
      </c>
      <c r="P31" s="104">
        <f t="shared" si="11"/>
        <v>-0.17064422019226166</v>
      </c>
    </row>
    <row r="32" spans="2:16" ht="15" hidden="1" customHeight="1" outlineLevel="1">
      <c r="B32" s="55" t="s">
        <v>93</v>
      </c>
      <c r="C32" s="115">
        <v>1288</v>
      </c>
      <c r="D32" s="104">
        <f t="shared" si="13"/>
        <v>-0.32565445026178008</v>
      </c>
      <c r="E32" s="103">
        <v>13457</v>
      </c>
      <c r="F32" s="138">
        <f t="shared" si="13"/>
        <v>-0.31404832296870222</v>
      </c>
      <c r="G32" s="115">
        <v>57767</v>
      </c>
      <c r="H32" s="104">
        <f t="shared" si="7"/>
        <v>-0.10534467004289982</v>
      </c>
      <c r="I32" s="103">
        <v>11823</v>
      </c>
      <c r="J32" s="138">
        <f t="shared" si="8"/>
        <v>-0.33040720394177947</v>
      </c>
      <c r="K32" s="115">
        <v>84335</v>
      </c>
      <c r="L32" s="104">
        <f t="shared" si="9"/>
        <v>-0.18716386838097809</v>
      </c>
      <c r="M32" s="103">
        <v>39550</v>
      </c>
      <c r="N32" s="138">
        <f t="shared" si="10"/>
        <v>-0.20504110470141301</v>
      </c>
      <c r="O32" s="115">
        <v>123885</v>
      </c>
      <c r="P32" s="104">
        <f t="shared" si="11"/>
        <v>-0.19295788410800951</v>
      </c>
    </row>
    <row r="33" spans="2:16" ht="15" hidden="1" customHeight="1" outlineLevel="1">
      <c r="B33" s="55" t="s">
        <v>94</v>
      </c>
      <c r="C33" s="115">
        <v>1358</v>
      </c>
      <c r="D33" s="104">
        <f t="shared" si="13"/>
        <v>-0.18973747016706444</v>
      </c>
      <c r="E33" s="103">
        <v>16283</v>
      </c>
      <c r="F33" s="138">
        <f t="shared" si="13"/>
        <v>-0.24668054591718713</v>
      </c>
      <c r="G33" s="115">
        <v>60403</v>
      </c>
      <c r="H33" s="104">
        <f t="shared" si="7"/>
        <v>-3.9697933227344939E-2</v>
      </c>
      <c r="I33" s="103">
        <v>13100</v>
      </c>
      <c r="J33" s="138">
        <f t="shared" si="8"/>
        <v>-0.19960896926742833</v>
      </c>
      <c r="K33" s="115">
        <v>91144</v>
      </c>
      <c r="L33" s="104">
        <f t="shared" si="9"/>
        <v>-0.11129312194075547</v>
      </c>
      <c r="M33" s="103">
        <v>51883</v>
      </c>
      <c r="N33" s="138">
        <f t="shared" si="10"/>
        <v>8.1416135551064528E-3</v>
      </c>
      <c r="O33" s="115">
        <v>143027</v>
      </c>
      <c r="P33" s="104">
        <f t="shared" si="11"/>
        <v>-7.1385905909545411E-2</v>
      </c>
    </row>
    <row r="34" spans="2:16" ht="15" hidden="1" customHeight="1" outlineLevel="1">
      <c r="B34" s="55" t="s">
        <v>95</v>
      </c>
      <c r="C34" s="115">
        <v>1760</v>
      </c>
      <c r="D34" s="104">
        <f t="shared" si="13"/>
        <v>-0.16941953751769701</v>
      </c>
      <c r="E34" s="103">
        <v>18443</v>
      </c>
      <c r="F34" s="138">
        <f t="shared" si="13"/>
        <v>-0.25997110986277183</v>
      </c>
      <c r="G34" s="115">
        <v>53343</v>
      </c>
      <c r="H34" s="104">
        <f t="shared" si="7"/>
        <v>-0.27166848716548331</v>
      </c>
      <c r="I34" s="103">
        <v>11585</v>
      </c>
      <c r="J34" s="138">
        <f t="shared" si="8"/>
        <v>-0.33392744207439773</v>
      </c>
      <c r="K34" s="115">
        <v>85131</v>
      </c>
      <c r="L34" s="104">
        <f t="shared" si="9"/>
        <v>-0.2765521695531723</v>
      </c>
      <c r="M34" s="103">
        <v>49940</v>
      </c>
      <c r="N34" s="138">
        <f t="shared" si="10"/>
        <v>-0.24072187675794021</v>
      </c>
      <c r="O34" s="115">
        <v>135071</v>
      </c>
      <c r="P34" s="104">
        <f t="shared" si="11"/>
        <v>-0.2637055934411574</v>
      </c>
    </row>
    <row r="35" spans="2:16" ht="15" hidden="1" customHeight="1" outlineLevel="1">
      <c r="B35" s="55" t="s">
        <v>96</v>
      </c>
      <c r="C35" s="115">
        <v>1242</v>
      </c>
      <c r="D35" s="104">
        <f t="shared" si="13"/>
        <v>-0.43442622950819676</v>
      </c>
      <c r="E35" s="103">
        <v>17011</v>
      </c>
      <c r="F35" s="138">
        <f t="shared" si="13"/>
        <v>-0.24361938639395286</v>
      </c>
      <c r="G35" s="115">
        <v>53163</v>
      </c>
      <c r="H35" s="104">
        <f t="shared" si="7"/>
        <v>-0.1687436478774138</v>
      </c>
      <c r="I35" s="103">
        <v>12365</v>
      </c>
      <c r="J35" s="138">
        <f t="shared" si="8"/>
        <v>-0.22134760705289669</v>
      </c>
      <c r="K35" s="115">
        <v>83781</v>
      </c>
      <c r="L35" s="104">
        <f t="shared" si="9"/>
        <v>-0.19842902383253125</v>
      </c>
      <c r="M35" s="103">
        <v>50011</v>
      </c>
      <c r="N35" s="138">
        <f t="shared" si="10"/>
        <v>-0.215304473349756</v>
      </c>
      <c r="O35" s="115">
        <v>133792</v>
      </c>
      <c r="P35" s="104">
        <f t="shared" si="11"/>
        <v>-0.20482128210919204</v>
      </c>
    </row>
    <row r="36" spans="2:16" ht="15" hidden="1" customHeight="1" outlineLevel="1">
      <c r="B36" s="55" t="s">
        <v>97</v>
      </c>
      <c r="C36" s="115">
        <v>1282</v>
      </c>
      <c r="D36" s="104">
        <f t="shared" si="13"/>
        <v>-0.29714912280701755</v>
      </c>
      <c r="E36" s="103">
        <v>17039</v>
      </c>
      <c r="F36" s="138">
        <f t="shared" si="13"/>
        <v>-0.19880566135327038</v>
      </c>
      <c r="G36" s="115">
        <v>54287</v>
      </c>
      <c r="H36" s="104">
        <f t="shared" si="7"/>
        <v>-3.9406164844109415E-2</v>
      </c>
      <c r="I36" s="103">
        <v>10634</v>
      </c>
      <c r="J36" s="138">
        <f t="shared" si="8"/>
        <v>-0.18457173529637294</v>
      </c>
      <c r="K36" s="115">
        <v>83242</v>
      </c>
      <c r="L36" s="104">
        <f t="shared" si="9"/>
        <v>-0.10150465211665916</v>
      </c>
      <c r="M36" s="103">
        <v>53102</v>
      </c>
      <c r="N36" s="138">
        <f t="shared" si="10"/>
        <v>-2.5383132972377709E-2</v>
      </c>
      <c r="O36" s="115">
        <v>136344</v>
      </c>
      <c r="P36" s="104">
        <f t="shared" si="11"/>
        <v>-7.3315616695325936E-2</v>
      </c>
    </row>
    <row r="37" spans="2:16" collapsed="1">
      <c r="B37" s="140">
        <v>2009</v>
      </c>
      <c r="C37" s="105">
        <v>16202</v>
      </c>
      <c r="D37" s="114">
        <f t="shared" si="13"/>
        <v>-0.28638125440451023</v>
      </c>
      <c r="E37" s="105">
        <v>177921</v>
      </c>
      <c r="F37" s="114">
        <f t="shared" si="13"/>
        <v>-0.26294356943420305</v>
      </c>
      <c r="G37" s="105">
        <v>712991</v>
      </c>
      <c r="H37" s="114">
        <f t="shared" si="7"/>
        <v>-7.3338454080286608E-2</v>
      </c>
      <c r="I37" s="105">
        <v>145326</v>
      </c>
      <c r="J37" s="114">
        <f t="shared" si="8"/>
        <v>-0.16774902930969315</v>
      </c>
      <c r="K37" s="105">
        <v>1052440</v>
      </c>
      <c r="L37" s="114">
        <f t="shared" si="9"/>
        <v>-0.12887218729694938</v>
      </c>
      <c r="M37" s="105">
        <v>596591</v>
      </c>
      <c r="N37" s="114">
        <f t="shared" si="10"/>
        <v>-0.12608526876286319</v>
      </c>
      <c r="O37" s="105">
        <v>1649031</v>
      </c>
      <c r="P37" s="114">
        <f t="shared" si="11"/>
        <v>-0.12786598265284532</v>
      </c>
    </row>
    <row r="38" spans="2:16" ht="15" hidden="1" customHeight="1" outlineLevel="1">
      <c r="B38" s="55" t="s">
        <v>86</v>
      </c>
      <c r="C38" s="115">
        <v>1937</v>
      </c>
      <c r="D38" s="104">
        <f t="shared" si="13"/>
        <v>-6.10761027629666E-2</v>
      </c>
      <c r="E38" s="103">
        <v>18529</v>
      </c>
      <c r="F38" s="138">
        <f t="shared" si="13"/>
        <v>-8.2359350237717899E-2</v>
      </c>
      <c r="G38" s="115">
        <v>55614</v>
      </c>
      <c r="H38" s="104">
        <f t="shared" si="7"/>
        <v>-2.8915662650602414E-2</v>
      </c>
      <c r="I38" s="103">
        <v>11137</v>
      </c>
      <c r="J38" s="138">
        <f t="shared" si="8"/>
        <v>-0.25748383225548366</v>
      </c>
      <c r="K38" s="115">
        <v>87217</v>
      </c>
      <c r="L38" s="104">
        <f t="shared" si="9"/>
        <v>-7.730311878464724E-2</v>
      </c>
      <c r="M38" s="103">
        <v>54615</v>
      </c>
      <c r="N38" s="138">
        <f t="shared" si="10"/>
        <v>-8.2622117305247711E-3</v>
      </c>
      <c r="O38" s="115">
        <v>141832</v>
      </c>
      <c r="P38" s="104">
        <f t="shared" si="11"/>
        <v>-5.1887107771702023E-2</v>
      </c>
    </row>
    <row r="39" spans="2:16" ht="15" hidden="1" customHeight="1" outlineLevel="1">
      <c r="B39" s="55" t="s">
        <v>87</v>
      </c>
      <c r="C39" s="115">
        <v>1871</v>
      </c>
      <c r="D39" s="104">
        <f t="shared" si="13"/>
        <v>-0.17028824833702882</v>
      </c>
      <c r="E39" s="103">
        <v>19393</v>
      </c>
      <c r="F39" s="138">
        <f t="shared" si="13"/>
        <v>-0.1014687485521012</v>
      </c>
      <c r="G39" s="115">
        <v>60204</v>
      </c>
      <c r="H39" s="104">
        <f t="shared" si="7"/>
        <v>-4.7781731909845804E-2</v>
      </c>
      <c r="I39" s="103">
        <v>12011</v>
      </c>
      <c r="J39" s="138">
        <f t="shared" si="8"/>
        <v>-0.24459119496855342</v>
      </c>
      <c r="K39" s="115">
        <v>93479</v>
      </c>
      <c r="L39" s="104">
        <f t="shared" si="9"/>
        <v>-9.2110758233540202E-2</v>
      </c>
      <c r="M39" s="103">
        <v>55613</v>
      </c>
      <c r="N39" s="138">
        <f t="shared" si="10"/>
        <v>-0.11462595322624303</v>
      </c>
      <c r="O39" s="115">
        <v>149092</v>
      </c>
      <c r="P39" s="104">
        <f t="shared" si="11"/>
        <v>-0.10064182993919502</v>
      </c>
    </row>
    <row r="40" spans="2:16" ht="15" hidden="1" customHeight="1" outlineLevel="1">
      <c r="B40" s="55" t="s">
        <v>88</v>
      </c>
      <c r="C40" s="115">
        <v>2090</v>
      </c>
      <c r="D40" s="104">
        <f t="shared" si="13"/>
        <v>0.11526147278548549</v>
      </c>
      <c r="E40" s="103">
        <v>20237</v>
      </c>
      <c r="F40" s="138">
        <f t="shared" si="13"/>
        <v>1.8812812515471844E-3</v>
      </c>
      <c r="G40" s="115">
        <v>64965</v>
      </c>
      <c r="H40" s="104">
        <f t="shared" si="7"/>
        <v>-8.8364064999579051E-2</v>
      </c>
      <c r="I40" s="103">
        <v>14206</v>
      </c>
      <c r="J40" s="138">
        <f t="shared" si="8"/>
        <v>-0.1934824571363688</v>
      </c>
      <c r="K40" s="115">
        <v>101498</v>
      </c>
      <c r="L40" s="104">
        <f t="shared" si="9"/>
        <v>-8.5183282409034833E-2</v>
      </c>
      <c r="M40" s="103">
        <v>58945</v>
      </c>
      <c r="N40" s="138">
        <f t="shared" si="10"/>
        <v>-1.591038098100106E-2</v>
      </c>
      <c r="O40" s="115">
        <v>160443</v>
      </c>
      <c r="P40" s="104">
        <f t="shared" si="11"/>
        <v>-6.0896591687299217E-2</v>
      </c>
    </row>
    <row r="41" spans="2:16" ht="15" hidden="1" customHeight="1" outlineLevel="1">
      <c r="B41" s="55" t="s">
        <v>89</v>
      </c>
      <c r="C41" s="115">
        <v>1736</v>
      </c>
      <c r="D41" s="104">
        <f t="shared" si="13"/>
        <v>9.302325581395321E-3</v>
      </c>
      <c r="E41" s="103">
        <v>14279</v>
      </c>
      <c r="F41" s="138">
        <f t="shared" si="13"/>
        <v>-0.16711385907606158</v>
      </c>
      <c r="G41" s="115">
        <v>59900</v>
      </c>
      <c r="H41" s="104">
        <f t="shared" si="7"/>
        <v>-3.8084784380248982E-3</v>
      </c>
      <c r="I41" s="103">
        <v>12277</v>
      </c>
      <c r="J41" s="138">
        <f t="shared" si="8"/>
        <v>-0.21792585042680601</v>
      </c>
      <c r="K41" s="115">
        <v>88192</v>
      </c>
      <c r="L41" s="104">
        <f t="shared" si="9"/>
        <v>-6.8633766672651086E-2</v>
      </c>
      <c r="M41" s="103">
        <v>49248</v>
      </c>
      <c r="N41" s="138">
        <f t="shared" si="10"/>
        <v>3.2842582106455298E-2</v>
      </c>
      <c r="O41" s="115">
        <v>137440</v>
      </c>
      <c r="P41" s="104">
        <f t="shared" si="11"/>
        <v>-3.4648423507266157E-2</v>
      </c>
    </row>
    <row r="42" spans="2:16" ht="15" hidden="1" customHeight="1" outlineLevel="1">
      <c r="B42" s="55" t="s">
        <v>90</v>
      </c>
      <c r="C42" s="115">
        <v>2167</v>
      </c>
      <c r="D42" s="104">
        <f t="shared" si="13"/>
        <v>0.5185704274702172</v>
      </c>
      <c r="E42" s="103">
        <v>22365</v>
      </c>
      <c r="F42" s="138">
        <f t="shared" si="13"/>
        <v>-0.11186561829878483</v>
      </c>
      <c r="G42" s="115">
        <v>76297</v>
      </c>
      <c r="H42" s="104">
        <f t="shared" si="7"/>
        <v>8.3287188879896723E-2</v>
      </c>
      <c r="I42" s="103">
        <v>14310</v>
      </c>
      <c r="J42" s="138">
        <f t="shared" si="8"/>
        <v>-0.1417776178481468</v>
      </c>
      <c r="K42" s="115">
        <v>115139</v>
      </c>
      <c r="L42" s="104">
        <f t="shared" si="9"/>
        <v>1.2531438521202309E-2</v>
      </c>
      <c r="M42" s="103">
        <v>72859</v>
      </c>
      <c r="N42" s="138">
        <f t="shared" si="10"/>
        <v>1.294349905461023E-2</v>
      </c>
      <c r="O42" s="115">
        <v>187998</v>
      </c>
      <c r="P42" s="104">
        <f t="shared" si="11"/>
        <v>1.26910936102822E-2</v>
      </c>
    </row>
    <row r="43" spans="2:16" ht="15" hidden="1" customHeight="1" outlineLevel="1">
      <c r="B43" s="55" t="s">
        <v>91</v>
      </c>
      <c r="C43" s="115">
        <v>1656</v>
      </c>
      <c r="D43" s="104">
        <f t="shared" si="13"/>
        <v>0.43005181347150256</v>
      </c>
      <c r="E43" s="103">
        <v>18139</v>
      </c>
      <c r="F43" s="138">
        <f t="shared" si="13"/>
        <v>-6.8265872200534261E-2</v>
      </c>
      <c r="G43" s="115">
        <v>67351</v>
      </c>
      <c r="H43" s="104">
        <f t="shared" si="7"/>
        <v>-3.7320259569480596E-2</v>
      </c>
      <c r="I43" s="103">
        <v>15570</v>
      </c>
      <c r="J43" s="138">
        <f t="shared" si="8"/>
        <v>6.3379319765059394E-2</v>
      </c>
      <c r="K43" s="115">
        <v>102716</v>
      </c>
      <c r="L43" s="104">
        <f t="shared" si="9"/>
        <v>-2.3890525515537386E-2</v>
      </c>
      <c r="M43" s="103">
        <v>58557</v>
      </c>
      <c r="N43" s="138">
        <f t="shared" si="10"/>
        <v>6.2952676577901157E-2</v>
      </c>
      <c r="O43" s="115">
        <v>161273</v>
      </c>
      <c r="P43" s="104">
        <f t="shared" si="11"/>
        <v>5.9506359196352943E-3</v>
      </c>
    </row>
    <row r="44" spans="2:16" ht="15" hidden="1" customHeight="1" outlineLevel="1">
      <c r="B44" s="55" t="s">
        <v>92</v>
      </c>
      <c r="C44" s="115">
        <v>1522</v>
      </c>
      <c r="D44" s="104">
        <f t="shared" si="13"/>
        <v>0.1053013798111837</v>
      </c>
      <c r="E44" s="103">
        <v>18540</v>
      </c>
      <c r="F44" s="138">
        <f t="shared" si="13"/>
        <v>4.3918918918918859E-2</v>
      </c>
      <c r="G44" s="115">
        <v>63910</v>
      </c>
      <c r="H44" s="104">
        <f t="shared" si="7"/>
        <v>6.6152149944873617E-3</v>
      </c>
      <c r="I44" s="103">
        <v>14769</v>
      </c>
      <c r="J44" s="138">
        <f t="shared" si="8"/>
        <v>0.10019368295589981</v>
      </c>
      <c r="K44" s="115">
        <v>98741</v>
      </c>
      <c r="L44" s="104">
        <f t="shared" si="9"/>
        <v>2.8005955169649432E-2</v>
      </c>
      <c r="M44" s="103">
        <v>47622</v>
      </c>
      <c r="N44" s="138">
        <f t="shared" si="10"/>
        <v>-1.7191208337632879E-2</v>
      </c>
      <c r="O44" s="115">
        <v>146363</v>
      </c>
      <c r="P44" s="104">
        <f t="shared" si="11"/>
        <v>1.2850677480519934E-2</v>
      </c>
    </row>
    <row r="45" spans="2:16" ht="15" hidden="1" customHeight="1" outlineLevel="1">
      <c r="B45" s="55" t="s">
        <v>93</v>
      </c>
      <c r="C45" s="115">
        <v>1910</v>
      </c>
      <c r="D45" s="104">
        <f t="shared" si="13"/>
        <v>0.71917191719171925</v>
      </c>
      <c r="E45" s="103">
        <v>19618</v>
      </c>
      <c r="F45" s="138">
        <f t="shared" si="13"/>
        <v>0.59677681914374081</v>
      </c>
      <c r="G45" s="115">
        <v>64569</v>
      </c>
      <c r="H45" s="104">
        <f t="shared" si="7"/>
        <v>0.21153954404728403</v>
      </c>
      <c r="I45" s="103">
        <v>17657</v>
      </c>
      <c r="J45" s="138">
        <f t="shared" si="8"/>
        <v>0.33846270466949657</v>
      </c>
      <c r="K45" s="115">
        <v>103754</v>
      </c>
      <c r="L45" s="104">
        <f t="shared" si="9"/>
        <v>0.29880827199439186</v>
      </c>
      <c r="M45" s="103">
        <v>49751</v>
      </c>
      <c r="N45" s="138">
        <f t="shared" si="10"/>
        <v>0.37266857962697264</v>
      </c>
      <c r="O45" s="115">
        <v>153505</v>
      </c>
      <c r="P45" s="104">
        <f t="shared" si="11"/>
        <v>0.32186036098098647</v>
      </c>
    </row>
    <row r="46" spans="2:16" ht="15" hidden="1" customHeight="1" outlineLevel="1">
      <c r="B46" s="55" t="s">
        <v>94</v>
      </c>
      <c r="C46" s="115">
        <v>1676</v>
      </c>
      <c r="D46" s="104">
        <f t="shared" si="13"/>
        <v>0.46120313862249351</v>
      </c>
      <c r="E46" s="103">
        <v>21615</v>
      </c>
      <c r="F46" s="138">
        <f t="shared" si="13"/>
        <v>0.11079706048615034</v>
      </c>
      <c r="G46" s="115">
        <v>62900</v>
      </c>
      <c r="H46" s="104">
        <f t="shared" si="7"/>
        <v>-7.9480762757752732E-2</v>
      </c>
      <c r="I46" s="103">
        <v>16367</v>
      </c>
      <c r="J46" s="138">
        <f t="shared" si="8"/>
        <v>-4.8319572043260872E-2</v>
      </c>
      <c r="K46" s="115">
        <v>102558</v>
      </c>
      <c r="L46" s="104">
        <f t="shared" si="9"/>
        <v>-3.3702360201629977E-2</v>
      </c>
      <c r="M46" s="103">
        <v>51464</v>
      </c>
      <c r="N46" s="138">
        <f t="shared" si="10"/>
        <v>-6.1834621554615721E-2</v>
      </c>
      <c r="O46" s="115">
        <v>154022</v>
      </c>
      <c r="P46" s="104">
        <f t="shared" si="11"/>
        <v>-4.3288134119298549E-2</v>
      </c>
    </row>
    <row r="47" spans="2:16" ht="15" hidden="1" customHeight="1" outlineLevel="1">
      <c r="B47" s="55" t="s">
        <v>95</v>
      </c>
      <c r="C47" s="115">
        <v>2119</v>
      </c>
      <c r="D47" s="104">
        <f t="shared" si="13"/>
        <v>-7.8294910830795983E-2</v>
      </c>
      <c r="E47" s="103">
        <v>24922</v>
      </c>
      <c r="F47" s="138">
        <f t="shared" si="13"/>
        <v>0.11308619919606966</v>
      </c>
      <c r="G47" s="115">
        <v>73240</v>
      </c>
      <c r="H47" s="104">
        <f t="shared" si="7"/>
        <v>9.4997458361989029E-2</v>
      </c>
      <c r="I47" s="103">
        <v>17393</v>
      </c>
      <c r="J47" s="138">
        <f t="shared" si="8"/>
        <v>0.19081199507051894</v>
      </c>
      <c r="K47" s="115">
        <v>117674</v>
      </c>
      <c r="L47" s="104">
        <f t="shared" si="9"/>
        <v>0.10823970390182791</v>
      </c>
      <c r="M47" s="103">
        <v>65773</v>
      </c>
      <c r="N47" s="138">
        <f t="shared" si="10"/>
        <v>-3.5162094763092289E-2</v>
      </c>
      <c r="O47" s="115">
        <v>183447</v>
      </c>
      <c r="P47" s="104">
        <f t="shared" si="11"/>
        <v>5.2170621332828571E-2</v>
      </c>
    </row>
    <row r="48" spans="2:16" ht="15" hidden="1" customHeight="1" outlineLevel="1">
      <c r="B48" s="55" t="s">
        <v>96</v>
      </c>
      <c r="C48" s="115">
        <v>2196</v>
      </c>
      <c r="D48" s="104">
        <f t="shared" si="13"/>
        <v>4.1251778093883251E-2</v>
      </c>
      <c r="E48" s="103">
        <v>22490</v>
      </c>
      <c r="F48" s="138">
        <f t="shared" si="13"/>
        <v>0.13020754811799584</v>
      </c>
      <c r="G48" s="115">
        <v>63955</v>
      </c>
      <c r="H48" s="104">
        <f t="shared" si="7"/>
        <v>0.12900947976062271</v>
      </c>
      <c r="I48" s="103">
        <v>15880</v>
      </c>
      <c r="J48" s="138">
        <f t="shared" si="8"/>
        <v>3.3719567764614045E-2</v>
      </c>
      <c r="K48" s="115">
        <v>104521</v>
      </c>
      <c r="L48" s="104">
        <f t="shared" si="9"/>
        <v>0.11172447536083907</v>
      </c>
      <c r="M48" s="103">
        <v>63733</v>
      </c>
      <c r="N48" s="138">
        <f t="shared" si="10"/>
        <v>0.1104470850611563</v>
      </c>
      <c r="O48" s="115">
        <v>168254</v>
      </c>
      <c r="P48" s="104">
        <f t="shared" si="11"/>
        <v>0.11124026655923291</v>
      </c>
    </row>
    <row r="49" spans="2:16" ht="15" hidden="1" customHeight="1" outlineLevel="1">
      <c r="B49" s="55" t="s">
        <v>97</v>
      </c>
      <c r="C49" s="115">
        <v>1824</v>
      </c>
      <c r="D49" s="104">
        <f t="shared" si="13"/>
        <v>-6.7961165048543659E-2</v>
      </c>
      <c r="E49" s="103">
        <v>21267</v>
      </c>
      <c r="F49" s="138">
        <f t="shared" si="13"/>
        <v>0.14628361989974659</v>
      </c>
      <c r="G49" s="115">
        <v>56514</v>
      </c>
      <c r="H49" s="104">
        <f t="shared" si="7"/>
        <v>-9.7077171094133163E-3</v>
      </c>
      <c r="I49" s="103">
        <v>13041</v>
      </c>
      <c r="J49" s="138">
        <f t="shared" si="8"/>
        <v>-4.4825313117996091E-2</v>
      </c>
      <c r="K49" s="115">
        <v>92646</v>
      </c>
      <c r="L49" s="104">
        <f t="shared" si="9"/>
        <v>1.5510078810930583E-2</v>
      </c>
      <c r="M49" s="103">
        <v>54485</v>
      </c>
      <c r="N49" s="138">
        <f t="shared" si="10"/>
        <v>-9.5977314452947438E-3</v>
      </c>
      <c r="O49" s="115">
        <v>147131</v>
      </c>
      <c r="P49" s="104">
        <f t="shared" si="11"/>
        <v>6.0652060939252461E-3</v>
      </c>
    </row>
    <row r="50" spans="2:16" collapsed="1">
      <c r="B50" s="140">
        <v>2008</v>
      </c>
      <c r="C50" s="105">
        <v>22704</v>
      </c>
      <c r="D50" s="114">
        <f t="shared" si="13"/>
        <v>0.10767429379909266</v>
      </c>
      <c r="E50" s="105">
        <v>241394</v>
      </c>
      <c r="F50" s="114">
        <f t="shared" si="13"/>
        <v>3.1091557567861861E-2</v>
      </c>
      <c r="G50" s="105">
        <v>769419</v>
      </c>
      <c r="H50" s="114">
        <f t="shared" si="7"/>
        <v>1.5070000369395098E-2</v>
      </c>
      <c r="I50" s="105">
        <v>174618</v>
      </c>
      <c r="J50" s="114">
        <f t="shared" si="8"/>
        <v>-4.560509832642845E-2</v>
      </c>
      <c r="K50" s="105">
        <v>1208135</v>
      </c>
      <c r="L50" s="114">
        <f t="shared" si="9"/>
        <v>1.0509631389211904E-2</v>
      </c>
      <c r="M50" s="105">
        <v>682665</v>
      </c>
      <c r="N50" s="114">
        <f t="shared" si="10"/>
        <v>1.4946209701878654E-2</v>
      </c>
      <c r="O50" s="105">
        <v>1890800</v>
      </c>
      <c r="P50" s="114">
        <f t="shared" si="11"/>
        <v>1.2106957459176781E-2</v>
      </c>
    </row>
    <row r="51" spans="2:16" ht="15" hidden="1" customHeight="1" outlineLevel="1">
      <c r="B51" s="55" t="s">
        <v>86</v>
      </c>
      <c r="C51" s="115">
        <v>2063</v>
      </c>
      <c r="D51" s="104">
        <f t="shared" si="13"/>
        <v>-0.15554645927138766</v>
      </c>
      <c r="E51" s="103">
        <v>20192</v>
      </c>
      <c r="F51" s="138">
        <f t="shared" si="13"/>
        <v>2.3260528049460216E-2</v>
      </c>
      <c r="G51" s="115">
        <v>57270</v>
      </c>
      <c r="H51" s="104">
        <f t="shared" si="7"/>
        <v>-7.2415412772711796E-2</v>
      </c>
      <c r="I51" s="103">
        <v>14999</v>
      </c>
      <c r="J51" s="138">
        <f t="shared" si="8"/>
        <v>-2.6734150931153056E-2</v>
      </c>
      <c r="K51" s="115">
        <v>94524</v>
      </c>
      <c r="L51" s="104">
        <f t="shared" si="9"/>
        <v>-4.8365012886597891E-2</v>
      </c>
      <c r="M51" s="103">
        <v>55070</v>
      </c>
      <c r="N51" s="138">
        <f t="shared" si="10"/>
        <v>-9.0067910312123023E-2</v>
      </c>
      <c r="O51" s="115">
        <v>149594</v>
      </c>
      <c r="P51" s="104">
        <f t="shared" si="11"/>
        <v>-6.4154295616488111E-2</v>
      </c>
    </row>
    <row r="52" spans="2:16" ht="15" hidden="1" customHeight="1" outlineLevel="1">
      <c r="B52" s="55" t="s">
        <v>87</v>
      </c>
      <c r="C52" s="115">
        <v>2255</v>
      </c>
      <c r="D52" s="104">
        <f t="shared" si="13"/>
        <v>0.12468827930174564</v>
      </c>
      <c r="E52" s="103">
        <v>21583</v>
      </c>
      <c r="F52" s="138">
        <f t="shared" si="13"/>
        <v>0.10841207888249804</v>
      </c>
      <c r="G52" s="115">
        <v>63225</v>
      </c>
      <c r="H52" s="104">
        <f t="shared" si="7"/>
        <v>4.5628948499983446E-2</v>
      </c>
      <c r="I52" s="103">
        <v>15900</v>
      </c>
      <c r="J52" s="138">
        <f t="shared" si="8"/>
        <v>-0.15109450080085429</v>
      </c>
      <c r="K52" s="115">
        <v>102963</v>
      </c>
      <c r="L52" s="104">
        <f t="shared" si="9"/>
        <v>2.2746913273668179E-2</v>
      </c>
      <c r="M52" s="103">
        <v>62813</v>
      </c>
      <c r="N52" s="138">
        <f t="shared" si="10"/>
        <v>0.21723543204852436</v>
      </c>
      <c r="O52" s="115">
        <v>165776</v>
      </c>
      <c r="P52" s="104">
        <f t="shared" si="11"/>
        <v>8.8654811001076972E-2</v>
      </c>
    </row>
    <row r="53" spans="2:16" ht="15" hidden="1" customHeight="1" outlineLevel="1">
      <c r="B53" s="55" t="s">
        <v>88</v>
      </c>
      <c r="C53" s="115">
        <v>1874</v>
      </c>
      <c r="D53" s="104">
        <f t="shared" si="13"/>
        <v>-8.807785888077857E-2</v>
      </c>
      <c r="E53" s="103">
        <v>20199</v>
      </c>
      <c r="F53" s="138">
        <f t="shared" si="13"/>
        <v>8.7898916246316183E-3</v>
      </c>
      <c r="G53" s="115">
        <v>71262</v>
      </c>
      <c r="H53" s="104">
        <f t="shared" si="7"/>
        <v>-7.7970538275180523E-3</v>
      </c>
      <c r="I53" s="103">
        <v>17614</v>
      </c>
      <c r="J53" s="138">
        <f t="shared" si="8"/>
        <v>-7.7559570568211611E-2</v>
      </c>
      <c r="K53" s="115">
        <v>110949</v>
      </c>
      <c r="L53" s="104">
        <f t="shared" si="9"/>
        <v>-1.8106995884773713E-2</v>
      </c>
      <c r="M53" s="103">
        <v>59898</v>
      </c>
      <c r="N53" s="138">
        <f t="shared" si="10"/>
        <v>-6.2130084865186452E-2</v>
      </c>
      <c r="O53" s="115">
        <v>170847</v>
      </c>
      <c r="P53" s="104">
        <f t="shared" si="11"/>
        <v>-3.4004104918551881E-2</v>
      </c>
    </row>
    <row r="54" spans="2:16" ht="15" hidden="1" customHeight="1" outlineLevel="1">
      <c r="B54" s="55" t="s">
        <v>89</v>
      </c>
      <c r="C54" s="115">
        <v>1720</v>
      </c>
      <c r="D54" s="104">
        <f t="shared" si="13"/>
        <v>-7.675791733762749E-2</v>
      </c>
      <c r="E54" s="103">
        <v>17144</v>
      </c>
      <c r="F54" s="138">
        <f t="shared" si="13"/>
        <v>-5.0246523738297078E-2</v>
      </c>
      <c r="G54" s="115">
        <v>60129</v>
      </c>
      <c r="H54" s="104">
        <f t="shared" si="7"/>
        <v>-0.12110094425117668</v>
      </c>
      <c r="I54" s="103">
        <v>15698</v>
      </c>
      <c r="J54" s="138">
        <f t="shared" si="8"/>
        <v>4.5905789859417734E-2</v>
      </c>
      <c r="K54" s="115">
        <v>94691</v>
      </c>
      <c r="L54" s="104">
        <f t="shared" si="9"/>
        <v>-8.3667998877459238E-2</v>
      </c>
      <c r="M54" s="103">
        <v>47682</v>
      </c>
      <c r="N54" s="138">
        <f t="shared" si="10"/>
        <v>-0.20929306999651753</v>
      </c>
      <c r="O54" s="115">
        <v>142373</v>
      </c>
      <c r="P54" s="104">
        <f t="shared" si="11"/>
        <v>-0.12996211195306773</v>
      </c>
    </row>
    <row r="55" spans="2:16" ht="15" hidden="1" customHeight="1" outlineLevel="1">
      <c r="B55" s="55" t="s">
        <v>90</v>
      </c>
      <c r="C55" s="115">
        <v>1427</v>
      </c>
      <c r="D55" s="104">
        <f t="shared" si="13"/>
        <v>-0.18223495702005732</v>
      </c>
      <c r="E55" s="103">
        <v>25182</v>
      </c>
      <c r="F55" s="138">
        <f t="shared" si="13"/>
        <v>2.5826951279126709E-2</v>
      </c>
      <c r="G55" s="115">
        <v>70431</v>
      </c>
      <c r="H55" s="104">
        <f t="shared" si="7"/>
        <v>1.503141753617343E-2</v>
      </c>
      <c r="I55" s="103">
        <v>16674</v>
      </c>
      <c r="J55" s="138">
        <f t="shared" si="8"/>
        <v>-3.568330345266324E-2</v>
      </c>
      <c r="K55" s="115">
        <v>113714</v>
      </c>
      <c r="L55" s="104">
        <f t="shared" si="9"/>
        <v>6.5679991502318735E-3</v>
      </c>
      <c r="M55" s="103">
        <v>71928</v>
      </c>
      <c r="N55" s="138">
        <f t="shared" si="10"/>
        <v>3.8476531481454801E-2</v>
      </c>
      <c r="O55" s="115">
        <v>185642</v>
      </c>
      <c r="P55" s="104">
        <f t="shared" si="11"/>
        <v>1.8695640244738909E-2</v>
      </c>
    </row>
    <row r="56" spans="2:16" ht="15" hidden="1" customHeight="1" outlineLevel="1">
      <c r="B56" s="55" t="s">
        <v>91</v>
      </c>
      <c r="C56" s="115">
        <v>1158</v>
      </c>
      <c r="D56" s="104">
        <f t="shared" si="13"/>
        <v>-0.13193403298350825</v>
      </c>
      <c r="E56" s="103">
        <v>19468</v>
      </c>
      <c r="F56" s="138">
        <f t="shared" si="13"/>
        <v>-8.9131146773967163E-2</v>
      </c>
      <c r="G56" s="115">
        <v>69962</v>
      </c>
      <c r="H56" s="104">
        <f t="shared" si="7"/>
        <v>3.6643008490272466E-2</v>
      </c>
      <c r="I56" s="103">
        <v>14642</v>
      </c>
      <c r="J56" s="138">
        <f t="shared" si="8"/>
        <v>4.503604310898579E-2</v>
      </c>
      <c r="K56" s="115">
        <v>105230</v>
      </c>
      <c r="L56" s="104">
        <f t="shared" si="9"/>
        <v>9.816998858042103E-3</v>
      </c>
      <c r="M56" s="103">
        <v>55089</v>
      </c>
      <c r="N56" s="138">
        <f t="shared" si="10"/>
        <v>-0.13636007336918177</v>
      </c>
      <c r="O56" s="115">
        <v>160319</v>
      </c>
      <c r="P56" s="104">
        <f t="shared" si="11"/>
        <v>-4.5686155457932975E-2</v>
      </c>
    </row>
    <row r="57" spans="2:16" ht="15" hidden="1" customHeight="1" outlineLevel="1">
      <c r="B57" s="55" t="s">
        <v>92</v>
      </c>
      <c r="C57" s="115">
        <v>1377</v>
      </c>
      <c r="D57" s="104">
        <f t="shared" si="13"/>
        <v>5.8436815193572134E-3</v>
      </c>
      <c r="E57" s="103">
        <v>17760</v>
      </c>
      <c r="F57" s="138">
        <f t="shared" si="13"/>
        <v>-3.0514766089852041E-2</v>
      </c>
      <c r="G57" s="115">
        <v>63490</v>
      </c>
      <c r="H57" s="104">
        <f t="shared" si="7"/>
        <v>9.6367915527002523E-3</v>
      </c>
      <c r="I57" s="103">
        <v>13424</v>
      </c>
      <c r="J57" s="138">
        <f t="shared" si="8"/>
        <v>4.1346675975486802E-2</v>
      </c>
      <c r="K57" s="115">
        <v>96051</v>
      </c>
      <c r="L57" s="104">
        <f t="shared" si="9"/>
        <v>6.159454448320334E-3</v>
      </c>
      <c r="M57" s="103">
        <v>48455</v>
      </c>
      <c r="N57" s="138">
        <f t="shared" si="10"/>
        <v>-0.12817790892243475</v>
      </c>
      <c r="O57" s="115">
        <v>144506</v>
      </c>
      <c r="P57" s="104">
        <f t="shared" si="11"/>
        <v>-4.3272732087763721E-2</v>
      </c>
    </row>
    <row r="58" spans="2:16" ht="15" hidden="1" customHeight="1" outlineLevel="1">
      <c r="B58" s="55" t="s">
        <v>93</v>
      </c>
      <c r="C58" s="115">
        <v>1111</v>
      </c>
      <c r="D58" s="104">
        <f t="shared" si="13"/>
        <v>-0.1758160237388724</v>
      </c>
      <c r="E58" s="103">
        <v>12286</v>
      </c>
      <c r="F58" s="138">
        <f t="shared" si="13"/>
        <v>-0.28743765224451923</v>
      </c>
      <c r="G58" s="115">
        <v>53295</v>
      </c>
      <c r="H58" s="104">
        <f t="shared" si="7"/>
        <v>-8.3396395156851932E-2</v>
      </c>
      <c r="I58" s="103">
        <v>13192</v>
      </c>
      <c r="J58" s="138">
        <f t="shared" si="8"/>
        <v>5.874799357945415E-2</v>
      </c>
      <c r="K58" s="115">
        <v>79884</v>
      </c>
      <c r="L58" s="104">
        <f t="shared" si="9"/>
        <v>-0.10437921833307173</v>
      </c>
      <c r="M58" s="103">
        <v>36244</v>
      </c>
      <c r="N58" s="138">
        <f t="shared" si="10"/>
        <v>-0.15953993136072719</v>
      </c>
      <c r="O58" s="115">
        <v>116128</v>
      </c>
      <c r="P58" s="104">
        <f t="shared" si="11"/>
        <v>-0.12235674662555363</v>
      </c>
    </row>
    <row r="59" spans="2:16" ht="15" hidden="1" customHeight="1" outlineLevel="1">
      <c r="B59" s="55" t="s">
        <v>94</v>
      </c>
      <c r="C59" s="115">
        <v>1147</v>
      </c>
      <c r="D59" s="104">
        <f t="shared" si="13"/>
        <v>-0.25032679738562091</v>
      </c>
      <c r="E59" s="103">
        <v>19459</v>
      </c>
      <c r="F59" s="138">
        <f t="shared" si="13"/>
        <v>-0.14341682440463088</v>
      </c>
      <c r="G59" s="115">
        <v>68331</v>
      </c>
      <c r="H59" s="104">
        <f t="shared" si="7"/>
        <v>-5.2248328663763166E-2</v>
      </c>
      <c r="I59" s="103">
        <v>17198</v>
      </c>
      <c r="J59" s="138">
        <f t="shared" si="8"/>
        <v>2.0531687633515316E-2</v>
      </c>
      <c r="K59" s="115">
        <v>106135</v>
      </c>
      <c r="L59" s="104">
        <f t="shared" si="9"/>
        <v>-6.2386812371352574E-2</v>
      </c>
      <c r="M59" s="103">
        <v>54856</v>
      </c>
      <c r="N59" s="138">
        <f t="shared" si="10"/>
        <v>-9.8430437998192177E-2</v>
      </c>
      <c r="O59" s="115">
        <v>160991</v>
      </c>
      <c r="P59" s="104">
        <f t="shared" si="11"/>
        <v>-7.4987646660001572E-2</v>
      </c>
    </row>
    <row r="60" spans="2:16" ht="15" hidden="1" customHeight="1" outlineLevel="1">
      <c r="B60" s="55" t="s">
        <v>95</v>
      </c>
      <c r="C60" s="115">
        <v>2299</v>
      </c>
      <c r="D60" s="104">
        <f t="shared" si="13"/>
        <v>0.28795518207282922</v>
      </c>
      <c r="E60" s="103">
        <v>22390</v>
      </c>
      <c r="F60" s="138">
        <f t="shared" si="13"/>
        <v>9.6957522904316251E-2</v>
      </c>
      <c r="G60" s="115">
        <v>66886</v>
      </c>
      <c r="H60" s="104">
        <f t="shared" si="7"/>
        <v>2.5607212953876246E-2</v>
      </c>
      <c r="I60" s="103">
        <v>14606</v>
      </c>
      <c r="J60" s="138">
        <f t="shared" si="8"/>
        <v>-7.1691877462819353E-2</v>
      </c>
      <c r="K60" s="115">
        <v>106181</v>
      </c>
      <c r="L60" s="104">
        <f t="shared" si="9"/>
        <v>2.9424311170573647E-2</v>
      </c>
      <c r="M60" s="103">
        <v>68170</v>
      </c>
      <c r="N60" s="138">
        <f t="shared" si="10"/>
        <v>5.521415414144859E-2</v>
      </c>
      <c r="O60" s="115">
        <v>174351</v>
      </c>
      <c r="P60" s="104">
        <f t="shared" si="11"/>
        <v>3.9356419412336363E-2</v>
      </c>
    </row>
    <row r="61" spans="2:16" ht="15" hidden="1" customHeight="1" outlineLevel="1">
      <c r="B61" s="55" t="s">
        <v>96</v>
      </c>
      <c r="C61" s="115">
        <v>2109</v>
      </c>
      <c r="D61" s="104">
        <f t="shared" si="13"/>
        <v>0.20376712328767121</v>
      </c>
      <c r="E61" s="103">
        <v>19899</v>
      </c>
      <c r="F61" s="138">
        <f t="shared" si="13"/>
        <v>7.3402855117949972E-3</v>
      </c>
      <c r="G61" s="115">
        <v>56647</v>
      </c>
      <c r="H61" s="104">
        <f t="shared" si="7"/>
        <v>3.9878061748963578E-3</v>
      </c>
      <c r="I61" s="103">
        <v>15362</v>
      </c>
      <c r="J61" s="138">
        <f t="shared" si="8"/>
        <v>6.8512206997287439E-2</v>
      </c>
      <c r="K61" s="115">
        <v>94017</v>
      </c>
      <c r="L61" s="104">
        <f t="shared" si="9"/>
        <v>1.8547207626889106E-2</v>
      </c>
      <c r="M61" s="103">
        <v>57394</v>
      </c>
      <c r="N61" s="138">
        <f t="shared" si="10"/>
        <v>-1.7898699520876082E-2</v>
      </c>
      <c r="O61" s="115">
        <v>151411</v>
      </c>
      <c r="P61" s="104">
        <f t="shared" si="11"/>
        <v>4.4180569836478334E-3</v>
      </c>
    </row>
    <row r="62" spans="2:16" ht="15" hidden="1" customHeight="1" outlineLevel="1">
      <c r="B62" s="55" t="s">
        <v>97</v>
      </c>
      <c r="C62" s="115">
        <v>1957</v>
      </c>
      <c r="D62" s="104">
        <f t="shared" si="13"/>
        <v>-5.107252298263143E-4</v>
      </c>
      <c r="E62" s="103">
        <v>18553</v>
      </c>
      <c r="F62" s="138">
        <f t="shared" si="13"/>
        <v>-9.643013685287094E-2</v>
      </c>
      <c r="G62" s="115">
        <v>57068</v>
      </c>
      <c r="H62" s="104">
        <f t="shared" si="7"/>
        <v>-7.4082486939027192E-2</v>
      </c>
      <c r="I62" s="103">
        <v>13653</v>
      </c>
      <c r="J62" s="138">
        <f t="shared" si="8"/>
        <v>0.18218027534851511</v>
      </c>
      <c r="K62" s="115">
        <v>91231</v>
      </c>
      <c r="L62" s="104">
        <f t="shared" si="9"/>
        <v>-4.6438948930743962E-2</v>
      </c>
      <c r="M62" s="103">
        <v>55013</v>
      </c>
      <c r="N62" s="138">
        <f t="shared" si="10"/>
        <v>-3.4758044706460378E-2</v>
      </c>
      <c r="O62" s="115">
        <v>146244</v>
      </c>
      <c r="P62" s="104">
        <f t="shared" si="11"/>
        <v>-4.2078235124584085E-2</v>
      </c>
    </row>
    <row r="63" spans="2:16" collapsed="1">
      <c r="B63" s="140">
        <v>2007</v>
      </c>
      <c r="C63" s="105">
        <v>20497</v>
      </c>
      <c r="D63" s="114">
        <f t="shared" si="13"/>
        <v>-3.2567140227497959E-2</v>
      </c>
      <c r="E63" s="105">
        <v>234115</v>
      </c>
      <c r="F63" s="114">
        <f t="shared" si="13"/>
        <v>-3.3285709566596156E-2</v>
      </c>
      <c r="G63" s="105">
        <v>757996</v>
      </c>
      <c r="H63" s="114">
        <f t="shared" si="7"/>
        <v>-2.2845931124454988E-2</v>
      </c>
      <c r="I63" s="105">
        <v>182962</v>
      </c>
      <c r="J63" s="114">
        <f t="shared" si="8"/>
        <v>-2.4426149064936675E-3</v>
      </c>
      <c r="K63" s="105">
        <v>1195570</v>
      </c>
      <c r="L63" s="114">
        <f t="shared" si="9"/>
        <v>-2.2021430014617649E-2</v>
      </c>
      <c r="M63" s="105">
        <v>672612</v>
      </c>
      <c r="N63" s="114">
        <f t="shared" si="10"/>
        <v>-5.1226640787216726E-2</v>
      </c>
      <c r="O63" s="105">
        <v>1868182</v>
      </c>
      <c r="P63" s="114">
        <f t="shared" si="11"/>
        <v>-3.2741212548908383E-2</v>
      </c>
    </row>
    <row r="64" spans="2:16" ht="15" hidden="1" customHeight="1" outlineLevel="1">
      <c r="B64" s="55" t="s">
        <v>86</v>
      </c>
      <c r="C64" s="115">
        <v>2443</v>
      </c>
      <c r="D64" s="115"/>
      <c r="E64" s="103">
        <v>19733</v>
      </c>
      <c r="F64" s="103"/>
      <c r="G64" s="115">
        <v>61741</v>
      </c>
      <c r="H64" s="115"/>
      <c r="I64" s="103">
        <v>15411</v>
      </c>
      <c r="J64" s="103"/>
      <c r="K64" s="115">
        <v>99328</v>
      </c>
      <c r="L64" s="115"/>
      <c r="M64" s="103">
        <v>60521</v>
      </c>
      <c r="N64" s="103"/>
      <c r="O64" s="115">
        <v>159849</v>
      </c>
      <c r="P64" s="115"/>
    </row>
    <row r="65" spans="2:16" ht="15" hidden="1" customHeight="1" outlineLevel="1">
      <c r="B65" s="55" t="s">
        <v>87</v>
      </c>
      <c r="C65" s="115">
        <v>2005</v>
      </c>
      <c r="D65" s="115"/>
      <c r="E65" s="103">
        <v>19472</v>
      </c>
      <c r="F65" s="103"/>
      <c r="G65" s="115">
        <v>60466</v>
      </c>
      <c r="H65" s="115"/>
      <c r="I65" s="103">
        <v>18730</v>
      </c>
      <c r="J65" s="103"/>
      <c r="K65" s="115">
        <v>100673</v>
      </c>
      <c r="L65" s="115"/>
      <c r="M65" s="103">
        <v>51603</v>
      </c>
      <c r="N65" s="103"/>
      <c r="O65" s="115">
        <v>152276</v>
      </c>
      <c r="P65" s="115"/>
    </row>
    <row r="66" spans="2:16" ht="15" hidden="1" customHeight="1" outlineLevel="1">
      <c r="B66" s="55" t="s">
        <v>88</v>
      </c>
      <c r="C66" s="115">
        <v>2055</v>
      </c>
      <c r="D66" s="115"/>
      <c r="E66" s="103">
        <v>20023</v>
      </c>
      <c r="F66" s="103"/>
      <c r="G66" s="115">
        <v>71822</v>
      </c>
      <c r="H66" s="115"/>
      <c r="I66" s="103">
        <v>19095</v>
      </c>
      <c r="J66" s="103"/>
      <c r="K66" s="115">
        <v>112995</v>
      </c>
      <c r="L66" s="115"/>
      <c r="M66" s="103">
        <v>63866</v>
      </c>
      <c r="N66" s="103"/>
      <c r="O66" s="115">
        <v>176861</v>
      </c>
      <c r="P66" s="115"/>
    </row>
    <row r="67" spans="2:16" ht="15" hidden="1" customHeight="1" outlineLevel="1">
      <c r="B67" s="55" t="s">
        <v>89</v>
      </c>
      <c r="C67" s="115">
        <v>1863</v>
      </c>
      <c r="D67" s="115"/>
      <c r="E67" s="103">
        <v>18051</v>
      </c>
      <c r="F67" s="103"/>
      <c r="G67" s="115">
        <v>68414</v>
      </c>
      <c r="H67" s="115"/>
      <c r="I67" s="103">
        <v>15009</v>
      </c>
      <c r="J67" s="103"/>
      <c r="K67" s="115">
        <v>103337</v>
      </c>
      <c r="L67" s="115"/>
      <c r="M67" s="103">
        <v>60303</v>
      </c>
      <c r="N67" s="103"/>
      <c r="O67" s="115">
        <v>163640</v>
      </c>
      <c r="P67" s="115"/>
    </row>
    <row r="68" spans="2:16" ht="15" hidden="1" customHeight="1" outlineLevel="1">
      <c r="B68" s="55" t="s">
        <v>90</v>
      </c>
      <c r="C68" s="115">
        <v>1745</v>
      </c>
      <c r="D68" s="115"/>
      <c r="E68" s="103">
        <v>24548</v>
      </c>
      <c r="F68" s="103"/>
      <c r="G68" s="115">
        <v>69388</v>
      </c>
      <c r="H68" s="115"/>
      <c r="I68" s="103">
        <v>17291</v>
      </c>
      <c r="J68" s="103"/>
      <c r="K68" s="115">
        <v>112972</v>
      </c>
      <c r="L68" s="115"/>
      <c r="M68" s="103">
        <v>69263</v>
      </c>
      <c r="N68" s="103"/>
      <c r="O68" s="115">
        <v>182235</v>
      </c>
      <c r="P68" s="115"/>
    </row>
    <row r="69" spans="2:16" ht="15" hidden="1" customHeight="1" outlineLevel="1">
      <c r="B69" s="55" t="s">
        <v>91</v>
      </c>
      <c r="C69" s="115">
        <v>1334</v>
      </c>
      <c r="D69" s="115"/>
      <c r="E69" s="103">
        <v>21373</v>
      </c>
      <c r="F69" s="103"/>
      <c r="G69" s="115">
        <v>67489</v>
      </c>
      <c r="H69" s="115"/>
      <c r="I69" s="103">
        <v>14011</v>
      </c>
      <c r="J69" s="103"/>
      <c r="K69" s="115">
        <v>104207</v>
      </c>
      <c r="L69" s="115"/>
      <c r="M69" s="103">
        <v>63787</v>
      </c>
      <c r="N69" s="103"/>
      <c r="O69" s="115">
        <v>167994</v>
      </c>
      <c r="P69" s="115"/>
    </row>
    <row r="70" spans="2:16" ht="15" hidden="1" customHeight="1" outlineLevel="1">
      <c r="B70" s="55" t="s">
        <v>92</v>
      </c>
      <c r="C70" s="115">
        <v>1369</v>
      </c>
      <c r="D70" s="115"/>
      <c r="E70" s="103">
        <v>18319</v>
      </c>
      <c r="F70" s="103"/>
      <c r="G70" s="115">
        <v>62884</v>
      </c>
      <c r="H70" s="115"/>
      <c r="I70" s="103">
        <v>12891</v>
      </c>
      <c r="J70" s="103"/>
      <c r="K70" s="115">
        <v>95463</v>
      </c>
      <c r="L70" s="115"/>
      <c r="M70" s="103">
        <v>55579</v>
      </c>
      <c r="N70" s="103"/>
      <c r="O70" s="115">
        <v>151042</v>
      </c>
      <c r="P70" s="115"/>
    </row>
    <row r="71" spans="2:16" ht="15" hidden="1" customHeight="1" outlineLevel="1">
      <c r="B71" s="55" t="s">
        <v>93</v>
      </c>
      <c r="C71" s="115">
        <v>1348</v>
      </c>
      <c r="D71" s="115"/>
      <c r="E71" s="103">
        <v>17242</v>
      </c>
      <c r="F71" s="103"/>
      <c r="G71" s="115">
        <v>58144</v>
      </c>
      <c r="H71" s="115"/>
      <c r="I71" s="103">
        <v>12460</v>
      </c>
      <c r="J71" s="103"/>
      <c r="K71" s="115">
        <v>89194</v>
      </c>
      <c r="L71" s="115"/>
      <c r="M71" s="103">
        <v>43124</v>
      </c>
      <c r="N71" s="103"/>
      <c r="O71" s="115">
        <v>132318</v>
      </c>
      <c r="P71" s="115"/>
    </row>
    <row r="72" spans="2:16" ht="15" hidden="1" customHeight="1" outlineLevel="1">
      <c r="B72" s="55" t="s">
        <v>94</v>
      </c>
      <c r="C72" s="115">
        <v>1530</v>
      </c>
      <c r="D72" s="115"/>
      <c r="E72" s="103">
        <v>22717</v>
      </c>
      <c r="F72" s="103"/>
      <c r="G72" s="115">
        <v>72098</v>
      </c>
      <c r="H72" s="115"/>
      <c r="I72" s="103">
        <v>16852</v>
      </c>
      <c r="J72" s="103"/>
      <c r="K72" s="115">
        <v>113197</v>
      </c>
      <c r="L72" s="115"/>
      <c r="M72" s="103">
        <v>60845</v>
      </c>
      <c r="N72" s="103"/>
      <c r="O72" s="115">
        <v>174042</v>
      </c>
      <c r="P72" s="115"/>
    </row>
    <row r="73" spans="2:16" ht="15" hidden="1" customHeight="1" outlineLevel="1">
      <c r="B73" s="55" t="s">
        <v>95</v>
      </c>
      <c r="C73" s="115">
        <v>1785</v>
      </c>
      <c r="D73" s="115"/>
      <c r="E73" s="103">
        <v>20411</v>
      </c>
      <c r="F73" s="103"/>
      <c r="G73" s="115">
        <v>65216</v>
      </c>
      <c r="H73" s="115"/>
      <c r="I73" s="103">
        <v>15734</v>
      </c>
      <c r="J73" s="103"/>
      <c r="K73" s="115">
        <v>103146</v>
      </c>
      <c r="L73" s="115"/>
      <c r="M73" s="103">
        <v>64603</v>
      </c>
      <c r="N73" s="103"/>
      <c r="O73" s="115">
        <v>167749</v>
      </c>
      <c r="P73" s="115"/>
    </row>
    <row r="74" spans="2:16" ht="15" hidden="1" customHeight="1" outlineLevel="1">
      <c r="B74" s="55" t="s">
        <v>96</v>
      </c>
      <c r="C74" s="115">
        <v>1752</v>
      </c>
      <c r="D74" s="115"/>
      <c r="E74" s="103">
        <v>19754</v>
      </c>
      <c r="F74" s="103"/>
      <c r="G74" s="115">
        <v>56422</v>
      </c>
      <c r="H74" s="115"/>
      <c r="I74" s="103">
        <v>14377</v>
      </c>
      <c r="J74" s="103"/>
      <c r="K74" s="115">
        <v>92305</v>
      </c>
      <c r="L74" s="115"/>
      <c r="M74" s="103">
        <v>58440</v>
      </c>
      <c r="N74" s="103"/>
      <c r="O74" s="115">
        <v>150745</v>
      </c>
      <c r="P74" s="115"/>
    </row>
    <row r="75" spans="2:16" ht="15" hidden="1" customHeight="1" outlineLevel="1">
      <c r="B75" s="55" t="s">
        <v>97</v>
      </c>
      <c r="C75" s="115">
        <v>1958</v>
      </c>
      <c r="D75" s="115"/>
      <c r="E75" s="103">
        <v>20533</v>
      </c>
      <c r="F75" s="103"/>
      <c r="G75" s="115">
        <v>61634</v>
      </c>
      <c r="H75" s="115"/>
      <c r="I75" s="103">
        <v>11549</v>
      </c>
      <c r="J75" s="103"/>
      <c r="K75" s="115">
        <v>95674</v>
      </c>
      <c r="L75" s="115"/>
      <c r="M75" s="103">
        <v>56994</v>
      </c>
      <c r="N75" s="103"/>
      <c r="O75" s="115">
        <v>152668</v>
      </c>
      <c r="P75" s="115"/>
    </row>
    <row r="76" spans="2:16" collapsed="1">
      <c r="B76" s="140">
        <v>2006</v>
      </c>
      <c r="C76" s="105">
        <v>21187</v>
      </c>
      <c r="D76" s="105"/>
      <c r="E76" s="105">
        <v>242176</v>
      </c>
      <c r="F76" s="105"/>
      <c r="G76" s="105">
        <v>775718</v>
      </c>
      <c r="H76" s="105"/>
      <c r="I76" s="105">
        <v>183410</v>
      </c>
      <c r="J76" s="105"/>
      <c r="K76" s="105">
        <v>1222491</v>
      </c>
      <c r="L76" s="105"/>
      <c r="M76" s="105">
        <v>708928</v>
      </c>
      <c r="N76" s="105"/>
      <c r="O76" s="105">
        <v>1931419</v>
      </c>
      <c r="P76" s="105"/>
    </row>
    <row r="77" spans="2:16" ht="15" customHeight="1">
      <c r="B77" s="349" t="s">
        <v>79</v>
      </c>
      <c r="C77" s="349"/>
      <c r="D77" s="349"/>
      <c r="E77" s="349"/>
      <c r="F77" s="349"/>
      <c r="G77" s="349"/>
      <c r="H77" s="349"/>
      <c r="I77" s="349"/>
      <c r="J77" s="349"/>
      <c r="K77" s="349"/>
      <c r="L77" s="349"/>
      <c r="M77" s="349"/>
      <c r="N77" s="349"/>
      <c r="O77" s="349"/>
      <c r="P77" s="349"/>
    </row>
    <row r="82" spans="5:10">
      <c r="E82" s="52"/>
      <c r="F82" s="52"/>
      <c r="G82" s="52"/>
      <c r="H82" s="52"/>
      <c r="I82" s="52"/>
      <c r="J82" s="52"/>
    </row>
  </sheetData>
  <mergeCells count="2">
    <mergeCell ref="B5:P5"/>
    <mergeCell ref="B77:P77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</sheetPr>
  <dimension ref="L2:L24"/>
  <sheetViews>
    <sheetView showGridLines="0" showRowColHeaders="0" zoomScaleNormal="100" workbookViewId="0">
      <selection activeCell="I25" sqref="I25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72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I67"/>
  <sheetViews>
    <sheetView showGridLines="0" showRowColHeaders="0" zoomScaleNormal="100" workbookViewId="0">
      <selection activeCell="I25" sqref="I25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4" width="11.5703125" style="22" customWidth="1"/>
    <col min="5" max="5" width="11.8554687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31" t="s">
        <v>44</v>
      </c>
      <c r="C5" s="331"/>
      <c r="D5" s="331"/>
      <c r="E5" s="331"/>
      <c r="F5" s="331"/>
      <c r="G5" s="331"/>
    </row>
    <row r="6" spans="2:8" ht="18" customHeight="1">
      <c r="B6" s="331" t="s">
        <v>45</v>
      </c>
      <c r="C6" s="331"/>
      <c r="D6" s="331"/>
      <c r="E6" s="331"/>
      <c r="F6" s="331"/>
      <c r="G6" s="331"/>
    </row>
    <row r="7" spans="2:8" ht="30" customHeight="1">
      <c r="B7" s="23" t="s">
        <v>46</v>
      </c>
      <c r="C7" s="23" t="s">
        <v>47</v>
      </c>
      <c r="D7" s="23" t="str">
        <f>actualizaciones!$A$3</f>
        <v>acumulado abril 2010</v>
      </c>
      <c r="E7" s="23" t="str">
        <f>actualizaciones!$A$2</f>
        <v xml:space="preserve">acumulado abril 2011 </v>
      </c>
      <c r="F7" s="24" t="s">
        <v>48</v>
      </c>
      <c r="G7" s="24" t="s">
        <v>49</v>
      </c>
    </row>
    <row r="8" spans="2:8" ht="15" customHeight="1">
      <c r="B8" s="332" t="s">
        <v>50</v>
      </c>
      <c r="C8" s="25" t="s">
        <v>51</v>
      </c>
      <c r="D8" s="26">
        <v>1578694</v>
      </c>
      <c r="E8" s="26">
        <v>1732036</v>
      </c>
      <c r="F8" s="27">
        <f t="shared" ref="F8:F16" si="0">E8/D8-1</f>
        <v>9.7132186478190219E-2</v>
      </c>
      <c r="G8" s="28">
        <f t="shared" ref="G8:G19" si="1">E8-D8</f>
        <v>153342</v>
      </c>
    </row>
    <row r="9" spans="2:8" ht="15" customHeight="1">
      <c r="B9" s="332"/>
      <c r="C9" s="25" t="s">
        <v>52</v>
      </c>
      <c r="D9" s="26">
        <v>948592</v>
      </c>
      <c r="E9" s="26">
        <v>1064478</v>
      </c>
      <c r="F9" s="27">
        <f t="shared" si="0"/>
        <v>0.12216632651340098</v>
      </c>
      <c r="G9" s="28">
        <f t="shared" si="1"/>
        <v>115886</v>
      </c>
      <c r="H9" s="29"/>
    </row>
    <row r="10" spans="2:8" ht="15" customHeight="1">
      <c r="B10" s="332"/>
      <c r="C10" s="25" t="s">
        <v>53</v>
      </c>
      <c r="D10" s="26">
        <v>630102</v>
      </c>
      <c r="E10" s="26">
        <v>667558</v>
      </c>
      <c r="F10" s="27">
        <f t="shared" si="0"/>
        <v>5.944434393161746E-2</v>
      </c>
      <c r="G10" s="28">
        <f t="shared" si="1"/>
        <v>37456</v>
      </c>
      <c r="H10" s="29"/>
    </row>
    <row r="11" spans="2:8" ht="15" customHeight="1">
      <c r="B11" s="333" t="s">
        <v>54</v>
      </c>
      <c r="C11" s="30" t="s">
        <v>55</v>
      </c>
      <c r="D11" s="31">
        <v>56.707443325853262</v>
      </c>
      <c r="E11" s="31">
        <v>65.465266158170905</v>
      </c>
      <c r="F11" s="32">
        <f>E11/D11-1</f>
        <v>0.15443868244937953</v>
      </c>
      <c r="G11" s="31">
        <f t="shared" si="1"/>
        <v>8.7578228323176432</v>
      </c>
    </row>
    <row r="12" spans="2:8" ht="15" customHeight="1">
      <c r="B12" s="333"/>
      <c r="C12" s="30" t="s">
        <v>56</v>
      </c>
      <c r="D12" s="31">
        <v>65.371712059409219</v>
      </c>
      <c r="E12" s="31">
        <v>77.581329466187512</v>
      </c>
      <c r="F12" s="32">
        <f t="shared" si="0"/>
        <v>0.18677218359651193</v>
      </c>
      <c r="G12" s="31">
        <f t="shared" si="1"/>
        <v>12.209617406778293</v>
      </c>
    </row>
    <row r="13" spans="2:8" ht="15" customHeight="1">
      <c r="B13" s="333"/>
      <c r="C13" s="30" t="s">
        <v>57</v>
      </c>
      <c r="D13" s="31">
        <v>48.571082367579614</v>
      </c>
      <c r="E13" s="31">
        <v>54.087426031222421</v>
      </c>
      <c r="F13" s="32">
        <f t="shared" si="0"/>
        <v>0.11357259082463589</v>
      </c>
      <c r="G13" s="31">
        <f t="shared" si="1"/>
        <v>5.5163436636428074</v>
      </c>
    </row>
    <row r="14" spans="2:8" ht="15" customHeight="1">
      <c r="B14" s="332" t="s">
        <v>58</v>
      </c>
      <c r="C14" s="25" t="s">
        <v>59</v>
      </c>
      <c r="D14" s="26">
        <v>12160140</v>
      </c>
      <c r="E14" s="26">
        <v>14038136</v>
      </c>
      <c r="F14" s="27">
        <f t="shared" si="0"/>
        <v>0.15443868244937975</v>
      </c>
      <c r="G14" s="28">
        <f t="shared" si="1"/>
        <v>1877996</v>
      </c>
    </row>
    <row r="15" spans="2:8" ht="15" customHeight="1">
      <c r="B15" s="332"/>
      <c r="C15" s="25" t="s">
        <v>60</v>
      </c>
      <c r="D15" s="26">
        <v>6788800</v>
      </c>
      <c r="E15" s="26">
        <v>8056759</v>
      </c>
      <c r="F15" s="27">
        <f t="shared" si="0"/>
        <v>0.18677218359651193</v>
      </c>
      <c r="G15" s="28">
        <f t="shared" si="1"/>
        <v>1267959</v>
      </c>
    </row>
    <row r="16" spans="2:8" ht="15" customHeight="1">
      <c r="B16" s="332"/>
      <c r="C16" s="25" t="s">
        <v>61</v>
      </c>
      <c r="D16" s="26">
        <v>5371340</v>
      </c>
      <c r="E16" s="26">
        <v>5981377</v>
      </c>
      <c r="F16" s="27">
        <f t="shared" si="0"/>
        <v>0.11357259082463589</v>
      </c>
      <c r="G16" s="28">
        <f t="shared" si="1"/>
        <v>610037</v>
      </c>
    </row>
    <row r="17" spans="2:7" ht="15" customHeight="1">
      <c r="B17" s="333" t="s">
        <v>62</v>
      </c>
      <c r="C17" s="30" t="s">
        <v>63</v>
      </c>
      <c r="D17" s="33">
        <v>7.7026580198569201</v>
      </c>
      <c r="E17" s="33">
        <v>8.1049908893348643</v>
      </c>
      <c r="F17" s="34" t="s">
        <v>64</v>
      </c>
      <c r="G17" s="35">
        <f t="shared" si="1"/>
        <v>0.40233286947794422</v>
      </c>
    </row>
    <row r="18" spans="2:7" ht="15" customHeight="1">
      <c r="B18" s="333"/>
      <c r="C18" s="30" t="s">
        <v>65</v>
      </c>
      <c r="D18" s="33">
        <v>7.1567122640713814</v>
      </c>
      <c r="E18" s="33">
        <v>7.5687416743230012</v>
      </c>
      <c r="F18" s="34" t="s">
        <v>64</v>
      </c>
      <c r="G18" s="35">
        <f t="shared" si="1"/>
        <v>0.41202941025161977</v>
      </c>
    </row>
    <row r="19" spans="2:7" ht="15" customHeight="1">
      <c r="B19" s="333"/>
      <c r="C19" s="30" t="s">
        <v>66</v>
      </c>
      <c r="D19" s="33">
        <v>8.5245563416716656</v>
      </c>
      <c r="E19" s="33">
        <v>8.9600858651982307</v>
      </c>
      <c r="F19" s="34" t="s">
        <v>64</v>
      </c>
      <c r="G19" s="35">
        <f t="shared" si="1"/>
        <v>0.43552952352656504</v>
      </c>
    </row>
    <row r="20" spans="2:7" ht="15" customHeight="1">
      <c r="B20" s="330" t="s">
        <v>67</v>
      </c>
      <c r="C20" s="330"/>
      <c r="D20" s="330"/>
      <c r="E20" s="330"/>
      <c r="F20" s="330"/>
      <c r="G20" s="330"/>
    </row>
    <row r="21" spans="2:7">
      <c r="B21" s="36"/>
      <c r="C21" s="36"/>
      <c r="D21" s="36"/>
      <c r="E21" s="36"/>
      <c r="F21" s="36"/>
      <c r="G21" s="36"/>
    </row>
    <row r="22" spans="2:7" ht="18" customHeight="1">
      <c r="B22" s="331" t="s">
        <v>68</v>
      </c>
      <c r="C22" s="331"/>
      <c r="D22" s="331"/>
      <c r="E22" s="331"/>
      <c r="F22" s="331"/>
      <c r="G22" s="331"/>
    </row>
    <row r="23" spans="2:7" ht="30" customHeight="1">
      <c r="B23" s="23" t="s">
        <v>46</v>
      </c>
      <c r="C23" s="23" t="s">
        <v>69</v>
      </c>
      <c r="D23" s="23" t="str">
        <f>actualizaciones!$A$3</f>
        <v>acumulado abril 2010</v>
      </c>
      <c r="E23" s="23" t="str">
        <f>actualizaciones!$A$2</f>
        <v xml:space="preserve">acumulado abril 2011 </v>
      </c>
      <c r="F23" s="24" t="s">
        <v>48</v>
      </c>
      <c r="G23" s="24" t="s">
        <v>49</v>
      </c>
    </row>
    <row r="24" spans="2:7">
      <c r="B24" s="332" t="s">
        <v>50</v>
      </c>
      <c r="C24" s="25" t="s">
        <v>51</v>
      </c>
      <c r="D24" s="26">
        <v>1248335</v>
      </c>
      <c r="E24" s="26">
        <v>1388659</v>
      </c>
      <c r="F24" s="27">
        <f t="shared" ref="F24:F32" si="2">E24/D24-1</f>
        <v>0.11240892869301899</v>
      </c>
      <c r="G24" s="28">
        <f t="shared" ref="G24:G35" si="3">E24-D24</f>
        <v>140324</v>
      </c>
    </row>
    <row r="25" spans="2:7">
      <c r="B25" s="332"/>
      <c r="C25" s="25" t="s">
        <v>52</v>
      </c>
      <c r="D25" s="26">
        <v>702101</v>
      </c>
      <c r="E25" s="26">
        <v>801768</v>
      </c>
      <c r="F25" s="27">
        <f t="shared" si="2"/>
        <v>0.14195535969896067</v>
      </c>
      <c r="G25" s="28">
        <f t="shared" si="3"/>
        <v>99667</v>
      </c>
    </row>
    <row r="26" spans="2:7">
      <c r="B26" s="332"/>
      <c r="C26" s="25" t="s">
        <v>53</v>
      </c>
      <c r="D26" s="26">
        <v>546234</v>
      </c>
      <c r="E26" s="26">
        <v>586891</v>
      </c>
      <c r="F26" s="27">
        <f t="shared" si="2"/>
        <v>7.4431470761614937E-2</v>
      </c>
      <c r="G26" s="28">
        <f t="shared" si="3"/>
        <v>40657</v>
      </c>
    </row>
    <row r="27" spans="2:7">
      <c r="B27" s="333" t="s">
        <v>54</v>
      </c>
      <c r="C27" s="30" t="s">
        <v>55</v>
      </c>
      <c r="D27" s="31">
        <v>57.078298787532887</v>
      </c>
      <c r="E27" s="31">
        <v>67.055167717657099</v>
      </c>
      <c r="F27" s="32">
        <f t="shared" si="2"/>
        <v>0.17479268201846576</v>
      </c>
      <c r="G27" s="31">
        <f t="shared" si="3"/>
        <v>9.9768689301242119</v>
      </c>
    </row>
    <row r="28" spans="2:7">
      <c r="B28" s="333"/>
      <c r="C28" s="30" t="s">
        <v>56</v>
      </c>
      <c r="D28" s="31">
        <v>67.122250136144586</v>
      </c>
      <c r="E28" s="31">
        <v>81.412500128438296</v>
      </c>
      <c r="F28" s="32">
        <f t="shared" si="2"/>
        <v>0.21289885192031988</v>
      </c>
      <c r="G28" s="31">
        <f t="shared" si="3"/>
        <v>14.29024999229371</v>
      </c>
    </row>
    <row r="29" spans="2:7">
      <c r="B29" s="333"/>
      <c r="C29" s="30" t="s">
        <v>57</v>
      </c>
      <c r="D29" s="31">
        <v>48.807514299252041</v>
      </c>
      <c r="E29" s="31">
        <v>55.232489762073982</v>
      </c>
      <c r="F29" s="32">
        <f t="shared" si="2"/>
        <v>0.13163906326859176</v>
      </c>
      <c r="G29" s="31">
        <f t="shared" si="3"/>
        <v>6.4249754628219407</v>
      </c>
    </row>
    <row r="30" spans="2:7">
      <c r="B30" s="332" t="s">
        <v>58</v>
      </c>
      <c r="C30" s="25" t="s">
        <v>59</v>
      </c>
      <c r="D30" s="26">
        <v>9840801</v>
      </c>
      <c r="E30" s="26">
        <v>11560901</v>
      </c>
      <c r="F30" s="27">
        <f t="shared" si="2"/>
        <v>0.17479268201846576</v>
      </c>
      <c r="G30" s="28">
        <f t="shared" si="3"/>
        <v>1720100</v>
      </c>
    </row>
    <row r="31" spans="2:7">
      <c r="B31" s="332"/>
      <c r="C31" s="25" t="s">
        <v>60</v>
      </c>
      <c r="D31" s="26">
        <v>5226031</v>
      </c>
      <c r="E31" s="26">
        <v>6338647</v>
      </c>
      <c r="F31" s="27">
        <f t="shared" si="2"/>
        <v>0.21289885192031965</v>
      </c>
      <c r="G31" s="28">
        <f t="shared" si="3"/>
        <v>1112616</v>
      </c>
    </row>
    <row r="32" spans="2:7" ht="15" customHeight="1">
      <c r="B32" s="332"/>
      <c r="C32" s="25" t="s">
        <v>61</v>
      </c>
      <c r="D32" s="26">
        <v>4614770</v>
      </c>
      <c r="E32" s="26">
        <v>5222254</v>
      </c>
      <c r="F32" s="27">
        <f t="shared" si="2"/>
        <v>0.13163906326859198</v>
      </c>
      <c r="G32" s="28">
        <f t="shared" si="3"/>
        <v>607484</v>
      </c>
    </row>
    <row r="33" spans="2:9">
      <c r="B33" s="333" t="s">
        <v>62</v>
      </c>
      <c r="C33" s="30" t="s">
        <v>63</v>
      </c>
      <c r="D33" s="33">
        <v>7.8831411440038135</v>
      </c>
      <c r="E33" s="33">
        <v>8.3252267115252909</v>
      </c>
      <c r="F33" s="34" t="s">
        <v>64</v>
      </c>
      <c r="G33" s="35">
        <f t="shared" si="3"/>
        <v>0.44208556752147743</v>
      </c>
    </row>
    <row r="34" spans="2:9" ht="18" customHeight="1">
      <c r="B34" s="333"/>
      <c r="C34" s="30" t="s">
        <v>65</v>
      </c>
      <c r="D34" s="33">
        <v>7.443417684919976</v>
      </c>
      <c r="E34" s="33">
        <v>7.9058368505602621</v>
      </c>
      <c r="F34" s="34" t="s">
        <v>64</v>
      </c>
      <c r="G34" s="35">
        <f t="shared" si="3"/>
        <v>0.46241916564028607</v>
      </c>
    </row>
    <row r="35" spans="2:9" ht="15" customHeight="1">
      <c r="B35" s="333"/>
      <c r="C35" s="30" t="s">
        <v>66</v>
      </c>
      <c r="D35" s="33">
        <v>8.4483389902495993</v>
      </c>
      <c r="E35" s="33">
        <v>8.8981667805435762</v>
      </c>
      <c r="F35" s="34" t="s">
        <v>64</v>
      </c>
      <c r="G35" s="35">
        <f t="shared" si="3"/>
        <v>0.4498277902939769</v>
      </c>
    </row>
    <row r="36" spans="2:9">
      <c r="B36" s="330" t="s">
        <v>67</v>
      </c>
      <c r="C36" s="330"/>
      <c r="D36" s="330"/>
      <c r="E36" s="330"/>
      <c r="F36" s="330"/>
      <c r="G36" s="330"/>
    </row>
    <row r="38" spans="2:9" ht="15.75">
      <c r="B38" s="331" t="s">
        <v>70</v>
      </c>
      <c r="C38" s="331"/>
      <c r="D38" s="331"/>
      <c r="E38" s="331"/>
      <c r="F38" s="331"/>
      <c r="G38" s="331"/>
    </row>
    <row r="39" spans="2:9" ht="25.5">
      <c r="B39" s="23" t="s">
        <v>46</v>
      </c>
      <c r="C39" s="23" t="s">
        <v>71</v>
      </c>
      <c r="D39" s="23" t="str">
        <f>actualizaciones!$A$3</f>
        <v>acumulado abril 2010</v>
      </c>
      <c r="E39" s="23" t="str">
        <f>actualizaciones!$A$2</f>
        <v xml:space="preserve">acumulado abril 2011 </v>
      </c>
      <c r="F39" s="24" t="s">
        <v>48</v>
      </c>
      <c r="G39" s="24" t="s">
        <v>49</v>
      </c>
    </row>
    <row r="40" spans="2:9">
      <c r="B40" s="332" t="s">
        <v>50</v>
      </c>
      <c r="C40" s="25" t="s">
        <v>51</v>
      </c>
      <c r="D40" s="26">
        <v>553896</v>
      </c>
      <c r="E40" s="26">
        <v>613340</v>
      </c>
      <c r="F40" s="27">
        <f t="shared" ref="F40:F48" si="4">E40/D40-1</f>
        <v>0.10731978566373468</v>
      </c>
      <c r="G40" s="28">
        <f t="shared" ref="G40:G51" si="5">E40-D40</f>
        <v>59444</v>
      </c>
    </row>
    <row r="41" spans="2:9">
      <c r="B41" s="332"/>
      <c r="C41" s="25" t="s">
        <v>52</v>
      </c>
      <c r="D41" s="26">
        <v>360688</v>
      </c>
      <c r="E41" s="26">
        <v>410026</v>
      </c>
      <c r="F41" s="27">
        <f t="shared" si="4"/>
        <v>0.13678858182140807</v>
      </c>
      <c r="G41" s="28">
        <f t="shared" si="5"/>
        <v>49338</v>
      </c>
    </row>
    <row r="42" spans="2:9">
      <c r="B42" s="332"/>
      <c r="C42" s="25" t="s">
        <v>53</v>
      </c>
      <c r="D42" s="26">
        <v>193208</v>
      </c>
      <c r="E42" s="26">
        <v>203314</v>
      </c>
      <c r="F42" s="27">
        <f t="shared" si="4"/>
        <v>5.2306322719556153E-2</v>
      </c>
      <c r="G42" s="28">
        <f t="shared" si="5"/>
        <v>10106</v>
      </c>
    </row>
    <row r="43" spans="2:9">
      <c r="B43" s="333" t="s">
        <v>54</v>
      </c>
      <c r="C43" s="30" t="s">
        <v>55</v>
      </c>
      <c r="D43" s="31">
        <v>58.37228703557728</v>
      </c>
      <c r="E43" s="31">
        <v>69.261037079492439</v>
      </c>
      <c r="F43" s="32">
        <f t="shared" si="4"/>
        <v>0.1865397193925018</v>
      </c>
      <c r="G43" s="31">
        <f t="shared" si="5"/>
        <v>10.888750043915159</v>
      </c>
    </row>
    <row r="44" spans="2:9">
      <c r="B44" s="333"/>
      <c r="C44" s="30" t="s">
        <v>56</v>
      </c>
      <c r="D44" s="31">
        <v>69.813295794653271</v>
      </c>
      <c r="E44" s="31">
        <v>83.988924290699444</v>
      </c>
      <c r="F44" s="32">
        <f t="shared" si="4"/>
        <v>0.20305055555236851</v>
      </c>
      <c r="G44" s="31">
        <f t="shared" si="5"/>
        <v>14.175628496046173</v>
      </c>
    </row>
    <row r="45" spans="2:9">
      <c r="B45" s="333"/>
      <c r="C45" s="30" t="s">
        <v>57</v>
      </c>
      <c r="D45" s="31">
        <v>46.078113927500681</v>
      </c>
      <c r="E45" s="31">
        <v>53.004421221864952</v>
      </c>
      <c r="F45" s="32">
        <f t="shared" si="4"/>
        <v>0.15031664067809114</v>
      </c>
      <c r="G45" s="31">
        <f t="shared" si="5"/>
        <v>6.9263072943642712</v>
      </c>
      <c r="I45" s="37"/>
    </row>
    <row r="46" spans="2:9">
      <c r="B46" s="332" t="s">
        <v>58</v>
      </c>
      <c r="C46" s="25" t="s">
        <v>59</v>
      </c>
      <c r="D46" s="26">
        <v>4443065</v>
      </c>
      <c r="E46" s="26">
        <v>5220426</v>
      </c>
      <c r="F46" s="27">
        <f t="shared" si="4"/>
        <v>0.17496052837399412</v>
      </c>
      <c r="G46" s="28">
        <f t="shared" si="5"/>
        <v>777361</v>
      </c>
      <c r="I46" s="37"/>
    </row>
    <row r="47" spans="2:9">
      <c r="B47" s="332"/>
      <c r="C47" s="25" t="s">
        <v>60</v>
      </c>
      <c r="D47" s="26">
        <v>2752459</v>
      </c>
      <c r="E47" s="26">
        <v>3321426</v>
      </c>
      <c r="F47" s="27">
        <f t="shared" si="4"/>
        <v>0.20671225257124637</v>
      </c>
      <c r="G47" s="28">
        <f t="shared" si="5"/>
        <v>568967</v>
      </c>
    </row>
    <row r="48" spans="2:9" ht="15" customHeight="1">
      <c r="B48" s="332"/>
      <c r="C48" s="25" t="s">
        <v>61</v>
      </c>
      <c r="D48" s="26">
        <v>1690606</v>
      </c>
      <c r="E48" s="26">
        <v>1899000</v>
      </c>
      <c r="F48" s="27">
        <f t="shared" si="4"/>
        <v>0.12326585851463912</v>
      </c>
      <c r="G48" s="28">
        <f t="shared" si="5"/>
        <v>208394</v>
      </c>
    </row>
    <row r="49" spans="2:7">
      <c r="B49" s="333" t="s">
        <v>62</v>
      </c>
      <c r="C49" s="30" t="s">
        <v>63</v>
      </c>
      <c r="D49" s="33">
        <v>8.0214787613559224</v>
      </c>
      <c r="E49" s="33">
        <v>8.5114716144389728</v>
      </c>
      <c r="F49" s="34" t="s">
        <v>64</v>
      </c>
      <c r="G49" s="35">
        <f t="shared" si="5"/>
        <v>0.48999285308305041</v>
      </c>
    </row>
    <row r="50" spans="2:7" ht="18" customHeight="1">
      <c r="B50" s="333"/>
      <c r="C50" s="30" t="s">
        <v>65</v>
      </c>
      <c r="D50" s="33">
        <v>7.6311354966064853</v>
      </c>
      <c r="E50" s="33">
        <v>8.1005253325398883</v>
      </c>
      <c r="F50" s="34" t="s">
        <v>64</v>
      </c>
      <c r="G50" s="35">
        <f t="shared" si="5"/>
        <v>0.469389835933403</v>
      </c>
    </row>
    <row r="51" spans="2:7" ht="15" customHeight="1">
      <c r="B51" s="333"/>
      <c r="C51" s="30" t="s">
        <v>66</v>
      </c>
      <c r="D51" s="33">
        <v>8.7501863276882936</v>
      </c>
      <c r="E51" s="33">
        <v>9.340232349961143</v>
      </c>
      <c r="F51" s="34" t="s">
        <v>64</v>
      </c>
      <c r="G51" s="35">
        <f t="shared" si="5"/>
        <v>0.59004602227284941</v>
      </c>
    </row>
    <row r="52" spans="2:7">
      <c r="B52" s="330" t="s">
        <v>67</v>
      </c>
      <c r="C52" s="330"/>
      <c r="D52" s="330"/>
      <c r="E52" s="330"/>
      <c r="F52" s="330"/>
      <c r="G52" s="330"/>
    </row>
    <row r="64" spans="2:7" ht="15" customHeight="1"/>
    <row r="66" ht="18" customHeight="1"/>
    <row r="67" ht="15" customHeight="1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</sheetPr>
  <dimension ref="K2:K24"/>
  <sheetViews>
    <sheetView showGridLines="0" showRowColHeaders="0" zoomScaleNormal="100" workbookViewId="0">
      <selection activeCell="I25" sqref="I25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</sheetPr>
  <dimension ref="K2:K24"/>
  <sheetViews>
    <sheetView showGridLines="0" showRowColHeaders="0" zoomScaleNormal="100" workbookViewId="0">
      <selection activeCell="I25" sqref="I25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</sheetPr>
  <dimension ref="B1:I64"/>
  <sheetViews>
    <sheetView showGridLines="0" showRowColHeaders="0" zoomScaleNormal="100" workbookViewId="0">
      <selection activeCell="I25" sqref="I25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45" t="s">
        <v>170</v>
      </c>
      <c r="C5" s="345"/>
      <c r="D5" s="345"/>
      <c r="E5" s="345"/>
      <c r="F5" s="345"/>
      <c r="G5" s="345"/>
      <c r="H5" s="345"/>
      <c r="I5" s="345"/>
    </row>
    <row r="6" spans="2:9">
      <c r="B6" s="137"/>
      <c r="C6" s="117" t="s">
        <v>167</v>
      </c>
      <c r="D6" s="117" t="s">
        <v>171</v>
      </c>
      <c r="E6" s="117" t="s">
        <v>172</v>
      </c>
      <c r="F6" s="117" t="s">
        <v>173</v>
      </c>
      <c r="G6" s="141" t="s">
        <v>81</v>
      </c>
      <c r="H6" s="142" t="s">
        <v>174</v>
      </c>
      <c r="I6" s="141" t="s">
        <v>83</v>
      </c>
    </row>
    <row r="7" spans="2:9">
      <c r="B7" s="55" t="s">
        <v>94</v>
      </c>
      <c r="C7" s="138">
        <f>IFERROR('tablas turistas por categorías '!C7/'tablas turistas por categorías '!C20-1,"-")</f>
        <v>-0.14747191011235961</v>
      </c>
      <c r="D7" s="138">
        <f>IFERROR('tablas turistas por categorías '!E7/'tablas turistas por categorías '!E20-1,"-")</f>
        <v>7.3346178548490792E-2</v>
      </c>
      <c r="E7" s="138">
        <f>IFERROR('tablas turistas por categorías '!G7/'tablas turistas por categorías '!G20-1,"-")</f>
        <v>0.12686890725744426</v>
      </c>
      <c r="F7" s="138">
        <f>IFERROR('tablas turistas por categorías '!I7/'tablas turistas por categorías '!I20-1,"-")</f>
        <v>0.22990823136818683</v>
      </c>
      <c r="G7" s="104">
        <f>IFERROR('tablas turistas por categorías '!K7/'tablas turistas por categorías '!K20-1,"-")</f>
        <v>0.12937780067459204</v>
      </c>
      <c r="H7" s="138">
        <f>IFERROR('tablas turistas por categorías '!M7/'tablas turistas por categorías '!M20-1,"-")</f>
        <v>5.0135854393866142E-2</v>
      </c>
      <c r="I7" s="104">
        <f>IFERROR('tablas turistas por categorías '!O7/'tablas turistas por categorías '!O20-1,"-")</f>
        <v>0.10218950137602079</v>
      </c>
    </row>
    <row r="8" spans="2:9">
      <c r="B8" s="55" t="s">
        <v>95</v>
      </c>
      <c r="C8" s="138">
        <f>IFERROR('tablas turistas por categorías '!C8/'tablas turistas por categorías '!C21-1,"-")</f>
        <v>-0.19177018633540377</v>
      </c>
      <c r="D8" s="138">
        <f>IFERROR('tablas turistas por categorías '!E8/'tablas turistas por categorías '!E21-1,"-")</f>
        <v>0.14931423552462664</v>
      </c>
      <c r="E8" s="138">
        <f>IFERROR('tablas turistas por categorías '!G8/'tablas turistas por categorías '!G21-1,"-")</f>
        <v>0.20096642506040152</v>
      </c>
      <c r="F8" s="138">
        <f>IFERROR('tablas turistas por categorías '!I8/'tablas turistas por categorías '!I21-1,"-")</f>
        <v>0.10659021829234594</v>
      </c>
      <c r="G8" s="104">
        <f>IFERROR('tablas turistas por categorías '!K8/'tablas turistas por categorías '!K21-1,"-")</f>
        <v>0.1718591300507839</v>
      </c>
      <c r="H8" s="138">
        <f>IFERROR('tablas turistas por categorías '!M8/'tablas turistas por categorías '!M21-1,"-")</f>
        <v>8.7579649842207896E-2</v>
      </c>
      <c r="I8" s="104">
        <f>IFERROR('tablas turistas por categorías '!O8/'tablas turistas por categorías '!O21-1,"-")</f>
        <v>0.14198063123089311</v>
      </c>
    </row>
    <row r="9" spans="2:9">
      <c r="B9" s="55" t="s">
        <v>96</v>
      </c>
      <c r="C9" s="138">
        <f>IFERROR('tablas turistas por categorías '!C9/'tablas turistas por categorías '!C22-1,"-")</f>
        <v>-0.28915662650602414</v>
      </c>
      <c r="D9" s="138">
        <f>IFERROR('tablas turistas por categorías '!E9/'tablas turistas por categorías '!E22-1,"-")</f>
        <v>0.12454700096146731</v>
      </c>
      <c r="E9" s="138">
        <f>IFERROR('tablas turistas por categorías '!G9/'tablas turistas por categorías '!G22-1,"-")</f>
        <v>0.20230173448238253</v>
      </c>
      <c r="F9" s="138">
        <f>IFERROR('tablas turistas por categorías '!I9/'tablas turistas por categorías '!I22-1,"-")</f>
        <v>0.15275963422599603</v>
      </c>
      <c r="G9" s="104">
        <f>IFERROR('tablas turistas por categorías '!K9/'tablas turistas por categorías '!K22-1,"-")</f>
        <v>0.17462446351931327</v>
      </c>
      <c r="H9" s="138">
        <f>IFERROR('tablas turistas por categorías '!M9/'tablas turistas por categorías '!M22-1,"-")</f>
        <v>0.13370043545377053</v>
      </c>
      <c r="I9" s="104">
        <f>IFERROR('tablas turistas por categorías '!O9/'tablas turistas por categorías '!O22-1,"-")</f>
        <v>0.16046213093709882</v>
      </c>
    </row>
    <row r="10" spans="2:9">
      <c r="B10" s="55" t="s">
        <v>97</v>
      </c>
      <c r="C10" s="138">
        <f>IFERROR('tablas turistas por categorías '!C10/'tablas turistas por categorías '!C23-1,"-")</f>
        <v>-0.39719029374201786</v>
      </c>
      <c r="D10" s="138">
        <f>IFERROR('tablas turistas por categorías '!E10/'tablas turistas por categorías '!E23-1,"-")</f>
        <v>1.207159705841554E-2</v>
      </c>
      <c r="E10" s="138">
        <f>IFERROR('tablas turistas por categorías '!G10/'tablas turistas por categorías '!G23-1,"-")</f>
        <v>8.8678886719762318E-2</v>
      </c>
      <c r="F10" s="138">
        <f>IFERROR('tablas turistas por categorías '!I10/'tablas turistas por categorías '!I23-1,"-")</f>
        <v>0.12808315715292462</v>
      </c>
      <c r="G10" s="104">
        <f>IFERROR('tablas turistas por categorías '!K10/'tablas turistas por categorías '!K23-1,"-")</f>
        <v>7.2041307281581979E-2</v>
      </c>
      <c r="H10" s="138">
        <f>IFERROR('tablas turistas por categorías '!M10/'tablas turistas por categorías '!M23-1,"-")</f>
        <v>-5.9323863391045339E-2</v>
      </c>
      <c r="I10" s="104">
        <f>IFERROR('tablas turistas por categorías '!O10/'tablas turistas por categorías '!O23-1,"-")</f>
        <v>2.5779818606171734E-2</v>
      </c>
    </row>
    <row r="11" spans="2:9" ht="30" customHeight="1">
      <c r="B11" s="106" t="str">
        <f>actualizaciones!$A$2</f>
        <v xml:space="preserve">acumulado abril 2011 </v>
      </c>
      <c r="C11" s="108">
        <v>-0.26054680427304</v>
      </c>
      <c r="D11" s="108">
        <v>8.9356155455699193E-2</v>
      </c>
      <c r="E11" s="108">
        <v>0.15299571602175122</v>
      </c>
      <c r="F11" s="108">
        <v>0.15583301563095686</v>
      </c>
      <c r="G11" s="108">
        <v>0.13678858182140807</v>
      </c>
      <c r="H11" s="108">
        <v>5.2306322719556153E-2</v>
      </c>
      <c r="I11" s="108">
        <v>0.10731978566373468</v>
      </c>
    </row>
    <row r="12" spans="2:9" outlineLevel="1">
      <c r="B12" s="55" t="s">
        <v>86</v>
      </c>
      <c r="C12" s="138">
        <f>IFERROR('tablas turistas por categorías '!C12/'tablas turistas por categorías '!C25-1,"-")</f>
        <v>-0.41612200435729851</v>
      </c>
      <c r="D12" s="138">
        <f>IFERROR('tablas turistas por categorías '!E12/'tablas turistas por categorías '!E25-1,"-")</f>
        <v>3.0508227755934092E-2</v>
      </c>
      <c r="E12" s="138">
        <f>IFERROR('tablas turistas por categorías '!G12/'tablas turistas por categorías '!G25-1,"-")</f>
        <v>4.8739034146509042E-2</v>
      </c>
      <c r="F12" s="138">
        <f>IFERROR('tablas turistas por categorías '!I12/'tablas turistas por categorías '!I25-1,"-")</f>
        <v>0.15952177625960728</v>
      </c>
      <c r="G12" s="104">
        <f>IFERROR('tablas turistas por categorías '!K12/'tablas turistas por categorías '!K25-1,"-")</f>
        <v>5.7423298460091754E-2</v>
      </c>
      <c r="H12" s="138">
        <f>IFERROR('tablas turistas por categorías '!M12/'tablas turistas por categorías '!M25-1,"-")</f>
        <v>0.10480182116035142</v>
      </c>
      <c r="I12" s="104">
        <f>IFERROR('tablas turistas por categorías '!O12/'tablas turistas por categorías '!O25-1,"-")</f>
        <v>7.4284675898934616E-2</v>
      </c>
    </row>
    <row r="13" spans="2:9" outlineLevel="1">
      <c r="B13" s="55" t="s">
        <v>87</v>
      </c>
      <c r="C13" s="138">
        <f>IFERROR('tablas turistas por categorías '!C13/'tablas turistas por categorías '!C26-1,"-")</f>
        <v>-0.52752670501232535</v>
      </c>
      <c r="D13" s="138">
        <f>IFERROR('tablas turistas por categorías '!E13/'tablas turistas por categorías '!E26-1,"-")</f>
        <v>-0.12880202774813232</v>
      </c>
      <c r="E13" s="138">
        <f>IFERROR('tablas turistas por categorías '!G13/'tablas turistas por categorías '!G26-1,"-")</f>
        <v>6.9434028080578969E-2</v>
      </c>
      <c r="F13" s="138">
        <f>IFERROR('tablas turistas por categorías '!I13/'tablas turistas por categorías '!I26-1,"-")</f>
        <v>2.5173538513004967E-2</v>
      </c>
      <c r="G13" s="104">
        <f>IFERROR('tablas turistas por categorías '!K13/'tablas turistas por categorías '!K26-1,"-")</f>
        <v>1.9988070314967077E-2</v>
      </c>
      <c r="H13" s="138">
        <f>IFERROR('tablas turistas por categorías '!M13/'tablas turistas por categorías '!M26-1,"-")</f>
        <v>0.11725322644584413</v>
      </c>
      <c r="I13" s="104">
        <f>IFERROR('tablas turistas por categorías '!O13/'tablas turistas por categorías '!O26-1,"-")</f>
        <v>5.3725163665808484E-2</v>
      </c>
    </row>
    <row r="14" spans="2:9" outlineLevel="1">
      <c r="B14" s="55" t="s">
        <v>88</v>
      </c>
      <c r="C14" s="138">
        <f>IFERROR('tablas turistas por categorías '!C14/'tablas turistas por categorías '!C27-1,"-")</f>
        <v>-0.31125299281723862</v>
      </c>
      <c r="D14" s="138">
        <f>IFERROR('tablas turistas por categorías '!E14/'tablas turistas por categorías '!E27-1,"-")</f>
        <v>6.2120243044451628E-2</v>
      </c>
      <c r="E14" s="138">
        <f>IFERROR('tablas turistas por categorías '!G14/'tablas turistas por categorías '!G27-1,"-")</f>
        <v>0.11642171565686854</v>
      </c>
      <c r="F14" s="138">
        <f>IFERROR('tablas turistas por categorías '!I14/'tablas turistas por categorías '!I27-1,"-")</f>
        <v>0.24077212112281732</v>
      </c>
      <c r="G14" s="104">
        <f>IFERROR('tablas turistas por categorías '!K14/'tablas turistas por categorías '!K27-1,"-")</f>
        <v>0.12144999680898594</v>
      </c>
      <c r="H14" s="138">
        <f>IFERROR('tablas turistas por categorías '!M14/'tablas turistas por categorías '!M27-1,"-")</f>
        <v>-2.841617326269863E-2</v>
      </c>
      <c r="I14" s="104">
        <f>IFERROR('tablas turistas por categorías '!O14/'tablas turistas por categorías '!O27-1,"-")</f>
        <v>6.8513600902599059E-2</v>
      </c>
    </row>
    <row r="15" spans="2:9" outlineLevel="1">
      <c r="B15" s="55" t="s">
        <v>89</v>
      </c>
      <c r="C15" s="138">
        <f>IFERROR('tablas turistas por categorías '!C15/'tablas turistas por categorías '!C28-1,"-")</f>
        <v>-0.45054095826893359</v>
      </c>
      <c r="D15" s="138">
        <f>IFERROR('tablas turistas por categorías '!E15/'tablas turistas por categorías '!E28-1,"-")</f>
        <v>0.24016064257028114</v>
      </c>
      <c r="E15" s="138">
        <f>IFERROR('tablas turistas por categorías '!G15/'tablas turistas por categorías '!G28-1,"-")</f>
        <v>8.6660808435852443E-2</v>
      </c>
      <c r="F15" s="138">
        <f>IFERROR('tablas turistas por categorías '!I15/'tablas turistas por categorías '!I28-1,"-")</f>
        <v>0.13238415281216831</v>
      </c>
      <c r="G15" s="104">
        <f>IFERROR('tablas turistas por categorías '!K15/'tablas turistas por categorías '!K28-1,"-")</f>
        <v>0.10365961088318953</v>
      </c>
      <c r="H15" s="138">
        <f>IFERROR('tablas turistas por categorías '!M15/'tablas turistas por categorías '!M28-1,"-")</f>
        <v>-1.0125628697405409E-2</v>
      </c>
      <c r="I15" s="104">
        <f>IFERROR('tablas turistas por categorías '!O15/'tablas turistas por categorías '!O28-1,"-")</f>
        <v>6.244231309442605E-2</v>
      </c>
    </row>
    <row r="16" spans="2:9" outlineLevel="1">
      <c r="B16" s="55" t="s">
        <v>90</v>
      </c>
      <c r="C16" s="138">
        <f>IFERROR('tablas turistas por categorías '!C16/'tablas turistas por categorías '!C29-1,"-")</f>
        <v>0.12140804597701149</v>
      </c>
      <c r="D16" s="138">
        <f>IFERROR('tablas turistas por categorías '!E16/'tablas turistas por categorías '!E29-1,"-")</f>
        <v>0.11342911500360819</v>
      </c>
      <c r="E16" s="138">
        <f>IFERROR('tablas turistas por categorías '!G16/'tablas turistas por categorías '!G29-1,"-")</f>
        <v>2.6566409111642431E-2</v>
      </c>
      <c r="F16" s="138">
        <f>IFERROR('tablas turistas por categorías '!I16/'tablas turistas por categorías '!I29-1,"-")</f>
        <v>0.12602583315492755</v>
      </c>
      <c r="G16" s="104">
        <f>IFERROR('tablas turistas por categorías '!K16/'tablas turistas por categorías '!K29-1,"-")</f>
        <v>5.4235642506917703E-2</v>
      </c>
      <c r="H16" s="138">
        <f>IFERROR('tablas turistas por categorías '!M16/'tablas turistas por categorías '!M29-1,"-")</f>
        <v>-0.15761540176912214</v>
      </c>
      <c r="I16" s="104">
        <f>IFERROR('tablas turistas por categorías '!O16/'tablas turistas por categorías '!O29-1,"-")</f>
        <v>-2.9460824621167614E-2</v>
      </c>
    </row>
    <row r="17" spans="2:9" outlineLevel="1">
      <c r="B17" s="55" t="s">
        <v>91</v>
      </c>
      <c r="C17" s="138">
        <f>IFERROR('tablas turistas por categorías '!C17/'tablas turistas por categorías '!C30-1,"-")</f>
        <v>9.1754494730316161E-2</v>
      </c>
      <c r="D17" s="138">
        <f>IFERROR('tablas turistas por categorías '!E17/'tablas turistas por categorías '!E30-1,"-")</f>
        <v>-7.4236937403000525E-2</v>
      </c>
      <c r="E17" s="138">
        <f>IFERROR('tablas turistas por categorías '!G17/'tablas turistas por categorías '!G30-1,"-")</f>
        <v>7.745529170331289E-2</v>
      </c>
      <c r="F17" s="138">
        <f>IFERROR('tablas turistas por categorías '!I17/'tablas turistas por categorías '!I30-1,"-")</f>
        <v>0.18834151750356409</v>
      </c>
      <c r="G17" s="104">
        <f>IFERROR('tablas turistas por categorías '!K17/'tablas turistas por categorías '!K30-1,"-")</f>
        <v>6.8033046373170647E-2</v>
      </c>
      <c r="H17" s="138">
        <f>IFERROR('tablas turistas por categorías '!M17/'tablas turistas por categorías '!M30-1,"-")</f>
        <v>8.044624970133607E-2</v>
      </c>
      <c r="I17" s="104">
        <f>IFERROR('tablas turistas por categorías '!O17/'tablas turistas por categorías '!O30-1,"-")</f>
        <v>7.2466717432975392E-2</v>
      </c>
    </row>
    <row r="18" spans="2:9" outlineLevel="1">
      <c r="B18" s="55" t="s">
        <v>92</v>
      </c>
      <c r="C18" s="138">
        <f>IFERROR('tablas turistas por categorías '!C18/'tablas turistas por categorías '!C31-1,"-")</f>
        <v>0.22646536412078144</v>
      </c>
      <c r="D18" s="138">
        <f>IFERROR('tablas turistas por categorías '!E18/'tablas turistas por categorías '!E31-1,"-")</f>
        <v>-9.4944512946979032E-2</v>
      </c>
      <c r="E18" s="138">
        <f>IFERROR('tablas turistas por categorías '!G18/'tablas turistas por categorías '!G31-1,"-")</f>
        <v>0.12606589682671232</v>
      </c>
      <c r="F18" s="138">
        <f>IFERROR('tablas turistas por categorías '!I18/'tablas turistas por categorías '!I31-1,"-")</f>
        <v>5.4270127915726052E-2</v>
      </c>
      <c r="G18" s="104">
        <f>IFERROR('tablas turistas por categorías '!K18/'tablas turistas por categorías '!K31-1,"-")</f>
        <v>7.9757521104180773E-2</v>
      </c>
      <c r="H18" s="138">
        <f>IFERROR('tablas turistas por categorías '!M18/'tablas turistas por categorías '!M31-1,"-")</f>
        <v>2.748826573594898E-2</v>
      </c>
      <c r="I18" s="104">
        <f>IFERROR('tablas turistas por categorías '!O18/'tablas turistas por categorías '!O31-1,"-")</f>
        <v>6.1868239597320906E-2</v>
      </c>
    </row>
    <row r="19" spans="2:9" outlineLevel="1">
      <c r="B19" s="55" t="s">
        <v>93</v>
      </c>
      <c r="C19" s="138">
        <f>IFERROR('tablas turistas por categorías '!C19/'tablas turistas por categorías '!C32-1,"-")</f>
        <v>-3.8819875776398005E-3</v>
      </c>
      <c r="D19" s="138">
        <f>IFERROR('tablas turistas por categorías '!E19/'tablas turistas por categorías '!E32-1,"-")</f>
        <v>9.4523296425652159E-2</v>
      </c>
      <c r="E19" s="138">
        <f>IFERROR('tablas turistas por categorías '!G19/'tablas turistas por categorías '!G32-1,"-")</f>
        <v>8.1672927449928157E-2</v>
      </c>
      <c r="F19" s="138">
        <f>IFERROR('tablas turistas por categorías '!I19/'tablas turistas por categorías '!I32-1,"-")</f>
        <v>0.19622769178719435</v>
      </c>
      <c r="G19" s="104">
        <f>IFERROR('tablas turistas por categorías '!K19/'tablas turistas por categorías '!K32-1,"-")</f>
        <v>9.8476314697337974E-2</v>
      </c>
      <c r="H19" s="138">
        <f>IFERROR('tablas turistas por categorías '!M19/'tablas turistas por categorías '!M32-1,"-")</f>
        <v>8.318584070796442E-3</v>
      </c>
      <c r="I19" s="104">
        <f>IFERROR('tablas turistas por categorías '!O19/'tablas turistas por categorías '!O32-1,"-")</f>
        <v>6.9693667514227009E-2</v>
      </c>
    </row>
    <row r="20" spans="2:9" outlineLevel="1">
      <c r="B20" s="55" t="s">
        <v>94</v>
      </c>
      <c r="C20" s="138">
        <f>IFERROR('tablas turistas por categorías '!C20/'tablas turistas por categorías '!C33-1,"-")</f>
        <v>4.8600883652430094E-2</v>
      </c>
      <c r="D20" s="138">
        <f>IFERROR('tablas turistas por categorías '!E20/'tablas turistas por categorías '!E33-1,"-")</f>
        <v>-4.3787999754344997E-2</v>
      </c>
      <c r="E20" s="138">
        <f>IFERROR('tablas turistas por categorías '!G20/'tablas turistas por categorías '!G33-1,"-")</f>
        <v>0.18369948512491097</v>
      </c>
      <c r="F20" s="138">
        <f>IFERROR('tablas turistas por categorías '!I20/'tablas turistas por categorías '!I33-1,"-")</f>
        <v>9.8015267175572518E-2</v>
      </c>
      <c r="G20" s="104">
        <f>IFERROR('tablas turistas por categorías '!K20/'tablas turistas por categorías '!K33-1,"-")</f>
        <v>0.12873036074782762</v>
      </c>
      <c r="H20" s="138">
        <f>IFERROR('tablas turistas por categorías '!M20/'tablas turistas por categorías '!M33-1,"-")</f>
        <v>3.5676425804213263E-2</v>
      </c>
      <c r="I20" s="104">
        <f>IFERROR('tablas turistas por categorías '!O20/'tablas turistas por categorías '!O33-1,"-")</f>
        <v>9.4975074636257428E-2</v>
      </c>
    </row>
    <row r="21" spans="2:9" outlineLevel="1">
      <c r="B21" s="55" t="s">
        <v>95</v>
      </c>
      <c r="C21" s="138">
        <f>IFERROR('tablas turistas por categorías '!C21/'tablas turistas por categorías '!C34-1,"-")</f>
        <v>-0.26818181818181819</v>
      </c>
      <c r="D21" s="138">
        <f>IFERROR('tablas turistas por categorías '!E21/'tablas turistas por categorías '!E34-1,"-")</f>
        <v>-0.19747329610150188</v>
      </c>
      <c r="E21" s="138">
        <f>IFERROR('tablas turistas por categorías '!G21/'tablas turistas por categorías '!G34-1,"-")</f>
        <v>0.12507732973398578</v>
      </c>
      <c r="F21" s="138">
        <f>IFERROR('tablas turistas por categorías '!I21/'tablas turistas por categorías '!I34-1,"-")</f>
        <v>0.24954682779456183</v>
      </c>
      <c r="G21" s="104">
        <f>IFERROR('tablas turistas por categorías '!K21/'tablas turistas por categorías '!K34-1,"-")</f>
        <v>6.4007235907013849E-2</v>
      </c>
      <c r="H21" s="138">
        <f>IFERROR('tablas turistas por categorías '!M21/'tablas turistas por categorías '!M34-1,"-")</f>
        <v>-3.8245895074089375E-3</v>
      </c>
      <c r="I21" s="104">
        <f>IFERROR('tablas turistas por categorías '!O21/'tablas turistas por categorías '!O34-1,"-")</f>
        <v>3.8927675074590384E-2</v>
      </c>
    </row>
    <row r="22" spans="2:9" outlineLevel="1">
      <c r="B22" s="55" t="s">
        <v>96</v>
      </c>
      <c r="C22" s="138">
        <f>IFERROR('tablas turistas por categorías '!C22/'tablas turistas por categorías '!C35-1,"-")</f>
        <v>2.4154589371980784E-3</v>
      </c>
      <c r="D22" s="138">
        <f>IFERROR('tablas turistas por categorías '!E22/'tablas turistas por categorías '!E35-1,"-")</f>
        <v>-0.20516136617482805</v>
      </c>
      <c r="E22" s="138">
        <f>IFERROR('tablas turistas por categorías '!G22/'tablas turistas por categorías '!G35-1,"-")</f>
        <v>3.4591727329157607E-2</v>
      </c>
      <c r="F22" s="138">
        <f>IFERROR('tablas turistas por categorías '!I22/'tablas turistas por categorías '!I35-1,"-")</f>
        <v>-9.4621916700363684E-3</v>
      </c>
      <c r="G22" s="104">
        <f>IFERROR('tablas turistas por categorías '!K22/'tablas turistas por categorías '!K35-1,"-")</f>
        <v>-2.1066828994640741E-2</v>
      </c>
      <c r="H22" s="138">
        <f>IFERROR('tablas turistas por categorías '!M22/'tablas turistas por categorías '!M35-1,"-")</f>
        <v>-0.13213093119513708</v>
      </c>
      <c r="I22" s="104">
        <f>IFERROR('tablas turistas por categorías '!O22/'tablas turistas por categorías '!O35-1,"-")</f>
        <v>-6.2582217172925114E-2</v>
      </c>
    </row>
    <row r="23" spans="2:9" outlineLevel="1">
      <c r="B23" s="55" t="s">
        <v>97</v>
      </c>
      <c r="C23" s="138">
        <f>IFERROR('tablas turistas por categorías '!C23/'tablas turistas por categorías '!C36-1,"-")</f>
        <v>0.22152886115444614</v>
      </c>
      <c r="D23" s="138">
        <f>IFERROR('tablas turistas por categorías '!E23/'tablas turistas por categorías '!E36-1,"-")</f>
        <v>-0.15405833675685188</v>
      </c>
      <c r="E23" s="138">
        <f>IFERROR('tablas turistas por categorías '!G23/'tablas turistas por categorías '!G36-1,"-")</f>
        <v>6.6240536408348261E-2</v>
      </c>
      <c r="F23" s="138">
        <f>IFERROR('tablas turistas por categorías '!I23/'tablas turistas por categorías '!I36-1,"-")</f>
        <v>6.7519277788226528E-2</v>
      </c>
      <c r="G23" s="104">
        <f>IFERROR('tablas turistas por categorías '!K23/'tablas turistas por categorías '!K36-1,"-")</f>
        <v>2.3701977367194482E-2</v>
      </c>
      <c r="H23" s="138">
        <f>IFERROR('tablas turistas por categorías '!M23/'tablas turistas por categorías '!M36-1,"-")</f>
        <v>-0.12767880682460175</v>
      </c>
      <c r="I23" s="104">
        <f>IFERROR('tablas turistas por categorías '!O23/'tablas turistas por categorías '!O36-1,"-")</f>
        <v>-3.5256410256410242E-2</v>
      </c>
    </row>
    <row r="24" spans="2:9" ht="15" customHeight="1">
      <c r="B24" s="139">
        <v>2010</v>
      </c>
      <c r="C24" s="112">
        <f>IFERROR('tablas turistas por categorías '!C24/'tablas turistas por categorías '!C37-1,"-")</f>
        <v>-0.1073941488705098</v>
      </c>
      <c r="D24" s="112">
        <f>IFERROR('tablas turistas por categorías '!E24/'tablas turistas por categorías '!E37-1,"-")</f>
        <v>-4.6475683027860648E-2</v>
      </c>
      <c r="E24" s="112">
        <f>IFERROR('tablas turistas por categorías '!G24/'tablas turistas por categorías '!G37-1,"-")</f>
        <v>8.6236712665377357E-2</v>
      </c>
      <c r="F24" s="112">
        <f>IFERROR('tablas turistas por categorías '!I24/'tablas turistas por categorías '!I37-1,"-")</f>
        <v>0.12902715274623944</v>
      </c>
      <c r="G24" s="112">
        <f>IFERROR('tablas turistas por categorías '!K24/'tablas turistas por categorías '!K37-1,"-")</f>
        <v>6.7044202044772128E-2</v>
      </c>
      <c r="H24" s="112">
        <f>IFERROR('tablas turistas por categorías '!M24/'tablas turistas por categorías '!M37-1,"-")</f>
        <v>-1.3657597918842246E-2</v>
      </c>
      <c r="I24" s="112">
        <f>IFERROR('tablas turistas por categorías '!O24/'tablas turistas por categorías '!O37-1,"-")</f>
        <v>3.7847681456564475E-2</v>
      </c>
    </row>
    <row r="25" spans="2:9" hidden="1" outlineLevel="1">
      <c r="B25" s="55" t="s">
        <v>86</v>
      </c>
      <c r="C25" s="138">
        <f>IFERROR('tablas turistas por categorías '!C25/'tablas turistas por categorías '!C38-1,"-")</f>
        <v>-0.28910686628807436</v>
      </c>
      <c r="D25" s="138">
        <f>IFERROR('tablas turistas por categorías '!E25/'tablas turistas por categorías '!E38-1,"-")</f>
        <v>-0.25878352852285602</v>
      </c>
      <c r="E25" s="138">
        <f>IFERROR('tablas turistas por categorías '!G25/'tablas turistas por categorías '!G38-1,"-")</f>
        <v>4.7380156075808255E-2</v>
      </c>
      <c r="F25" s="138">
        <f>IFERROR('tablas turistas por categorías '!I25/'tablas turistas por categorías '!I38-1,"-")</f>
        <v>5.1450121217563094E-2</v>
      </c>
      <c r="G25" s="104">
        <f>IFERROR('tablas turistas por categorías '!K25/'tablas turistas por categorías '!K38-1,"-")</f>
        <v>-2.4616760493940348E-2</v>
      </c>
      <c r="H25" s="138">
        <f>IFERROR('tablas turistas por categorías '!M25/'tablas turistas por categorías '!M38-1,"-")</f>
        <v>-0.13937562940584092</v>
      </c>
      <c r="I25" s="104">
        <f>IFERROR('tablas turistas por categorías '!O25/'tablas turistas por categorías '!O38-1,"-")</f>
        <v>-6.8806757290315268E-2</v>
      </c>
    </row>
    <row r="26" spans="2:9" hidden="1" outlineLevel="1">
      <c r="B26" s="55" t="s">
        <v>87</v>
      </c>
      <c r="C26" s="138">
        <f>IFERROR('tablas turistas por categorías '!C26/'tablas turistas por categorías '!C39-1,"-")</f>
        <v>-0.34954569748797437</v>
      </c>
      <c r="D26" s="138">
        <f>IFERROR('tablas turistas por categorías '!E26/'tablas turistas por categorías '!E39-1,"-")</f>
        <v>-0.22693755478781008</v>
      </c>
      <c r="E26" s="138">
        <f>IFERROR('tablas turistas por categorías '!G26/'tablas turistas por categorías '!G39-1,"-")</f>
        <v>-4.7654640887648703E-2</v>
      </c>
      <c r="F26" s="138">
        <f>IFERROR('tablas turistas por categorías '!I26/'tablas turistas por categorías '!I39-1,"-")</f>
        <v>-4.4958787777870102E-3</v>
      </c>
      <c r="G26" s="104">
        <f>IFERROR('tablas turistas por categorías '!K26/'tablas turistas por categorías '!K39-1,"-")</f>
        <v>-8.5345371687758798E-2</v>
      </c>
      <c r="H26" s="138">
        <f>IFERROR('tablas turistas por categorías '!M26/'tablas turistas por categorías '!M39-1,"-")</f>
        <v>-0.18353622354485466</v>
      </c>
      <c r="I26" s="104">
        <f>IFERROR('tablas turistas por categorías '!O26/'tablas turistas por categorías '!O39-1,"-")</f>
        <v>-0.12197166849998664</v>
      </c>
    </row>
    <row r="27" spans="2:9" hidden="1" outlineLevel="1">
      <c r="B27" s="55" t="s">
        <v>88</v>
      </c>
      <c r="C27" s="138">
        <f>IFERROR('tablas turistas por categorías '!C27/'tablas turistas por categorías '!C40-1,"-")</f>
        <v>-0.40047846889952154</v>
      </c>
      <c r="D27" s="138">
        <f>IFERROR('tablas turistas por categorías '!E27/'tablas turistas por categorías '!E40-1,"-")</f>
        <v>-0.38192419825072887</v>
      </c>
      <c r="E27" s="138">
        <f>IFERROR('tablas turistas por categorías '!G27/'tablas turistas por categorías '!G40-1,"-")</f>
        <v>2.6398830139305884E-2</v>
      </c>
      <c r="F27" s="138">
        <f>IFERROR('tablas turistas por categorías '!I27/'tablas turistas por categorías '!I40-1,"-")</f>
        <v>-4.4558637195551198E-2</v>
      </c>
      <c r="G27" s="104">
        <f>IFERROR('tablas turistas por categorías '!K27/'tablas turistas por categorías '!K40-1,"-")</f>
        <v>-7.3735443062917461E-2</v>
      </c>
      <c r="H27" s="138">
        <f>IFERROR('tablas turistas por categorías '!M27/'tablas turistas por categorías '!M40-1,"-")</f>
        <v>-0.12895071676987024</v>
      </c>
      <c r="I27" s="104">
        <f>IFERROR('tablas turistas por categorías '!O27/'tablas turistas por categorías '!O40-1,"-")</f>
        <v>-9.402092955130481E-2</v>
      </c>
    </row>
    <row r="28" spans="2:9" hidden="1" outlineLevel="1">
      <c r="B28" s="55" t="s">
        <v>89</v>
      </c>
      <c r="C28" s="138">
        <f>IFERROR('tablas turistas por categorías '!C28/'tablas turistas por categorías '!C41-1,"-")</f>
        <v>-0.25460829493087556</v>
      </c>
      <c r="D28" s="138">
        <f>IFERROR('tablas turistas por categorías '!E28/'tablas turistas por categorías '!E41-1,"-")</f>
        <v>-0.3024721619161006</v>
      </c>
      <c r="E28" s="138">
        <f>IFERROR('tablas turistas por categorías '!G28/'tablas turistas por categorías '!G41-1,"-")</f>
        <v>-5.0083472454090172E-2</v>
      </c>
      <c r="F28" s="138">
        <f>IFERROR('tablas turistas por categorías '!I28/'tablas turistas por categorías '!I41-1,"-")</f>
        <v>-7.8928076891748744E-2</v>
      </c>
      <c r="G28" s="104">
        <f>IFERROR('tablas turistas por categorías '!K28/'tablas turistas por categorías '!K41-1,"-")</f>
        <v>-9.8988570391872255E-2</v>
      </c>
      <c r="H28" s="138">
        <f>IFERROR('tablas turistas por categorías '!M28/'tablas turistas por categorías '!M41-1,"-")</f>
        <v>-8.355669265756982E-2</v>
      </c>
      <c r="I28" s="104">
        <f>IFERROR('tablas turistas por categorías '!O28/'tablas turistas por categorías '!O41-1,"-")</f>
        <v>-9.3458963911525084E-2</v>
      </c>
    </row>
    <row r="29" spans="2:9" hidden="1" outlineLevel="1">
      <c r="B29" s="55" t="s">
        <v>90</v>
      </c>
      <c r="C29" s="138">
        <f>IFERROR('tablas turistas por categorías '!C29/'tablas turistas por categorías '!C42-1,"-")</f>
        <v>-0.35763728657129668</v>
      </c>
      <c r="D29" s="138">
        <f>IFERROR('tablas turistas por categorías '!E29/'tablas turistas por categorías '!E42-1,"-")</f>
        <v>-0.31844399731723672</v>
      </c>
      <c r="E29" s="138">
        <f>IFERROR('tablas turistas por categorías '!G29/'tablas turistas por categorías '!G42-1,"-")</f>
        <v>-5.1771367157293247E-2</v>
      </c>
      <c r="F29" s="138">
        <f>IFERROR('tablas turistas por categorías '!I29/'tablas turistas por categorías '!I42-1,"-")</f>
        <v>-2.0754716981132071E-2</v>
      </c>
      <c r="G29" s="104">
        <f>IFERROR('tablas turistas por categorías '!K29/'tablas turistas por categorías '!K42-1,"-")</f>
        <v>-0.10547251582869399</v>
      </c>
      <c r="H29" s="138">
        <f>IFERROR('tablas turistas por categorías '!M29/'tablas turistas por categorías '!M42-1,"-")</f>
        <v>-7.677843505949844E-2</v>
      </c>
      <c r="I29" s="104">
        <f>IFERROR('tablas turistas por categorías '!O29/'tablas turistas por categorías '!O42-1,"-")</f>
        <v>-9.4352067575186993E-2</v>
      </c>
    </row>
    <row r="30" spans="2:9" hidden="1" outlineLevel="1">
      <c r="B30" s="55" t="s">
        <v>91</v>
      </c>
      <c r="C30" s="138">
        <f>IFERROR('tablas turistas por categorías '!C30/'tablas turistas por categorías '!C43-1,"-")</f>
        <v>-2.5966183574879231E-2</v>
      </c>
      <c r="D30" s="138">
        <f>IFERROR('tablas turistas por categorías '!E30/'tablas turistas por categorías '!E43-1,"-")</f>
        <v>-0.1474722972600474</v>
      </c>
      <c r="E30" s="138">
        <f>IFERROR('tablas turistas por categorías '!G30/'tablas turistas por categorías '!G43-1,"-")</f>
        <v>1.2902555270151828E-2</v>
      </c>
      <c r="F30" s="138">
        <f>IFERROR('tablas turistas por categorías '!I30/'tablas turistas por categorías '!I43-1,"-")</f>
        <v>-0.18908156711624924</v>
      </c>
      <c r="G30" s="104">
        <f>IFERROR('tablas turistas por categorías '!K30/'tablas turistas por categorías '!K43-1,"-")</f>
        <v>-4.6662642626270512E-2</v>
      </c>
      <c r="H30" s="138">
        <f>IFERROR('tablas turistas por categorías '!M30/'tablas turistas por categorías '!M43-1,"-")</f>
        <v>-7.0836962276072835E-2</v>
      </c>
      <c r="I30" s="104">
        <f>IFERROR('tablas turistas por categorías '!O30/'tablas turistas por categorías '!O43-1,"-")</f>
        <v>-5.5440154272568876E-2</v>
      </c>
    </row>
    <row r="31" spans="2:9" hidden="1" outlineLevel="1">
      <c r="B31" s="55" t="s">
        <v>92</v>
      </c>
      <c r="C31" s="138">
        <f>IFERROR('tablas turistas por categorías '!C31/'tablas turistas por categorías '!C44-1,"-")</f>
        <v>-0.26018396846254932</v>
      </c>
      <c r="D31" s="138">
        <f>IFERROR('tablas turistas por categorías '!E31/'tablas turistas por categorías '!E44-1,"-")</f>
        <v>-0.25636461704422875</v>
      </c>
      <c r="E31" s="138">
        <f>IFERROR('tablas turistas por categorías '!G31/'tablas turistas por categorías '!G44-1,"-")</f>
        <v>-0.15041464559536843</v>
      </c>
      <c r="F31" s="138">
        <f>IFERROR('tablas turistas por categorías '!I31/'tablas turistas por categorías '!I44-1,"-")</f>
        <v>-0.28011375177737152</v>
      </c>
      <c r="G31" s="104">
        <f>IFERROR('tablas turistas por categorías '!K31/'tablas turistas por categorías '!K44-1,"-")</f>
        <v>-0.19139972250635506</v>
      </c>
      <c r="H31" s="138">
        <f>IFERROR('tablas turistas por categorías '!M31/'tablas turistas por categorías '!M44-1,"-")</f>
        <v>-0.12760908823652939</v>
      </c>
      <c r="I31" s="104">
        <f>IFERROR('tablas turistas por categorías '!O31/'tablas turistas por categorías '!O44-1,"-")</f>
        <v>-0.17064422019226166</v>
      </c>
    </row>
    <row r="32" spans="2:9" hidden="1" outlineLevel="1">
      <c r="B32" s="55" t="s">
        <v>93</v>
      </c>
      <c r="C32" s="138">
        <f>IFERROR('tablas turistas por categorías '!C32/'tablas turistas por categorías '!C45-1,"-")</f>
        <v>-0.32565445026178008</v>
      </c>
      <c r="D32" s="138">
        <f>IFERROR('tablas turistas por categorías '!E32/'tablas turistas por categorías '!E45-1,"-")</f>
        <v>-0.31404832296870222</v>
      </c>
      <c r="E32" s="138">
        <f>IFERROR('tablas turistas por categorías '!G32/'tablas turistas por categorías '!G45-1,"-")</f>
        <v>-0.10534467004289982</v>
      </c>
      <c r="F32" s="138">
        <f>IFERROR('tablas turistas por categorías '!I32/'tablas turistas por categorías '!I45-1,"-")</f>
        <v>-0.33040720394177947</v>
      </c>
      <c r="G32" s="104">
        <f>IFERROR('tablas turistas por categorías '!K32/'tablas turistas por categorías '!K45-1,"-")</f>
        <v>-0.18716386838097809</v>
      </c>
      <c r="H32" s="138">
        <f>IFERROR('tablas turistas por categorías '!M32/'tablas turistas por categorías '!M45-1,"-")</f>
        <v>-0.20504110470141301</v>
      </c>
      <c r="I32" s="104">
        <f>IFERROR('tablas turistas por categorías '!O32/'tablas turistas por categorías '!O45-1,"-")</f>
        <v>-0.19295788410800951</v>
      </c>
    </row>
    <row r="33" spans="2:9" hidden="1" outlineLevel="1">
      <c r="B33" s="55" t="s">
        <v>94</v>
      </c>
      <c r="C33" s="138">
        <f>IFERROR('tablas turistas por categorías '!C33/'tablas turistas por categorías '!C46-1,"-")</f>
        <v>-0.18973747016706444</v>
      </c>
      <c r="D33" s="138">
        <f>IFERROR('tablas turistas por categorías '!E33/'tablas turistas por categorías '!E46-1,"-")</f>
        <v>-0.24668054591718713</v>
      </c>
      <c r="E33" s="138">
        <f>IFERROR('tablas turistas por categorías '!G33/'tablas turistas por categorías '!G46-1,"-")</f>
        <v>-3.9697933227344939E-2</v>
      </c>
      <c r="F33" s="138">
        <f>IFERROR('tablas turistas por categorías '!I33/'tablas turistas por categorías '!I46-1,"-")</f>
        <v>-0.19960896926742833</v>
      </c>
      <c r="G33" s="104">
        <f>IFERROR('tablas turistas por categorías '!K33/'tablas turistas por categorías '!K46-1,"-")</f>
        <v>-0.11129312194075547</v>
      </c>
      <c r="H33" s="138">
        <f>IFERROR('tablas turistas por categorías '!M33/'tablas turistas por categorías '!M46-1,"-")</f>
        <v>8.1416135551064528E-3</v>
      </c>
      <c r="I33" s="104">
        <f>IFERROR('tablas turistas por categorías '!O33/'tablas turistas por categorías '!O46-1,"-")</f>
        <v>-7.1385905909545411E-2</v>
      </c>
    </row>
    <row r="34" spans="2:9" hidden="1" outlineLevel="1">
      <c r="B34" s="55" t="s">
        <v>95</v>
      </c>
      <c r="C34" s="138">
        <f>IFERROR('tablas turistas por categorías '!C34/'tablas turistas por categorías '!C47-1,"-")</f>
        <v>-0.16941953751769701</v>
      </c>
      <c r="D34" s="138">
        <f>IFERROR('tablas turistas por categorías '!E34/'tablas turistas por categorías '!E47-1,"-")</f>
        <v>-0.25997110986277183</v>
      </c>
      <c r="E34" s="138">
        <f>IFERROR('tablas turistas por categorías '!G34/'tablas turistas por categorías '!G47-1,"-")</f>
        <v>-0.27166848716548331</v>
      </c>
      <c r="F34" s="138">
        <f>IFERROR('tablas turistas por categorías '!I34/'tablas turistas por categorías '!I47-1,"-")</f>
        <v>-0.33392744207439773</v>
      </c>
      <c r="G34" s="104">
        <f>IFERROR('tablas turistas por categorías '!K34/'tablas turistas por categorías '!K47-1,"-")</f>
        <v>-0.2765521695531723</v>
      </c>
      <c r="H34" s="138">
        <f>IFERROR('tablas turistas por categorías '!M34/'tablas turistas por categorías '!M47-1,"-")</f>
        <v>-0.24072187675794021</v>
      </c>
      <c r="I34" s="104">
        <f>IFERROR('tablas turistas por categorías '!O34/'tablas turistas por categorías '!O47-1,"-")</f>
        <v>-0.2637055934411574</v>
      </c>
    </row>
    <row r="35" spans="2:9" hidden="1" outlineLevel="1">
      <c r="B35" s="55" t="s">
        <v>96</v>
      </c>
      <c r="C35" s="138">
        <f>IFERROR('tablas turistas por categorías '!C35/'tablas turistas por categorías '!C48-1,"-")</f>
        <v>-0.43442622950819676</v>
      </c>
      <c r="D35" s="138">
        <f>IFERROR('tablas turistas por categorías '!E35/'tablas turistas por categorías '!E48-1,"-")</f>
        <v>-0.24361938639395286</v>
      </c>
      <c r="E35" s="138">
        <f>IFERROR('tablas turistas por categorías '!G35/'tablas turistas por categorías '!G48-1,"-")</f>
        <v>-0.1687436478774138</v>
      </c>
      <c r="F35" s="138">
        <f>IFERROR('tablas turistas por categorías '!I35/'tablas turistas por categorías '!I48-1,"-")</f>
        <v>-0.22134760705289669</v>
      </c>
      <c r="G35" s="104">
        <f>IFERROR('tablas turistas por categorías '!K35/'tablas turistas por categorías '!K48-1,"-")</f>
        <v>-0.19842902383253125</v>
      </c>
      <c r="H35" s="138">
        <f>IFERROR('tablas turistas por categorías '!M35/'tablas turistas por categorías '!M48-1,"-")</f>
        <v>-0.215304473349756</v>
      </c>
      <c r="I35" s="104">
        <f>IFERROR('tablas turistas por categorías '!O35/'tablas turistas por categorías '!O48-1,"-")</f>
        <v>-0.20482128210919204</v>
      </c>
    </row>
    <row r="36" spans="2:9" hidden="1" outlineLevel="1">
      <c r="B36" s="55" t="s">
        <v>97</v>
      </c>
      <c r="C36" s="138">
        <f>IFERROR('tablas turistas por categorías '!C36/'tablas turistas por categorías '!C49-1,"-")</f>
        <v>-0.29714912280701755</v>
      </c>
      <c r="D36" s="138">
        <f>IFERROR('tablas turistas por categorías '!E36/'tablas turistas por categorías '!E49-1,"-")</f>
        <v>-0.19880566135327038</v>
      </c>
      <c r="E36" s="138">
        <f>IFERROR('tablas turistas por categorías '!G36/'tablas turistas por categorías '!G49-1,"-")</f>
        <v>-3.9406164844109415E-2</v>
      </c>
      <c r="F36" s="138">
        <f>IFERROR('tablas turistas por categorías '!I36/'tablas turistas por categorías '!I49-1,"-")</f>
        <v>-0.18457173529637294</v>
      </c>
      <c r="G36" s="104">
        <f>IFERROR('tablas turistas por categorías '!K36/'tablas turistas por categorías '!K49-1,"-")</f>
        <v>-0.10150465211665916</v>
      </c>
      <c r="H36" s="138">
        <f>IFERROR('tablas turistas por categorías '!M36/'tablas turistas por categorías '!M49-1,"-")</f>
        <v>-2.5383132972377709E-2</v>
      </c>
      <c r="I36" s="104">
        <f>IFERROR('tablas turistas por categorías '!O36/'tablas turistas por categorías '!O49-1,"-")</f>
        <v>-7.3315616695325936E-2</v>
      </c>
    </row>
    <row r="37" spans="2:9" collapsed="1">
      <c r="B37" s="140">
        <v>2009</v>
      </c>
      <c r="C37" s="114">
        <f>IFERROR('tablas turistas por categorías '!C37/'tablas turistas por categorías '!C50-1,"-")</f>
        <v>-0.28638125440451023</v>
      </c>
      <c r="D37" s="114">
        <f>IFERROR('tablas turistas por categorías '!E37/'tablas turistas por categorías '!E50-1,"-")</f>
        <v>-0.26294356943420305</v>
      </c>
      <c r="E37" s="114">
        <f>IFERROR('tablas turistas por categorías '!G37/'tablas turistas por categorías '!G50-1,"-")</f>
        <v>-7.3338454080286608E-2</v>
      </c>
      <c r="F37" s="114">
        <f>IFERROR('tablas turistas por categorías '!I37/'tablas turistas por categorías '!I50-1,"-")</f>
        <v>-0.16774902930969315</v>
      </c>
      <c r="G37" s="114">
        <f>IFERROR('tablas turistas por categorías '!K37/'tablas turistas por categorías '!K50-1,"-")</f>
        <v>-0.12887218729694938</v>
      </c>
      <c r="H37" s="114">
        <f>IFERROR('tablas turistas por categorías '!M37/'tablas turistas por categorías '!M50-1,"-")</f>
        <v>-0.12608526876286319</v>
      </c>
      <c r="I37" s="114">
        <f>IFERROR('tablas turistas por categorías '!O37/'tablas turistas por categorías '!O50-1,"-")</f>
        <v>-0.12786598265284532</v>
      </c>
    </row>
    <row r="38" spans="2:9" hidden="1" outlineLevel="1">
      <c r="B38" s="55" t="s">
        <v>86</v>
      </c>
      <c r="C38" s="138">
        <f>IFERROR('tablas turistas por categorías '!C38/'tablas turistas por categorías '!C51-1,"-")</f>
        <v>-6.10761027629666E-2</v>
      </c>
      <c r="D38" s="138">
        <f>IFERROR('tablas turistas por categorías '!E38/'tablas turistas por categorías '!E51-1,"-")</f>
        <v>-8.2359350237717899E-2</v>
      </c>
      <c r="E38" s="138">
        <f>IFERROR('tablas turistas por categorías '!G38/'tablas turistas por categorías '!G51-1,"-")</f>
        <v>-2.8915662650602414E-2</v>
      </c>
      <c r="F38" s="138">
        <f>IFERROR('tablas turistas por categorías '!I38/'tablas turistas por categorías '!I51-1,"-")</f>
        <v>-0.25748383225548366</v>
      </c>
      <c r="G38" s="104">
        <f>IFERROR('tablas turistas por categorías '!K38/'tablas turistas por categorías '!K51-1,"-")</f>
        <v>-7.730311878464724E-2</v>
      </c>
      <c r="H38" s="138">
        <f>IFERROR('tablas turistas por categorías '!M38/'tablas turistas por categorías '!M51-1,"-")</f>
        <v>-8.2622117305247711E-3</v>
      </c>
      <c r="I38" s="104">
        <f>IFERROR('tablas turistas por categorías '!O38/'tablas turistas por categorías '!O51-1,"-")</f>
        <v>-5.1887107771702023E-2</v>
      </c>
    </row>
    <row r="39" spans="2:9" hidden="1" outlineLevel="1">
      <c r="B39" s="55" t="s">
        <v>87</v>
      </c>
      <c r="C39" s="138">
        <f>IFERROR('tablas turistas por categorías '!C39/'tablas turistas por categorías '!C52-1,"-")</f>
        <v>-0.17028824833702882</v>
      </c>
      <c r="D39" s="138">
        <f>IFERROR('tablas turistas por categorías '!E39/'tablas turistas por categorías '!E52-1,"-")</f>
        <v>-0.1014687485521012</v>
      </c>
      <c r="E39" s="138">
        <f>IFERROR('tablas turistas por categorías '!G39/'tablas turistas por categorías '!G52-1,"-")</f>
        <v>-4.7781731909845804E-2</v>
      </c>
      <c r="F39" s="138">
        <f>IFERROR('tablas turistas por categorías '!I39/'tablas turistas por categorías '!I52-1,"-")</f>
        <v>-0.24459119496855342</v>
      </c>
      <c r="G39" s="104">
        <f>IFERROR('tablas turistas por categorías '!K39/'tablas turistas por categorías '!K52-1,"-")</f>
        <v>-9.2110758233540202E-2</v>
      </c>
      <c r="H39" s="138">
        <f>IFERROR('tablas turistas por categorías '!M39/'tablas turistas por categorías '!M52-1,"-")</f>
        <v>-0.11462595322624303</v>
      </c>
      <c r="I39" s="104">
        <f>IFERROR('tablas turistas por categorías '!O39/'tablas turistas por categorías '!O52-1,"-")</f>
        <v>-0.10064182993919502</v>
      </c>
    </row>
    <row r="40" spans="2:9" hidden="1" outlineLevel="1">
      <c r="B40" s="55" t="s">
        <v>88</v>
      </c>
      <c r="C40" s="138">
        <f>IFERROR('tablas turistas por categorías '!C40/'tablas turistas por categorías '!C53-1,"-")</f>
        <v>0.11526147278548549</v>
      </c>
      <c r="D40" s="138">
        <f>IFERROR('tablas turistas por categorías '!E40/'tablas turistas por categorías '!E53-1,"-")</f>
        <v>1.8812812515471844E-3</v>
      </c>
      <c r="E40" s="138">
        <f>IFERROR('tablas turistas por categorías '!G40/'tablas turistas por categorías '!G53-1,"-")</f>
        <v>-8.8364064999579051E-2</v>
      </c>
      <c r="F40" s="138">
        <f>IFERROR('tablas turistas por categorías '!I40/'tablas turistas por categorías '!I53-1,"-")</f>
        <v>-0.1934824571363688</v>
      </c>
      <c r="G40" s="104">
        <f>IFERROR('tablas turistas por categorías '!K40/'tablas turistas por categorías '!K53-1,"-")</f>
        <v>-8.5183282409034833E-2</v>
      </c>
      <c r="H40" s="138">
        <f>IFERROR('tablas turistas por categorías '!M40/'tablas turistas por categorías '!M53-1,"-")</f>
        <v>-1.591038098100106E-2</v>
      </c>
      <c r="I40" s="104">
        <f>IFERROR('tablas turistas por categorías '!O40/'tablas turistas por categorías '!O53-1,"-")</f>
        <v>-6.0896591687299217E-2</v>
      </c>
    </row>
    <row r="41" spans="2:9" hidden="1" outlineLevel="1">
      <c r="B41" s="55" t="s">
        <v>89</v>
      </c>
      <c r="C41" s="138">
        <f>IFERROR('tablas turistas por categorías '!C41/'tablas turistas por categorías '!C54-1,"-")</f>
        <v>9.302325581395321E-3</v>
      </c>
      <c r="D41" s="138">
        <f>IFERROR('tablas turistas por categorías '!E41/'tablas turistas por categorías '!E54-1,"-")</f>
        <v>-0.16711385907606158</v>
      </c>
      <c r="E41" s="138">
        <f>IFERROR('tablas turistas por categorías '!G41/'tablas turistas por categorías '!G54-1,"-")</f>
        <v>-3.8084784380248982E-3</v>
      </c>
      <c r="F41" s="138">
        <f>IFERROR('tablas turistas por categorías '!I41/'tablas turistas por categorías '!I54-1,"-")</f>
        <v>-0.21792585042680601</v>
      </c>
      <c r="G41" s="104">
        <f>IFERROR('tablas turistas por categorías '!K41/'tablas turistas por categorías '!K54-1,"-")</f>
        <v>-6.8633766672651086E-2</v>
      </c>
      <c r="H41" s="138">
        <f>IFERROR('tablas turistas por categorías '!M41/'tablas turistas por categorías '!M54-1,"-")</f>
        <v>3.2842582106455298E-2</v>
      </c>
      <c r="I41" s="104">
        <f>IFERROR('tablas turistas por categorías '!O41/'tablas turistas por categorías '!O54-1,"-")</f>
        <v>-3.4648423507266157E-2</v>
      </c>
    </row>
    <row r="42" spans="2:9" hidden="1" outlineLevel="1">
      <c r="B42" s="55" t="s">
        <v>90</v>
      </c>
      <c r="C42" s="138">
        <f>IFERROR('tablas turistas por categorías '!C42/'tablas turistas por categorías '!C55-1,"-")</f>
        <v>0.5185704274702172</v>
      </c>
      <c r="D42" s="138">
        <f>IFERROR('tablas turistas por categorías '!E42/'tablas turistas por categorías '!E55-1,"-")</f>
        <v>-0.11186561829878483</v>
      </c>
      <c r="E42" s="138">
        <f>IFERROR('tablas turistas por categorías '!G42/'tablas turistas por categorías '!G55-1,"-")</f>
        <v>8.3287188879896723E-2</v>
      </c>
      <c r="F42" s="138">
        <f>IFERROR('tablas turistas por categorías '!I42/'tablas turistas por categorías '!I55-1,"-")</f>
        <v>-0.1417776178481468</v>
      </c>
      <c r="G42" s="104">
        <f>IFERROR('tablas turistas por categorías '!K42/'tablas turistas por categorías '!K55-1,"-")</f>
        <v>1.2531438521202309E-2</v>
      </c>
      <c r="H42" s="138">
        <f>IFERROR('tablas turistas por categorías '!M42/'tablas turistas por categorías '!M55-1,"-")</f>
        <v>1.294349905461023E-2</v>
      </c>
      <c r="I42" s="104">
        <f>IFERROR('tablas turistas por categorías '!O42/'tablas turistas por categorías '!O55-1,"-")</f>
        <v>1.26910936102822E-2</v>
      </c>
    </row>
    <row r="43" spans="2:9" hidden="1" outlineLevel="1">
      <c r="B43" s="55" t="s">
        <v>91</v>
      </c>
      <c r="C43" s="138">
        <f>IFERROR('tablas turistas por categorías '!C43/'tablas turistas por categorías '!C56-1,"-")</f>
        <v>0.43005181347150256</v>
      </c>
      <c r="D43" s="138">
        <f>IFERROR('tablas turistas por categorías '!E43/'tablas turistas por categorías '!E56-1,"-")</f>
        <v>-6.8265872200534261E-2</v>
      </c>
      <c r="E43" s="138">
        <f>IFERROR('tablas turistas por categorías '!G43/'tablas turistas por categorías '!G56-1,"-")</f>
        <v>-3.7320259569480596E-2</v>
      </c>
      <c r="F43" s="138">
        <f>IFERROR('tablas turistas por categorías '!I43/'tablas turistas por categorías '!I56-1,"-")</f>
        <v>6.3379319765059394E-2</v>
      </c>
      <c r="G43" s="104">
        <f>IFERROR('tablas turistas por categorías '!K43/'tablas turistas por categorías '!K56-1,"-")</f>
        <v>-2.3890525515537386E-2</v>
      </c>
      <c r="H43" s="138">
        <f>IFERROR('tablas turistas por categorías '!M43/'tablas turistas por categorías '!M56-1,"-")</f>
        <v>6.2952676577901157E-2</v>
      </c>
      <c r="I43" s="104">
        <f>IFERROR('tablas turistas por categorías '!O43/'tablas turistas por categorías '!O56-1,"-")</f>
        <v>5.9506359196352943E-3</v>
      </c>
    </row>
    <row r="44" spans="2:9" hidden="1" outlineLevel="1">
      <c r="B44" s="55" t="s">
        <v>92</v>
      </c>
      <c r="C44" s="138">
        <f>IFERROR('tablas turistas por categorías '!C44/'tablas turistas por categorías '!C57-1,"-")</f>
        <v>0.1053013798111837</v>
      </c>
      <c r="D44" s="138">
        <f>IFERROR('tablas turistas por categorías '!E44/'tablas turistas por categorías '!E57-1,"-")</f>
        <v>4.3918918918918859E-2</v>
      </c>
      <c r="E44" s="138">
        <f>IFERROR('tablas turistas por categorías '!G44/'tablas turistas por categorías '!G57-1,"-")</f>
        <v>6.6152149944873617E-3</v>
      </c>
      <c r="F44" s="138">
        <f>IFERROR('tablas turistas por categorías '!I44/'tablas turistas por categorías '!I57-1,"-")</f>
        <v>0.10019368295589981</v>
      </c>
      <c r="G44" s="104">
        <f>IFERROR('tablas turistas por categorías '!K44/'tablas turistas por categorías '!K57-1,"-")</f>
        <v>2.8005955169649432E-2</v>
      </c>
      <c r="H44" s="138">
        <f>IFERROR('tablas turistas por categorías '!M44/'tablas turistas por categorías '!M57-1,"-")</f>
        <v>-1.7191208337632879E-2</v>
      </c>
      <c r="I44" s="104">
        <f>IFERROR('tablas turistas por categorías '!O44/'tablas turistas por categorías '!O57-1,"-")</f>
        <v>1.2850677480519934E-2</v>
      </c>
    </row>
    <row r="45" spans="2:9" hidden="1" outlineLevel="1">
      <c r="B45" s="55" t="s">
        <v>93</v>
      </c>
      <c r="C45" s="138">
        <f>IFERROR('tablas turistas por categorías '!C45/'tablas turistas por categorías '!C58-1,"-")</f>
        <v>0.71917191719171925</v>
      </c>
      <c r="D45" s="138">
        <f>IFERROR('tablas turistas por categorías '!E45/'tablas turistas por categorías '!E58-1,"-")</f>
        <v>0.59677681914374081</v>
      </c>
      <c r="E45" s="138">
        <f>IFERROR('tablas turistas por categorías '!G45/'tablas turistas por categorías '!G58-1,"-")</f>
        <v>0.21153954404728403</v>
      </c>
      <c r="F45" s="138">
        <f>IFERROR('tablas turistas por categorías '!I45/'tablas turistas por categorías '!I58-1,"-")</f>
        <v>0.33846270466949657</v>
      </c>
      <c r="G45" s="104">
        <f>IFERROR('tablas turistas por categorías '!K45/'tablas turistas por categorías '!K58-1,"-")</f>
        <v>0.29880827199439186</v>
      </c>
      <c r="H45" s="138">
        <f>IFERROR('tablas turistas por categorías '!M45/'tablas turistas por categorías '!M58-1,"-")</f>
        <v>0.37266857962697264</v>
      </c>
      <c r="I45" s="104">
        <f>IFERROR('tablas turistas por categorías '!O45/'tablas turistas por categorías '!O58-1,"-")</f>
        <v>0.32186036098098647</v>
      </c>
    </row>
    <row r="46" spans="2:9" hidden="1" outlineLevel="1">
      <c r="B46" s="55" t="s">
        <v>94</v>
      </c>
      <c r="C46" s="138">
        <f>IFERROR('tablas turistas por categorías '!C46/'tablas turistas por categorías '!C59-1,"-")</f>
        <v>0.46120313862249351</v>
      </c>
      <c r="D46" s="138">
        <f>IFERROR('tablas turistas por categorías '!E46/'tablas turistas por categorías '!E59-1,"-")</f>
        <v>0.11079706048615034</v>
      </c>
      <c r="E46" s="138">
        <f>IFERROR('tablas turistas por categorías '!G46/'tablas turistas por categorías '!G59-1,"-")</f>
        <v>-7.9480762757752732E-2</v>
      </c>
      <c r="F46" s="138">
        <f>IFERROR('tablas turistas por categorías '!I46/'tablas turistas por categorías '!I59-1,"-")</f>
        <v>-4.8319572043260872E-2</v>
      </c>
      <c r="G46" s="104">
        <f>IFERROR('tablas turistas por categorías '!K46/'tablas turistas por categorías '!K59-1,"-")</f>
        <v>-3.3702360201629977E-2</v>
      </c>
      <c r="H46" s="138">
        <f>IFERROR('tablas turistas por categorías '!M46/'tablas turistas por categorías '!M59-1,"-")</f>
        <v>-6.1834621554615721E-2</v>
      </c>
      <c r="I46" s="104">
        <f>IFERROR('tablas turistas por categorías '!O46/'tablas turistas por categorías '!O59-1,"-")</f>
        <v>-4.3288134119298549E-2</v>
      </c>
    </row>
    <row r="47" spans="2:9" hidden="1" outlineLevel="1">
      <c r="B47" s="55" t="s">
        <v>95</v>
      </c>
      <c r="C47" s="138">
        <f>IFERROR('tablas turistas por categorías '!C47/'tablas turistas por categorías '!C60-1,"-")</f>
        <v>-7.8294910830795983E-2</v>
      </c>
      <c r="D47" s="138">
        <f>IFERROR('tablas turistas por categorías '!E47/'tablas turistas por categorías '!E60-1,"-")</f>
        <v>0.11308619919606966</v>
      </c>
      <c r="E47" s="138">
        <f>IFERROR('tablas turistas por categorías '!G47/'tablas turistas por categorías '!G60-1,"-")</f>
        <v>9.4997458361989029E-2</v>
      </c>
      <c r="F47" s="138">
        <f>IFERROR('tablas turistas por categorías '!I47/'tablas turistas por categorías '!I60-1,"-")</f>
        <v>0.19081199507051894</v>
      </c>
      <c r="G47" s="104">
        <f>IFERROR('tablas turistas por categorías '!K47/'tablas turistas por categorías '!K60-1,"-")</f>
        <v>0.10823970390182791</v>
      </c>
      <c r="H47" s="138">
        <f>IFERROR('tablas turistas por categorías '!M47/'tablas turistas por categorías '!M60-1,"-")</f>
        <v>-3.5162094763092289E-2</v>
      </c>
      <c r="I47" s="104">
        <f>IFERROR('tablas turistas por categorías '!O47/'tablas turistas por categorías '!O60-1,"-")</f>
        <v>5.2170621332828571E-2</v>
      </c>
    </row>
    <row r="48" spans="2:9" hidden="1" outlineLevel="1">
      <c r="B48" s="55" t="s">
        <v>96</v>
      </c>
      <c r="C48" s="138">
        <f>IFERROR('tablas turistas por categorías '!C48/'tablas turistas por categorías '!C61-1,"-")</f>
        <v>4.1251778093883251E-2</v>
      </c>
      <c r="D48" s="138">
        <f>IFERROR('tablas turistas por categorías '!E48/'tablas turistas por categorías '!E61-1,"-")</f>
        <v>0.13020754811799584</v>
      </c>
      <c r="E48" s="138">
        <f>IFERROR('tablas turistas por categorías '!G48/'tablas turistas por categorías '!G61-1,"-")</f>
        <v>0.12900947976062271</v>
      </c>
      <c r="F48" s="138">
        <f>IFERROR('tablas turistas por categorías '!I48/'tablas turistas por categorías '!I61-1,"-")</f>
        <v>3.3719567764614045E-2</v>
      </c>
      <c r="G48" s="104">
        <f>IFERROR('tablas turistas por categorías '!K48/'tablas turistas por categorías '!K61-1,"-")</f>
        <v>0.11172447536083907</v>
      </c>
      <c r="H48" s="138">
        <f>IFERROR('tablas turistas por categorías '!M48/'tablas turistas por categorías '!M61-1,"-")</f>
        <v>0.1104470850611563</v>
      </c>
      <c r="I48" s="104">
        <f>IFERROR('tablas turistas por categorías '!O48/'tablas turistas por categorías '!O61-1,"-")</f>
        <v>0.11124026655923291</v>
      </c>
    </row>
    <row r="49" spans="2:9" hidden="1" outlineLevel="1">
      <c r="B49" s="55" t="s">
        <v>97</v>
      </c>
      <c r="C49" s="138">
        <f>IFERROR('tablas turistas por categorías '!C49/'tablas turistas por categorías '!C62-1,"-")</f>
        <v>-6.7961165048543659E-2</v>
      </c>
      <c r="D49" s="138">
        <f>IFERROR('tablas turistas por categorías '!E49/'tablas turistas por categorías '!E62-1,"-")</f>
        <v>0.14628361989974659</v>
      </c>
      <c r="E49" s="138">
        <f>IFERROR('tablas turistas por categorías '!G49/'tablas turistas por categorías '!G62-1,"-")</f>
        <v>-9.7077171094133163E-3</v>
      </c>
      <c r="F49" s="138">
        <f>IFERROR('tablas turistas por categorías '!I49/'tablas turistas por categorías '!I62-1,"-")</f>
        <v>-4.4825313117996091E-2</v>
      </c>
      <c r="G49" s="104">
        <f>IFERROR('tablas turistas por categorías '!K49/'tablas turistas por categorías '!K62-1,"-")</f>
        <v>1.5510078810930583E-2</v>
      </c>
      <c r="H49" s="138">
        <f>IFERROR('tablas turistas por categorías '!M49/'tablas turistas por categorías '!M62-1,"-")</f>
        <v>-9.5977314452947438E-3</v>
      </c>
      <c r="I49" s="104">
        <f>IFERROR('tablas turistas por categorías '!O49/'tablas turistas por categorías '!O62-1,"-")</f>
        <v>6.0652060939252461E-3</v>
      </c>
    </row>
    <row r="50" spans="2:9" collapsed="1">
      <c r="B50" s="140">
        <v>2008</v>
      </c>
      <c r="C50" s="114">
        <f>IFERROR('tablas turistas por categorías '!C50/'tablas turistas por categorías '!C63-1,"-")</f>
        <v>0.10767429379909266</v>
      </c>
      <c r="D50" s="114">
        <f>IFERROR('tablas turistas por categorías '!E50/'tablas turistas por categorías '!E63-1,"-")</f>
        <v>3.1091557567861861E-2</v>
      </c>
      <c r="E50" s="114">
        <f>IFERROR('tablas turistas por categorías '!G50/'tablas turistas por categorías '!G63-1,"-")</f>
        <v>1.5070000369395098E-2</v>
      </c>
      <c r="F50" s="114">
        <f>IFERROR('tablas turistas por categorías '!I50/'tablas turistas por categorías '!I63-1,"-")</f>
        <v>-4.560509832642845E-2</v>
      </c>
      <c r="G50" s="114">
        <f>IFERROR('tablas turistas por categorías '!K50/'tablas turistas por categorías '!K63-1,"-")</f>
        <v>1.0509631389211904E-2</v>
      </c>
      <c r="H50" s="114">
        <f>IFERROR('tablas turistas por categorías '!M50/'tablas turistas por categorías '!M63-1,"-")</f>
        <v>1.4946209701878654E-2</v>
      </c>
      <c r="I50" s="114">
        <f>IFERROR('tablas turistas por categorías '!O50/'tablas turistas por categorías '!O63-1,"-")</f>
        <v>1.2106957459176781E-2</v>
      </c>
    </row>
    <row r="51" spans="2:9" hidden="1" outlineLevel="1">
      <c r="B51" s="55" t="s">
        <v>86</v>
      </c>
      <c r="C51" s="138">
        <f>IFERROR('tablas turistas por categorías '!C51/'tablas turistas por categorías '!C64-1,"-")</f>
        <v>-0.15554645927138766</v>
      </c>
      <c r="D51" s="138">
        <f>IFERROR('tablas turistas por categorías '!E51/'tablas turistas por categorías '!E64-1,"-")</f>
        <v>2.3260528049460216E-2</v>
      </c>
      <c r="E51" s="138">
        <f>IFERROR('tablas turistas por categorías '!G51/'tablas turistas por categorías '!G64-1,"-")</f>
        <v>-7.2415412772711796E-2</v>
      </c>
      <c r="F51" s="138">
        <f>IFERROR('tablas turistas por categorías '!I51/'tablas turistas por categorías '!I64-1,"-")</f>
        <v>-2.6734150931153056E-2</v>
      </c>
      <c r="G51" s="104">
        <f>IFERROR('tablas turistas por categorías '!K51/'tablas turistas por categorías '!K64-1,"-")</f>
        <v>-4.8365012886597891E-2</v>
      </c>
      <c r="H51" s="138">
        <f>IFERROR('tablas turistas por categorías '!M51/'tablas turistas por categorías '!M64-1,"-")</f>
        <v>-9.0067910312123023E-2</v>
      </c>
      <c r="I51" s="104">
        <f>IFERROR('tablas turistas por categorías '!O51/'tablas turistas por categorías '!O64-1,"-")</f>
        <v>-6.4154295616488111E-2</v>
      </c>
    </row>
    <row r="52" spans="2:9" hidden="1" outlineLevel="1">
      <c r="B52" s="55" t="s">
        <v>87</v>
      </c>
      <c r="C52" s="138">
        <f>IFERROR('tablas turistas por categorías '!C52/'tablas turistas por categorías '!C65-1,"-")</f>
        <v>0.12468827930174564</v>
      </c>
      <c r="D52" s="138">
        <f>IFERROR('tablas turistas por categorías '!E52/'tablas turistas por categorías '!E65-1,"-")</f>
        <v>0.10841207888249804</v>
      </c>
      <c r="E52" s="138">
        <f>IFERROR('tablas turistas por categorías '!G52/'tablas turistas por categorías '!G65-1,"-")</f>
        <v>4.5628948499983446E-2</v>
      </c>
      <c r="F52" s="138">
        <f>IFERROR('tablas turistas por categorías '!I52/'tablas turistas por categorías '!I65-1,"-")</f>
        <v>-0.15109450080085429</v>
      </c>
      <c r="G52" s="104">
        <f>IFERROR('tablas turistas por categorías '!K52/'tablas turistas por categorías '!K65-1,"-")</f>
        <v>2.2746913273668179E-2</v>
      </c>
      <c r="H52" s="138">
        <f>IFERROR('tablas turistas por categorías '!M52/'tablas turistas por categorías '!M65-1,"-")</f>
        <v>0.21723543204852436</v>
      </c>
      <c r="I52" s="104">
        <f>IFERROR('tablas turistas por categorías '!O52/'tablas turistas por categorías '!O65-1,"-")</f>
        <v>8.8654811001076972E-2</v>
      </c>
    </row>
    <row r="53" spans="2:9" hidden="1" outlineLevel="1">
      <c r="B53" s="55" t="s">
        <v>88</v>
      </c>
      <c r="C53" s="138">
        <f>IFERROR('tablas turistas por categorías '!C53/'tablas turistas por categorías '!C66-1,"-")</f>
        <v>-8.807785888077857E-2</v>
      </c>
      <c r="D53" s="138">
        <f>IFERROR('tablas turistas por categorías '!E53/'tablas turistas por categorías '!E66-1,"-")</f>
        <v>8.7898916246316183E-3</v>
      </c>
      <c r="E53" s="138">
        <f>IFERROR('tablas turistas por categorías '!G53/'tablas turistas por categorías '!G66-1,"-")</f>
        <v>-7.7970538275180523E-3</v>
      </c>
      <c r="F53" s="138">
        <f>IFERROR('tablas turistas por categorías '!I53/'tablas turistas por categorías '!I66-1,"-")</f>
        <v>-7.7559570568211611E-2</v>
      </c>
      <c r="G53" s="104">
        <f>IFERROR('tablas turistas por categorías '!K53/'tablas turistas por categorías '!K66-1,"-")</f>
        <v>-1.8106995884773713E-2</v>
      </c>
      <c r="H53" s="138">
        <f>IFERROR('tablas turistas por categorías '!M53/'tablas turistas por categorías '!M66-1,"-")</f>
        <v>-6.2130084865186452E-2</v>
      </c>
      <c r="I53" s="104">
        <f>IFERROR('tablas turistas por categorías '!O53/'tablas turistas por categorías '!O66-1,"-")</f>
        <v>-3.4004104918551881E-2</v>
      </c>
    </row>
    <row r="54" spans="2:9" hidden="1" outlineLevel="1">
      <c r="B54" s="55" t="s">
        <v>89</v>
      </c>
      <c r="C54" s="138">
        <f>IFERROR('tablas turistas por categorías '!C54/'tablas turistas por categorías '!C67-1,"-")</f>
        <v>-7.675791733762749E-2</v>
      </c>
      <c r="D54" s="138">
        <f>IFERROR('tablas turistas por categorías '!E54/'tablas turistas por categorías '!E67-1,"-")</f>
        <v>-5.0246523738297078E-2</v>
      </c>
      <c r="E54" s="138">
        <f>IFERROR('tablas turistas por categorías '!G54/'tablas turistas por categorías '!G67-1,"-")</f>
        <v>-0.12110094425117668</v>
      </c>
      <c r="F54" s="138">
        <f>IFERROR('tablas turistas por categorías '!I54/'tablas turistas por categorías '!I67-1,"-")</f>
        <v>4.5905789859417734E-2</v>
      </c>
      <c r="G54" s="104">
        <f>IFERROR('tablas turistas por categorías '!K54/'tablas turistas por categorías '!K67-1,"-")</f>
        <v>-8.3667998877459238E-2</v>
      </c>
      <c r="H54" s="138">
        <f>IFERROR('tablas turistas por categorías '!M54/'tablas turistas por categorías '!M67-1,"-")</f>
        <v>-0.20929306999651753</v>
      </c>
      <c r="I54" s="104">
        <f>IFERROR('tablas turistas por categorías '!O54/'tablas turistas por categorías '!O67-1,"-")</f>
        <v>-0.12996211195306773</v>
      </c>
    </row>
    <row r="55" spans="2:9" hidden="1" outlineLevel="1">
      <c r="B55" s="55" t="s">
        <v>90</v>
      </c>
      <c r="C55" s="138">
        <f>IFERROR('tablas turistas por categorías '!C55/'tablas turistas por categorías '!C68-1,"-")</f>
        <v>-0.18223495702005732</v>
      </c>
      <c r="D55" s="138">
        <f>IFERROR('tablas turistas por categorías '!E55/'tablas turistas por categorías '!E68-1,"-")</f>
        <v>2.5826951279126709E-2</v>
      </c>
      <c r="E55" s="138">
        <f>IFERROR('tablas turistas por categorías '!G55/'tablas turistas por categorías '!G68-1,"-")</f>
        <v>1.503141753617343E-2</v>
      </c>
      <c r="F55" s="138">
        <f>IFERROR('tablas turistas por categorías '!I55/'tablas turistas por categorías '!I68-1,"-")</f>
        <v>-3.568330345266324E-2</v>
      </c>
      <c r="G55" s="104">
        <f>IFERROR('tablas turistas por categorías '!K55/'tablas turistas por categorías '!K68-1,"-")</f>
        <v>6.5679991502318735E-3</v>
      </c>
      <c r="H55" s="138">
        <f>IFERROR('tablas turistas por categorías '!M55/'tablas turistas por categorías '!M68-1,"-")</f>
        <v>3.8476531481454801E-2</v>
      </c>
      <c r="I55" s="104">
        <f>IFERROR('tablas turistas por categorías '!O55/'tablas turistas por categorías '!O68-1,"-")</f>
        <v>1.8695640244738909E-2</v>
      </c>
    </row>
    <row r="56" spans="2:9" hidden="1" outlineLevel="1">
      <c r="B56" s="55" t="s">
        <v>91</v>
      </c>
      <c r="C56" s="138">
        <f>IFERROR('tablas turistas por categorías '!C56/'tablas turistas por categorías '!C69-1,"-")</f>
        <v>-0.13193403298350825</v>
      </c>
      <c r="D56" s="138">
        <f>IFERROR('tablas turistas por categorías '!E56/'tablas turistas por categorías '!E69-1,"-")</f>
        <v>-8.9131146773967163E-2</v>
      </c>
      <c r="E56" s="138">
        <f>IFERROR('tablas turistas por categorías '!G56/'tablas turistas por categorías '!G69-1,"-")</f>
        <v>3.6643008490272466E-2</v>
      </c>
      <c r="F56" s="138">
        <f>IFERROR('tablas turistas por categorías '!I56/'tablas turistas por categorías '!I69-1,"-")</f>
        <v>4.503604310898579E-2</v>
      </c>
      <c r="G56" s="104">
        <f>IFERROR('tablas turistas por categorías '!K56/'tablas turistas por categorías '!K69-1,"-")</f>
        <v>9.816998858042103E-3</v>
      </c>
      <c r="H56" s="138">
        <f>IFERROR('tablas turistas por categorías '!M56/'tablas turistas por categorías '!M69-1,"-")</f>
        <v>-0.13636007336918177</v>
      </c>
      <c r="I56" s="104">
        <f>IFERROR('tablas turistas por categorías '!O56/'tablas turistas por categorías '!O69-1,"-")</f>
        <v>-4.5686155457932975E-2</v>
      </c>
    </row>
    <row r="57" spans="2:9" hidden="1" outlineLevel="1">
      <c r="B57" s="55" t="s">
        <v>92</v>
      </c>
      <c r="C57" s="138">
        <f>IFERROR('tablas turistas por categorías '!C57/'tablas turistas por categorías '!C70-1,"-")</f>
        <v>5.8436815193572134E-3</v>
      </c>
      <c r="D57" s="138">
        <f>IFERROR('tablas turistas por categorías '!E57/'tablas turistas por categorías '!E70-1,"-")</f>
        <v>-3.0514766089852041E-2</v>
      </c>
      <c r="E57" s="138">
        <f>IFERROR('tablas turistas por categorías '!G57/'tablas turistas por categorías '!G70-1,"-")</f>
        <v>9.6367915527002523E-3</v>
      </c>
      <c r="F57" s="138">
        <f>IFERROR('tablas turistas por categorías '!I57/'tablas turistas por categorías '!I70-1,"-")</f>
        <v>4.1346675975486802E-2</v>
      </c>
      <c r="G57" s="104">
        <f>IFERROR('tablas turistas por categorías '!K57/'tablas turistas por categorías '!K70-1,"-")</f>
        <v>6.159454448320334E-3</v>
      </c>
      <c r="H57" s="138">
        <f>IFERROR('tablas turistas por categorías '!M57/'tablas turistas por categorías '!M70-1,"-")</f>
        <v>-0.12817790892243475</v>
      </c>
      <c r="I57" s="104">
        <f>IFERROR('tablas turistas por categorías '!O57/'tablas turistas por categorías '!O70-1,"-")</f>
        <v>-4.3272732087763721E-2</v>
      </c>
    </row>
    <row r="58" spans="2:9" hidden="1" outlineLevel="1">
      <c r="B58" s="55" t="s">
        <v>93</v>
      </c>
      <c r="C58" s="138">
        <f>IFERROR('tablas turistas por categorías '!C58/'tablas turistas por categorías '!C71-1,"-")</f>
        <v>-0.1758160237388724</v>
      </c>
      <c r="D58" s="138">
        <f>IFERROR('tablas turistas por categorías '!E58/'tablas turistas por categorías '!E71-1,"-")</f>
        <v>-0.28743765224451923</v>
      </c>
      <c r="E58" s="138">
        <f>IFERROR('tablas turistas por categorías '!G58/'tablas turistas por categorías '!G71-1,"-")</f>
        <v>-8.3396395156851932E-2</v>
      </c>
      <c r="F58" s="138">
        <f>IFERROR('tablas turistas por categorías '!I58/'tablas turistas por categorías '!I71-1,"-")</f>
        <v>5.874799357945415E-2</v>
      </c>
      <c r="G58" s="104">
        <f>IFERROR('tablas turistas por categorías '!K58/'tablas turistas por categorías '!K71-1,"-")</f>
        <v>-0.10437921833307173</v>
      </c>
      <c r="H58" s="138">
        <f>IFERROR('tablas turistas por categorías '!M58/'tablas turistas por categorías '!M71-1,"-")</f>
        <v>-0.15953993136072719</v>
      </c>
      <c r="I58" s="104">
        <f>IFERROR('tablas turistas por categorías '!O58/'tablas turistas por categorías '!O71-1,"-")</f>
        <v>-0.12235674662555363</v>
      </c>
    </row>
    <row r="59" spans="2:9" hidden="1" outlineLevel="1">
      <c r="B59" s="55" t="s">
        <v>94</v>
      </c>
      <c r="C59" s="138">
        <f>IFERROR('tablas turistas por categorías '!C59/'tablas turistas por categorías '!C72-1,"-")</f>
        <v>-0.25032679738562091</v>
      </c>
      <c r="D59" s="138">
        <f>IFERROR('tablas turistas por categorías '!E59/'tablas turistas por categorías '!E72-1,"-")</f>
        <v>-0.14341682440463088</v>
      </c>
      <c r="E59" s="138">
        <f>IFERROR('tablas turistas por categorías '!G59/'tablas turistas por categorías '!G72-1,"-")</f>
        <v>-5.2248328663763166E-2</v>
      </c>
      <c r="F59" s="138">
        <f>IFERROR('tablas turistas por categorías '!I59/'tablas turistas por categorías '!I72-1,"-")</f>
        <v>2.0531687633515316E-2</v>
      </c>
      <c r="G59" s="104">
        <f>IFERROR('tablas turistas por categorías '!K59/'tablas turistas por categorías '!K72-1,"-")</f>
        <v>-6.2386812371352574E-2</v>
      </c>
      <c r="H59" s="138">
        <f>IFERROR('tablas turistas por categorías '!M59/'tablas turistas por categorías '!M72-1,"-")</f>
        <v>-9.8430437998192177E-2</v>
      </c>
      <c r="I59" s="104">
        <f>IFERROR('tablas turistas por categorías '!O59/'tablas turistas por categorías '!O72-1,"-")</f>
        <v>-7.4987646660001572E-2</v>
      </c>
    </row>
    <row r="60" spans="2:9" hidden="1" outlineLevel="1">
      <c r="B60" s="55" t="s">
        <v>95</v>
      </c>
      <c r="C60" s="138">
        <f>IFERROR('tablas turistas por categorías '!C60/'tablas turistas por categorías '!C73-1,"-")</f>
        <v>0.28795518207282922</v>
      </c>
      <c r="D60" s="138">
        <f>IFERROR('tablas turistas por categorías '!E60/'tablas turistas por categorías '!E73-1,"-")</f>
        <v>9.6957522904316251E-2</v>
      </c>
      <c r="E60" s="138">
        <f>IFERROR('tablas turistas por categorías '!G60/'tablas turistas por categorías '!G73-1,"-")</f>
        <v>2.5607212953876246E-2</v>
      </c>
      <c r="F60" s="138">
        <f>IFERROR('tablas turistas por categorías '!I60/'tablas turistas por categorías '!I73-1,"-")</f>
        <v>-7.1691877462819353E-2</v>
      </c>
      <c r="G60" s="104">
        <f>IFERROR('tablas turistas por categorías '!K60/'tablas turistas por categorías '!K73-1,"-")</f>
        <v>2.9424311170573647E-2</v>
      </c>
      <c r="H60" s="138">
        <f>IFERROR('tablas turistas por categorías '!M60/'tablas turistas por categorías '!M73-1,"-")</f>
        <v>5.521415414144859E-2</v>
      </c>
      <c r="I60" s="104">
        <f>IFERROR('tablas turistas por categorías '!O60/'tablas turistas por categorías '!O73-1,"-")</f>
        <v>3.9356419412336363E-2</v>
      </c>
    </row>
    <row r="61" spans="2:9" hidden="1" outlineLevel="1">
      <c r="B61" s="55" t="s">
        <v>96</v>
      </c>
      <c r="C61" s="138">
        <f>IFERROR('tablas turistas por categorías '!C61/'tablas turistas por categorías '!C74-1,"-")</f>
        <v>0.20376712328767121</v>
      </c>
      <c r="D61" s="138">
        <f>IFERROR('tablas turistas por categorías '!E61/'tablas turistas por categorías '!E74-1,"-")</f>
        <v>7.3402855117949972E-3</v>
      </c>
      <c r="E61" s="138">
        <f>IFERROR('tablas turistas por categorías '!G61/'tablas turistas por categorías '!G74-1,"-")</f>
        <v>3.9878061748963578E-3</v>
      </c>
      <c r="F61" s="138">
        <f>IFERROR('tablas turistas por categorías '!I61/'tablas turistas por categorías '!I74-1,"-")</f>
        <v>6.8512206997287439E-2</v>
      </c>
      <c r="G61" s="104">
        <f>IFERROR('tablas turistas por categorías '!K61/'tablas turistas por categorías '!K74-1,"-")</f>
        <v>1.8547207626889106E-2</v>
      </c>
      <c r="H61" s="138">
        <f>IFERROR('tablas turistas por categorías '!M61/'tablas turistas por categorías '!M74-1,"-")</f>
        <v>-1.7898699520876082E-2</v>
      </c>
      <c r="I61" s="104">
        <f>IFERROR('tablas turistas por categorías '!O61/'tablas turistas por categorías '!O74-1,"-")</f>
        <v>4.4180569836478334E-3</v>
      </c>
    </row>
    <row r="62" spans="2:9" hidden="1" outlineLevel="1">
      <c r="B62" s="55" t="s">
        <v>97</v>
      </c>
      <c r="C62" s="138">
        <f>IFERROR('tablas turistas por categorías '!C62/'tablas turistas por categorías '!C75-1,"-")</f>
        <v>-5.107252298263143E-4</v>
      </c>
      <c r="D62" s="138">
        <f>IFERROR('tablas turistas por categorías '!E62/'tablas turistas por categorías '!E75-1,"-")</f>
        <v>-9.643013685287094E-2</v>
      </c>
      <c r="E62" s="138">
        <f>IFERROR('tablas turistas por categorías '!G62/'tablas turistas por categorías '!G75-1,"-")</f>
        <v>-7.4082486939027192E-2</v>
      </c>
      <c r="F62" s="138">
        <f>IFERROR('tablas turistas por categorías '!I62/'tablas turistas por categorías '!I75-1,"-")</f>
        <v>0.18218027534851511</v>
      </c>
      <c r="G62" s="104">
        <f>IFERROR('tablas turistas por categorías '!K62/'tablas turistas por categorías '!K75-1,"-")</f>
        <v>-4.6438948930743962E-2</v>
      </c>
      <c r="H62" s="138">
        <f>IFERROR('tablas turistas por categorías '!M62/'tablas turistas por categorías '!M75-1,"-")</f>
        <v>-3.4758044706460378E-2</v>
      </c>
      <c r="I62" s="104">
        <f>IFERROR('tablas turistas por categorías '!O62/'tablas turistas por categorías '!O75-1,"-")</f>
        <v>-4.2078235124584085E-2</v>
      </c>
    </row>
    <row r="63" spans="2:9" collapsed="1">
      <c r="B63" s="140">
        <v>2007</v>
      </c>
      <c r="C63" s="114">
        <f>IFERROR('tablas turistas por categorías '!C63/'tablas turistas por categorías '!C76-1,"-")</f>
        <v>-3.2567140227497959E-2</v>
      </c>
      <c r="D63" s="114">
        <f>IFERROR('tablas turistas por categorías '!E63/'tablas turistas por categorías '!E76-1,"-")</f>
        <v>-3.3285709566596156E-2</v>
      </c>
      <c r="E63" s="114">
        <f>IFERROR('tablas turistas por categorías '!G63/'tablas turistas por categorías '!G76-1,"-")</f>
        <v>-2.2845931124454988E-2</v>
      </c>
      <c r="F63" s="114">
        <f>IFERROR('tablas turistas por categorías '!I63/'tablas turistas por categorías '!I76-1,"-")</f>
        <v>-2.4426149064936675E-3</v>
      </c>
      <c r="G63" s="114">
        <f>IFERROR('tablas turistas por categorías '!K63/'tablas turistas por categorías '!K76-1,"-")</f>
        <v>-2.2021430014617649E-2</v>
      </c>
      <c r="H63" s="114">
        <f>IFERROR('tablas turistas por categorías '!M63/'tablas turistas por categorías '!M76-1,"-")</f>
        <v>-5.1226640787216726E-2</v>
      </c>
      <c r="I63" s="114">
        <f>IFERROR('tablas turistas por categorías '!O63/'tablas turistas por categorías '!O76-1,"-")</f>
        <v>-3.2741212548908383E-2</v>
      </c>
    </row>
    <row r="64" spans="2:9" ht="15" customHeight="1">
      <c r="B64" s="356" t="s">
        <v>79</v>
      </c>
      <c r="C64" s="356"/>
      <c r="D64" s="356"/>
      <c r="E64" s="356"/>
      <c r="F64" s="356"/>
      <c r="G64" s="356"/>
      <c r="H64" s="356"/>
      <c r="I64" s="356"/>
    </row>
  </sheetData>
  <mergeCells count="2">
    <mergeCell ref="B5:I5"/>
    <mergeCell ref="B64:I6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</sheetPr>
  <dimension ref="B1:K41"/>
  <sheetViews>
    <sheetView showGridLines="0" showRowColHeaders="0" zoomScaleNormal="100" workbookViewId="0">
      <selection activeCell="I25" sqref="I25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45" t="s">
        <v>175</v>
      </c>
      <c r="C5" s="345"/>
      <c r="D5" s="345"/>
      <c r="E5" s="345"/>
      <c r="F5" s="345"/>
      <c r="G5" s="345"/>
      <c r="H5" s="345"/>
      <c r="I5" s="345"/>
    </row>
    <row r="6" spans="2:9" ht="18" customHeight="1">
      <c r="B6" s="357">
        <v>2010</v>
      </c>
      <c r="C6" s="357"/>
      <c r="D6" s="357"/>
      <c r="E6" s="357"/>
      <c r="F6" s="357"/>
      <c r="G6" s="357"/>
      <c r="H6" s="357"/>
      <c r="I6" s="357"/>
    </row>
    <row r="7" spans="2:9" ht="15" customHeight="1">
      <c r="B7" s="143" t="s">
        <v>176</v>
      </c>
      <c r="C7" s="117" t="s">
        <v>177</v>
      </c>
      <c r="D7" s="117" t="s">
        <v>171</v>
      </c>
      <c r="E7" s="117" t="s">
        <v>172</v>
      </c>
      <c r="F7" s="117" t="s">
        <v>173</v>
      </c>
      <c r="G7" s="141" t="s">
        <v>81</v>
      </c>
      <c r="H7" s="142" t="s">
        <v>82</v>
      </c>
      <c r="I7" s="141" t="s">
        <v>83</v>
      </c>
    </row>
    <row r="8" spans="2:9" ht="15" customHeight="1">
      <c r="B8" s="144" t="s">
        <v>105</v>
      </c>
      <c r="C8" s="103">
        <v>1566</v>
      </c>
      <c r="D8" s="103">
        <v>14414</v>
      </c>
      <c r="E8" s="103">
        <v>57883</v>
      </c>
      <c r="F8" s="103">
        <v>11352</v>
      </c>
      <c r="G8" s="115">
        <v>85215</v>
      </c>
      <c r="H8" s="103">
        <v>46322</v>
      </c>
      <c r="I8" s="115">
        <v>131537</v>
      </c>
    </row>
    <row r="9" spans="2:9" ht="15" customHeight="1">
      <c r="B9" s="144" t="s">
        <v>106</v>
      </c>
      <c r="C9" s="103">
        <v>1245</v>
      </c>
      <c r="D9" s="103">
        <v>13521</v>
      </c>
      <c r="E9" s="103">
        <v>55002</v>
      </c>
      <c r="F9" s="103">
        <v>12248</v>
      </c>
      <c r="G9" s="115">
        <v>82016</v>
      </c>
      <c r="H9" s="103">
        <v>43403</v>
      </c>
      <c r="I9" s="115">
        <v>125419</v>
      </c>
    </row>
    <row r="10" spans="2:9" ht="15" customHeight="1">
      <c r="B10" s="144" t="s">
        <v>107</v>
      </c>
      <c r="C10" s="103">
        <v>1288</v>
      </c>
      <c r="D10" s="103">
        <v>14801</v>
      </c>
      <c r="E10" s="103">
        <v>60015</v>
      </c>
      <c r="F10" s="103">
        <v>14476</v>
      </c>
      <c r="G10" s="115">
        <v>90580</v>
      </c>
      <c r="H10" s="103">
        <v>49749</v>
      </c>
      <c r="I10" s="115">
        <v>140329</v>
      </c>
    </row>
    <row r="11" spans="2:9" ht="15" customHeight="1">
      <c r="B11" s="144" t="s">
        <v>108</v>
      </c>
      <c r="C11" s="103">
        <v>1424</v>
      </c>
      <c r="D11" s="103">
        <v>15570</v>
      </c>
      <c r="E11" s="103">
        <v>71499</v>
      </c>
      <c r="F11" s="103">
        <v>14384</v>
      </c>
      <c r="G11" s="115">
        <v>102877</v>
      </c>
      <c r="H11" s="103">
        <v>53734</v>
      </c>
      <c r="I11" s="115">
        <v>156611</v>
      </c>
    </row>
    <row r="12" spans="2:9" ht="15" customHeight="1">
      <c r="B12" s="144" t="s">
        <v>109</v>
      </c>
      <c r="C12" s="103">
        <v>1283</v>
      </c>
      <c r="D12" s="103">
        <v>14729</v>
      </c>
      <c r="E12" s="103">
        <v>62485</v>
      </c>
      <c r="F12" s="103">
        <v>14143</v>
      </c>
      <c r="G12" s="115">
        <v>92640</v>
      </c>
      <c r="H12" s="103">
        <v>39879</v>
      </c>
      <c r="I12" s="115">
        <v>132519</v>
      </c>
    </row>
    <row r="13" spans="2:9" ht="15" customHeight="1">
      <c r="B13" s="144" t="s">
        <v>110</v>
      </c>
      <c r="C13" s="103">
        <v>1381</v>
      </c>
      <c r="D13" s="103">
        <v>12478</v>
      </c>
      <c r="E13" s="103">
        <v>61142</v>
      </c>
      <c r="F13" s="103">
        <v>11209</v>
      </c>
      <c r="G13" s="115">
        <v>86210</v>
      </c>
      <c r="H13" s="103">
        <v>42687</v>
      </c>
      <c r="I13" s="115">
        <v>128897</v>
      </c>
    </row>
    <row r="14" spans="2:9" ht="15" customHeight="1">
      <c r="B14" s="144" t="s">
        <v>111</v>
      </c>
      <c r="C14" s="103">
        <v>1761</v>
      </c>
      <c r="D14" s="103">
        <v>14316</v>
      </c>
      <c r="E14" s="103">
        <v>73504</v>
      </c>
      <c r="F14" s="103">
        <v>15004</v>
      </c>
      <c r="G14" s="115">
        <v>104585</v>
      </c>
      <c r="H14" s="103">
        <v>58786</v>
      </c>
      <c r="I14" s="115">
        <v>163371</v>
      </c>
    </row>
    <row r="15" spans="2:9" ht="15" customHeight="1">
      <c r="B15" s="144" t="s">
        <v>112</v>
      </c>
      <c r="C15" s="103">
        <v>1561</v>
      </c>
      <c r="D15" s="103">
        <v>16972</v>
      </c>
      <c r="E15" s="103">
        <v>74269</v>
      </c>
      <c r="F15" s="103">
        <v>15779</v>
      </c>
      <c r="G15" s="115">
        <v>108581</v>
      </c>
      <c r="H15" s="103">
        <v>56663</v>
      </c>
      <c r="I15" s="115">
        <v>165244</v>
      </c>
    </row>
    <row r="16" spans="2:9" ht="15" customHeight="1">
      <c r="B16" s="144" t="s">
        <v>113</v>
      </c>
      <c r="C16" s="103">
        <v>711</v>
      </c>
      <c r="D16" s="103">
        <v>12352</v>
      </c>
      <c r="E16" s="103">
        <v>61831</v>
      </c>
      <c r="F16" s="103">
        <v>12805</v>
      </c>
      <c r="G16" s="115">
        <v>87699</v>
      </c>
      <c r="H16" s="103">
        <v>44676</v>
      </c>
      <c r="I16" s="115">
        <v>132375</v>
      </c>
    </row>
    <row r="17" spans="2:11" ht="15" customHeight="1">
      <c r="B17" s="144" t="s">
        <v>114</v>
      </c>
      <c r="C17" s="103">
        <v>863</v>
      </c>
      <c r="D17" s="103">
        <v>13285</v>
      </c>
      <c r="E17" s="103">
        <v>74443</v>
      </c>
      <c r="F17" s="103">
        <v>16841</v>
      </c>
      <c r="G17" s="115">
        <v>105432</v>
      </c>
      <c r="H17" s="103">
        <v>49885</v>
      </c>
      <c r="I17" s="115">
        <v>155317</v>
      </c>
    </row>
    <row r="18" spans="2:11" ht="15" customHeight="1">
      <c r="B18" s="144" t="s">
        <v>115</v>
      </c>
      <c r="C18" s="103">
        <v>575</v>
      </c>
      <c r="D18" s="103">
        <v>13061</v>
      </c>
      <c r="E18" s="103">
        <v>61316</v>
      </c>
      <c r="F18" s="103">
        <v>12258</v>
      </c>
      <c r="G18" s="115">
        <v>87210</v>
      </c>
      <c r="H18" s="103">
        <v>50730</v>
      </c>
      <c r="I18" s="115">
        <v>137940</v>
      </c>
    </row>
    <row r="19" spans="2:11" ht="15" customHeight="1">
      <c r="B19" s="144" t="s">
        <v>116</v>
      </c>
      <c r="C19" s="103">
        <v>804</v>
      </c>
      <c r="D19" s="103">
        <v>14153</v>
      </c>
      <c r="E19" s="103">
        <v>61088</v>
      </c>
      <c r="F19" s="103">
        <v>13578</v>
      </c>
      <c r="G19" s="115">
        <v>89955</v>
      </c>
      <c r="H19" s="103">
        <v>51929</v>
      </c>
      <c r="I19" s="115">
        <v>141884</v>
      </c>
    </row>
    <row r="20" spans="2:11" ht="15" customHeight="1" thickBot="1">
      <c r="B20" s="145" t="s">
        <v>146</v>
      </c>
      <c r="C20" s="107">
        <v>14462</v>
      </c>
      <c r="D20" s="107">
        <v>169652</v>
      </c>
      <c r="E20" s="107">
        <v>774477</v>
      </c>
      <c r="F20" s="107">
        <v>164077</v>
      </c>
      <c r="G20" s="107">
        <v>1123000</v>
      </c>
      <c r="H20" s="107">
        <v>588443</v>
      </c>
      <c r="I20" s="107">
        <v>1711443</v>
      </c>
    </row>
    <row r="21" spans="2:11" ht="15" customHeight="1" thickBot="1">
      <c r="B21" s="349" t="s">
        <v>79</v>
      </c>
      <c r="C21" s="349"/>
      <c r="D21" s="349"/>
      <c r="E21" s="349"/>
      <c r="F21" s="349"/>
      <c r="G21" s="349"/>
      <c r="H21" s="349"/>
      <c r="I21" s="349"/>
      <c r="K21" s="72" t="s">
        <v>98</v>
      </c>
    </row>
    <row r="25" spans="2:11" ht="18" customHeight="1">
      <c r="B25" s="345" t="s">
        <v>175</v>
      </c>
      <c r="C25" s="345"/>
      <c r="D25" s="345"/>
      <c r="E25" s="345"/>
      <c r="F25" s="345"/>
      <c r="G25" s="345"/>
      <c r="H25" s="345"/>
      <c r="I25" s="345"/>
    </row>
    <row r="26" spans="2:11" ht="18" customHeight="1">
      <c r="B26" s="357">
        <v>2011</v>
      </c>
      <c r="C26" s="357"/>
      <c r="D26" s="357"/>
      <c r="E26" s="357"/>
      <c r="F26" s="357"/>
      <c r="G26" s="357"/>
      <c r="H26" s="357"/>
      <c r="I26" s="357"/>
    </row>
    <row r="27" spans="2:11" ht="15" customHeight="1">
      <c r="B27" s="143" t="s">
        <v>176</v>
      </c>
      <c r="C27" s="117" t="s">
        <v>177</v>
      </c>
      <c r="D27" s="117" t="s">
        <v>171</v>
      </c>
      <c r="E27" s="117" t="s">
        <v>172</v>
      </c>
      <c r="F27" s="117" t="s">
        <v>173</v>
      </c>
      <c r="G27" s="141" t="s">
        <v>81</v>
      </c>
      <c r="H27" s="142" t="s">
        <v>82</v>
      </c>
      <c r="I27" s="141" t="s">
        <v>83</v>
      </c>
    </row>
    <row r="28" spans="2:11" ht="15" customHeight="1">
      <c r="B28" s="144" t="s">
        <v>105</v>
      </c>
      <c r="C28" s="103">
        <v>944</v>
      </c>
      <c r="D28" s="103">
        <v>14588</v>
      </c>
      <c r="E28" s="103">
        <v>63016</v>
      </c>
      <c r="F28" s="103">
        <v>12806</v>
      </c>
      <c r="G28" s="115">
        <v>91354</v>
      </c>
      <c r="H28" s="103">
        <v>43574</v>
      </c>
      <c r="I28" s="115">
        <v>134928</v>
      </c>
    </row>
    <row r="29" spans="2:11" ht="15" customHeight="1">
      <c r="B29" s="144" t="s">
        <v>106</v>
      </c>
      <c r="C29" s="103">
        <v>885</v>
      </c>
      <c r="D29" s="103">
        <v>15205</v>
      </c>
      <c r="E29" s="103">
        <v>66129</v>
      </c>
      <c r="F29" s="103">
        <v>14119</v>
      </c>
      <c r="G29" s="115">
        <v>96338</v>
      </c>
      <c r="H29" s="103">
        <v>49206</v>
      </c>
      <c r="I29" s="115">
        <v>145544</v>
      </c>
    </row>
    <row r="30" spans="2:11" ht="15" customHeight="1">
      <c r="B30" s="144" t="s">
        <v>107</v>
      </c>
      <c r="C30" s="103">
        <v>1041</v>
      </c>
      <c r="D30" s="103">
        <v>17011</v>
      </c>
      <c r="E30" s="103">
        <v>72076</v>
      </c>
      <c r="F30" s="103">
        <v>16019</v>
      </c>
      <c r="G30" s="115">
        <v>106147</v>
      </c>
      <c r="H30" s="103">
        <v>54106</v>
      </c>
      <c r="I30" s="115">
        <v>160253</v>
      </c>
    </row>
    <row r="31" spans="2:11" ht="15" customHeight="1">
      <c r="B31" s="144" t="s">
        <v>108</v>
      </c>
      <c r="C31" s="103">
        <v>1214</v>
      </c>
      <c r="D31" s="103">
        <v>16712</v>
      </c>
      <c r="E31" s="103">
        <v>80570</v>
      </c>
      <c r="F31" s="103">
        <v>17691</v>
      </c>
      <c r="G31" s="115">
        <v>116187</v>
      </c>
      <c r="H31" s="103">
        <v>56428</v>
      </c>
      <c r="I31" s="115">
        <v>172615</v>
      </c>
    </row>
    <row r="32" spans="2:11" ht="15" customHeight="1">
      <c r="B32" s="144" t="s">
        <v>109</v>
      </c>
      <c r="C32" s="103"/>
      <c r="D32" s="103"/>
      <c r="E32" s="103"/>
      <c r="F32" s="103"/>
      <c r="G32" s="115"/>
      <c r="H32" s="103"/>
      <c r="I32" s="115"/>
    </row>
    <row r="33" spans="2:9" ht="15" customHeight="1">
      <c r="B33" s="144" t="s">
        <v>110</v>
      </c>
      <c r="C33" s="103"/>
      <c r="D33" s="103"/>
      <c r="E33" s="103"/>
      <c r="F33" s="103"/>
      <c r="G33" s="115"/>
      <c r="H33" s="103"/>
      <c r="I33" s="115"/>
    </row>
    <row r="34" spans="2:9" ht="15" customHeight="1">
      <c r="B34" s="144" t="s">
        <v>111</v>
      </c>
      <c r="C34" s="103"/>
      <c r="D34" s="103"/>
      <c r="E34" s="103"/>
      <c r="F34" s="103"/>
      <c r="G34" s="115"/>
      <c r="H34" s="103"/>
      <c r="I34" s="115"/>
    </row>
    <row r="35" spans="2:9" ht="15" customHeight="1">
      <c r="B35" s="144" t="s">
        <v>112</v>
      </c>
      <c r="C35" s="103"/>
      <c r="D35" s="103"/>
      <c r="E35" s="103"/>
      <c r="F35" s="103"/>
      <c r="G35" s="115"/>
      <c r="H35" s="103"/>
      <c r="I35" s="115"/>
    </row>
    <row r="36" spans="2:9" ht="15" customHeight="1">
      <c r="B36" s="144" t="s">
        <v>113</v>
      </c>
      <c r="C36" s="103"/>
      <c r="D36" s="103"/>
      <c r="E36" s="103"/>
      <c r="F36" s="103"/>
      <c r="G36" s="115"/>
      <c r="H36" s="103"/>
      <c r="I36" s="115"/>
    </row>
    <row r="37" spans="2:9" ht="15" customHeight="1">
      <c r="B37" s="144" t="s">
        <v>114</v>
      </c>
      <c r="C37" s="103"/>
      <c r="D37" s="103"/>
      <c r="E37" s="103"/>
      <c r="F37" s="103"/>
      <c r="G37" s="115"/>
      <c r="H37" s="103"/>
      <c r="I37" s="115"/>
    </row>
    <row r="38" spans="2:9" ht="15" customHeight="1">
      <c r="B38" s="144" t="s">
        <v>115</v>
      </c>
      <c r="C38" s="103"/>
      <c r="D38" s="103"/>
      <c r="E38" s="103"/>
      <c r="F38" s="103"/>
      <c r="G38" s="115"/>
      <c r="H38" s="103"/>
      <c r="I38" s="115"/>
    </row>
    <row r="39" spans="2:9" ht="15" customHeight="1">
      <c r="B39" s="144" t="s">
        <v>116</v>
      </c>
      <c r="C39" s="103"/>
      <c r="D39" s="103"/>
      <c r="E39" s="103"/>
      <c r="F39" s="103"/>
      <c r="G39" s="115"/>
      <c r="H39" s="103"/>
      <c r="I39" s="115"/>
    </row>
    <row r="40" spans="2:9" ht="15" customHeight="1">
      <c r="B40" s="145" t="s">
        <v>146</v>
      </c>
      <c r="C40" s="107">
        <v>4084</v>
      </c>
      <c r="D40" s="107">
        <v>63516</v>
      </c>
      <c r="E40" s="107">
        <v>281791</v>
      </c>
      <c r="F40" s="107">
        <v>60635</v>
      </c>
      <c r="G40" s="107">
        <v>410026</v>
      </c>
      <c r="H40" s="107">
        <v>203314</v>
      </c>
      <c r="I40" s="107">
        <v>613340</v>
      </c>
    </row>
    <row r="41" spans="2:9" ht="15" customHeight="1">
      <c r="B41" s="349" t="s">
        <v>79</v>
      </c>
      <c r="C41" s="349"/>
      <c r="D41" s="349"/>
      <c r="E41" s="349"/>
      <c r="F41" s="349"/>
      <c r="G41" s="349"/>
      <c r="H41" s="349"/>
      <c r="I41" s="349"/>
    </row>
  </sheetData>
  <mergeCells count="6">
    <mergeCell ref="B41:I41"/>
    <mergeCell ref="B5:I5"/>
    <mergeCell ref="B6:I6"/>
    <mergeCell ref="B21:I21"/>
    <mergeCell ref="B25:I25"/>
    <mergeCell ref="B26:I26"/>
  </mergeCells>
  <hyperlinks>
    <hyperlink ref="K21" location="'graf. dist cate periodo act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N292"/>
  <sheetViews>
    <sheetView showGridLines="0" showRowColHeaders="0" zoomScaleNormal="100" workbookViewId="0">
      <selection activeCell="I25" sqref="I25"/>
    </sheetView>
  </sheetViews>
  <sheetFormatPr baseColWidth="10" defaultRowHeight="15"/>
  <cols>
    <col min="1" max="1" width="15.7109375" style="146" customWidth="1"/>
    <col min="2" max="2" width="10.7109375" style="146" customWidth="1"/>
    <col min="3" max="7" width="10.5703125" style="146" customWidth="1"/>
    <col min="8" max="13" width="11.42578125" style="146"/>
    <col min="14" max="14" width="17.42578125" style="146" customWidth="1"/>
    <col min="15" max="16384" width="11.42578125" style="14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360" t="s">
        <v>178</v>
      </c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</row>
    <row r="7" spans="2:14" ht="36" customHeight="1">
      <c r="B7" s="359" t="s">
        <v>179</v>
      </c>
      <c r="C7" s="359"/>
      <c r="D7" s="359"/>
      <c r="E7" s="359"/>
      <c r="F7" s="359"/>
      <c r="G7" s="359"/>
    </row>
    <row r="8" spans="2:14">
      <c r="B8" s="147"/>
      <c r="C8" s="148">
        <v>2009</v>
      </c>
      <c r="D8" s="148">
        <v>2010</v>
      </c>
      <c r="E8" s="148">
        <v>2011</v>
      </c>
      <c r="F8" s="149" t="s">
        <v>180</v>
      </c>
      <c r="G8" s="149" t="s">
        <v>181</v>
      </c>
    </row>
    <row r="9" spans="2:14">
      <c r="B9" s="150" t="s">
        <v>97</v>
      </c>
      <c r="C9" s="151">
        <v>136344</v>
      </c>
      <c r="D9" s="151">
        <v>131537</v>
      </c>
      <c r="E9" s="151">
        <v>134928</v>
      </c>
      <c r="F9" s="152">
        <v>-3.5256410256410242E-2</v>
      </c>
      <c r="G9" s="152">
        <v>2.5779818606171734E-2</v>
      </c>
    </row>
    <row r="10" spans="2:14">
      <c r="B10" s="150" t="s">
        <v>96</v>
      </c>
      <c r="C10" s="151">
        <v>133792</v>
      </c>
      <c r="D10" s="151">
        <v>125419</v>
      </c>
      <c r="E10" s="151">
        <v>145544</v>
      </c>
      <c r="F10" s="152">
        <v>-6.2582217172925114E-2</v>
      </c>
      <c r="G10" s="152">
        <v>0.16046213093709882</v>
      </c>
    </row>
    <row r="11" spans="2:14">
      <c r="B11" s="150" t="s">
        <v>95</v>
      </c>
      <c r="C11" s="151">
        <v>135071</v>
      </c>
      <c r="D11" s="151">
        <v>140329</v>
      </c>
      <c r="E11" s="151">
        <v>160253</v>
      </c>
      <c r="F11" s="152">
        <v>3.8927675074590384E-2</v>
      </c>
      <c r="G11" s="152">
        <v>0.14198063123089311</v>
      </c>
    </row>
    <row r="12" spans="2:14">
      <c r="B12" s="150" t="s">
        <v>94</v>
      </c>
      <c r="C12" s="151">
        <v>143027</v>
      </c>
      <c r="D12" s="151">
        <v>156611</v>
      </c>
      <c r="E12" s="151">
        <v>172615</v>
      </c>
      <c r="F12" s="152">
        <v>9.4975074636257428E-2</v>
      </c>
      <c r="G12" s="152">
        <v>0.10218950137602079</v>
      </c>
    </row>
    <row r="13" spans="2:14">
      <c r="B13" s="150" t="s">
        <v>93</v>
      </c>
      <c r="C13" s="151">
        <v>123885</v>
      </c>
      <c r="D13" s="151">
        <v>132519</v>
      </c>
      <c r="E13" s="151"/>
      <c r="F13" s="152">
        <v>6.9693667514227009E-2</v>
      </c>
      <c r="G13" s="152"/>
    </row>
    <row r="14" spans="2:14">
      <c r="B14" s="150" t="s">
        <v>92</v>
      </c>
      <c r="C14" s="151">
        <v>121387</v>
      </c>
      <c r="D14" s="151">
        <v>128897</v>
      </c>
      <c r="E14" s="151"/>
      <c r="F14" s="152">
        <v>6.1868239597320906E-2</v>
      </c>
      <c r="G14" s="152"/>
    </row>
    <row r="15" spans="2:14">
      <c r="B15" s="150" t="s">
        <v>91</v>
      </c>
      <c r="C15" s="151">
        <v>152332</v>
      </c>
      <c r="D15" s="151">
        <v>163371</v>
      </c>
      <c r="E15" s="151"/>
      <c r="F15" s="152">
        <v>7.2466717432975392E-2</v>
      </c>
      <c r="G15" s="152"/>
    </row>
    <row r="16" spans="2:14">
      <c r="B16" s="150" t="s">
        <v>90</v>
      </c>
      <c r="C16" s="151">
        <v>170260</v>
      </c>
      <c r="D16" s="151">
        <v>165244</v>
      </c>
      <c r="E16" s="151"/>
      <c r="F16" s="152">
        <v>-2.9460824621167614E-2</v>
      </c>
      <c r="G16" s="152"/>
    </row>
    <row r="17" spans="2:7">
      <c r="B17" s="150" t="s">
        <v>89</v>
      </c>
      <c r="C17" s="151">
        <v>124595</v>
      </c>
      <c r="D17" s="151">
        <v>132375</v>
      </c>
      <c r="E17" s="151"/>
      <c r="F17" s="152">
        <v>6.244231309442605E-2</v>
      </c>
      <c r="G17" s="152"/>
    </row>
    <row r="18" spans="2:7">
      <c r="B18" s="150" t="s">
        <v>88</v>
      </c>
      <c r="C18" s="151">
        <v>145358</v>
      </c>
      <c r="D18" s="151">
        <v>155317</v>
      </c>
      <c r="E18" s="151"/>
      <c r="F18" s="152">
        <v>6.8513600902599059E-2</v>
      </c>
      <c r="G18" s="152"/>
    </row>
    <row r="19" spans="2:7">
      <c r="B19" s="150" t="s">
        <v>87</v>
      </c>
      <c r="C19" s="151">
        <v>130907</v>
      </c>
      <c r="D19" s="151">
        <v>137940</v>
      </c>
      <c r="E19" s="151"/>
      <c r="F19" s="152">
        <v>5.3725163665808484E-2</v>
      </c>
      <c r="G19" s="152"/>
    </row>
    <row r="20" spans="2:7">
      <c r="B20" s="150" t="s">
        <v>86</v>
      </c>
      <c r="C20" s="151">
        <v>132073</v>
      </c>
      <c r="D20" s="151">
        <v>141884</v>
      </c>
      <c r="E20" s="151"/>
      <c r="F20" s="152">
        <v>7.4284675898934616E-2</v>
      </c>
      <c r="G20" s="152"/>
    </row>
    <row r="21" spans="2:7">
      <c r="B21" s="153" t="s">
        <v>47</v>
      </c>
      <c r="C21" s="64">
        <v>1649031</v>
      </c>
      <c r="D21" s="64">
        <v>1711443</v>
      </c>
      <c r="E21" s="64">
        <v>613340</v>
      </c>
      <c r="F21" s="154">
        <v>3.7847681456564475E-2</v>
      </c>
      <c r="G21" s="154"/>
    </row>
    <row r="22" spans="2:7" ht="15" customHeight="1">
      <c r="B22" s="358" t="s">
        <v>182</v>
      </c>
      <c r="C22" s="358"/>
      <c r="D22" s="358"/>
      <c r="E22" s="358"/>
      <c r="F22" s="358"/>
      <c r="G22" s="358"/>
    </row>
    <row r="23" spans="2:7" ht="7.5" customHeight="1">
      <c r="B23" s="155"/>
      <c r="C23" s="155"/>
      <c r="D23" s="155"/>
      <c r="E23" s="155"/>
      <c r="F23" s="155"/>
      <c r="G23" s="155"/>
    </row>
    <row r="24" spans="2:7" ht="7.5" customHeight="1">
      <c r="B24" s="155"/>
      <c r="C24" s="155"/>
      <c r="D24" s="155"/>
      <c r="E24" s="155"/>
      <c r="F24" s="155"/>
      <c r="G24" s="155"/>
    </row>
    <row r="25" spans="2:7" ht="36" customHeight="1">
      <c r="B25" s="359" t="s">
        <v>183</v>
      </c>
      <c r="C25" s="359"/>
      <c r="D25" s="359"/>
      <c r="E25" s="359"/>
      <c r="F25" s="359"/>
      <c r="G25" s="359"/>
    </row>
    <row r="26" spans="2:7">
      <c r="B26" s="147"/>
      <c r="C26" s="147">
        <v>2009</v>
      </c>
      <c r="D26" s="147">
        <v>2010</v>
      </c>
      <c r="E26" s="147">
        <v>2011</v>
      </c>
      <c r="F26" s="149" t="s">
        <v>180</v>
      </c>
      <c r="G26" s="149" t="s">
        <v>181</v>
      </c>
    </row>
    <row r="27" spans="2:7">
      <c r="B27" s="150" t="s">
        <v>97</v>
      </c>
      <c r="C27" s="151">
        <v>43919</v>
      </c>
      <c r="D27" s="151">
        <v>41811</v>
      </c>
      <c r="E27" s="151">
        <v>39125</v>
      </c>
      <c r="F27" s="152">
        <v>-4.7997449850861851E-2</v>
      </c>
      <c r="G27" s="152">
        <v>-6.4241467556384713E-2</v>
      </c>
    </row>
    <row r="28" spans="2:7">
      <c r="B28" s="150" t="s">
        <v>96</v>
      </c>
      <c r="C28" s="151">
        <v>47411</v>
      </c>
      <c r="D28" s="151">
        <v>42160</v>
      </c>
      <c r="E28" s="151">
        <v>48003</v>
      </c>
      <c r="F28" s="152">
        <v>-0.11075488810613565</v>
      </c>
      <c r="G28" s="152">
        <v>0.13859108159392797</v>
      </c>
    </row>
    <row r="29" spans="2:7">
      <c r="B29" s="150" t="s">
        <v>95</v>
      </c>
      <c r="C29" s="151">
        <v>47234</v>
      </c>
      <c r="D29" s="151">
        <v>46291</v>
      </c>
      <c r="E29" s="151">
        <v>53151</v>
      </c>
      <c r="F29" s="152">
        <v>-1.9964432400389587E-2</v>
      </c>
      <c r="G29" s="152">
        <v>0.14819295327385462</v>
      </c>
    </row>
    <row r="30" spans="2:7">
      <c r="B30" s="150" t="s">
        <v>94</v>
      </c>
      <c r="C30" s="151">
        <v>47192</v>
      </c>
      <c r="D30" s="151">
        <v>56191</v>
      </c>
      <c r="E30" s="151">
        <v>56783</v>
      </c>
      <c r="F30" s="152">
        <v>0.19068909984743176</v>
      </c>
      <c r="G30" s="152">
        <v>1.0535495008097362E-2</v>
      </c>
    </row>
    <row r="31" spans="2:7">
      <c r="B31" s="150" t="s">
        <v>93</v>
      </c>
      <c r="C31" s="151">
        <v>44145</v>
      </c>
      <c r="D31" s="151">
        <v>42998</v>
      </c>
      <c r="E31" s="151"/>
      <c r="F31" s="152">
        <v>-2.5982557481028401E-2</v>
      </c>
      <c r="G31" s="152"/>
    </row>
    <row r="32" spans="2:7">
      <c r="B32" s="150" t="s">
        <v>92</v>
      </c>
      <c r="C32" s="151">
        <v>40765</v>
      </c>
      <c r="D32" s="151">
        <v>45854</v>
      </c>
      <c r="E32" s="151"/>
      <c r="F32" s="152">
        <v>0.12483748313504228</v>
      </c>
      <c r="G32" s="152"/>
    </row>
    <row r="33" spans="2:7">
      <c r="B33" s="150" t="s">
        <v>91</v>
      </c>
      <c r="C33" s="151">
        <v>45475</v>
      </c>
      <c r="D33" s="151">
        <v>49876</v>
      </c>
      <c r="E33" s="151"/>
      <c r="F33" s="152">
        <v>9.6778449697636049E-2</v>
      </c>
      <c r="G33" s="152"/>
    </row>
    <row r="34" spans="2:7">
      <c r="B34" s="150" t="s">
        <v>90</v>
      </c>
      <c r="C34" s="151">
        <v>42289</v>
      </c>
      <c r="D34" s="151">
        <v>45472</v>
      </c>
      <c r="E34" s="151"/>
      <c r="F34" s="152">
        <v>7.5267800137151397E-2</v>
      </c>
      <c r="G34" s="152"/>
    </row>
    <row r="35" spans="2:7">
      <c r="B35" s="150" t="s">
        <v>89</v>
      </c>
      <c r="C35" s="151">
        <v>41479</v>
      </c>
      <c r="D35" s="151">
        <v>42093</v>
      </c>
      <c r="E35" s="151"/>
      <c r="F35" s="152">
        <v>1.4802671231225473E-2</v>
      </c>
      <c r="G35" s="152"/>
    </row>
    <row r="36" spans="2:7">
      <c r="B36" s="150" t="s">
        <v>88</v>
      </c>
      <c r="C36" s="151">
        <v>54449</v>
      </c>
      <c r="D36" s="151">
        <v>58303</v>
      </c>
      <c r="E36" s="151"/>
      <c r="F36" s="152">
        <v>7.0781832540542489E-2</v>
      </c>
      <c r="G36" s="152"/>
    </row>
    <row r="37" spans="2:7">
      <c r="B37" s="150" t="s">
        <v>87</v>
      </c>
      <c r="C37" s="151">
        <v>44733</v>
      </c>
      <c r="D37" s="151">
        <v>47860</v>
      </c>
      <c r="E37" s="151"/>
      <c r="F37" s="152">
        <v>6.9903650548811758E-2</v>
      </c>
      <c r="G37" s="152"/>
    </row>
    <row r="38" spans="2:7">
      <c r="B38" s="150" t="s">
        <v>86</v>
      </c>
      <c r="C38" s="151">
        <v>45804</v>
      </c>
      <c r="D38" s="151">
        <v>50030</v>
      </c>
      <c r="E38" s="151"/>
      <c r="F38" s="152">
        <v>9.2262684481704715E-2</v>
      </c>
      <c r="G38" s="152"/>
    </row>
    <row r="39" spans="2:7">
      <c r="B39" s="153" t="s">
        <v>47</v>
      </c>
      <c r="C39" s="64">
        <v>544895</v>
      </c>
      <c r="D39" s="64">
        <v>568939</v>
      </c>
      <c r="E39" s="64">
        <v>197062</v>
      </c>
      <c r="F39" s="154">
        <v>4.4125932519109234E-2</v>
      </c>
      <c r="G39" s="154"/>
    </row>
    <row r="40" spans="2:7" ht="15" customHeight="1">
      <c r="B40" s="358" t="s">
        <v>182</v>
      </c>
      <c r="C40" s="358"/>
      <c r="D40" s="358"/>
      <c r="E40" s="358"/>
      <c r="F40" s="358"/>
      <c r="G40" s="358"/>
    </row>
    <row r="41" spans="2:7" ht="7.5" customHeight="1">
      <c r="B41" s="156"/>
      <c r="C41" s="156"/>
      <c r="D41" s="156"/>
      <c r="E41" s="156"/>
      <c r="F41" s="156"/>
      <c r="G41" s="155"/>
    </row>
    <row r="42" spans="2:7" ht="8.25" customHeight="1">
      <c r="B42" s="155"/>
      <c r="C42" s="155"/>
      <c r="D42" s="155"/>
      <c r="E42" s="155"/>
      <c r="F42" s="155"/>
      <c r="G42" s="155"/>
    </row>
    <row r="43" spans="2:7" ht="36" customHeight="1">
      <c r="B43" s="359" t="s">
        <v>184</v>
      </c>
      <c r="C43" s="359"/>
      <c r="D43" s="359"/>
      <c r="E43" s="359"/>
      <c r="F43" s="359"/>
      <c r="G43" s="359"/>
    </row>
    <row r="44" spans="2:7">
      <c r="B44" s="147"/>
      <c r="C44" s="147">
        <v>2009</v>
      </c>
      <c r="D44" s="147">
        <v>2010</v>
      </c>
      <c r="E44" s="147">
        <v>2011</v>
      </c>
      <c r="F44" s="149" t="s">
        <v>180</v>
      </c>
      <c r="G44" s="149" t="s">
        <v>181</v>
      </c>
    </row>
    <row r="45" spans="2:7">
      <c r="B45" s="150" t="s">
        <v>97</v>
      </c>
      <c r="C45" s="151">
        <v>17017</v>
      </c>
      <c r="D45" s="151">
        <v>17949</v>
      </c>
      <c r="E45" s="151">
        <v>15360</v>
      </c>
      <c r="F45" s="152">
        <v>5.4768760651113579E-2</v>
      </c>
      <c r="G45" s="152">
        <v>-0.14424201905398626</v>
      </c>
    </row>
    <row r="46" spans="2:7">
      <c r="B46" s="150" t="s">
        <v>96</v>
      </c>
      <c r="C46" s="151">
        <v>15268</v>
      </c>
      <c r="D46" s="151">
        <v>17537</v>
      </c>
      <c r="E46" s="151">
        <v>14501</v>
      </c>
      <c r="F46" s="152">
        <v>0.1486114749803511</v>
      </c>
      <c r="G46" s="152">
        <v>-0.17311968979871128</v>
      </c>
    </row>
    <row r="47" spans="2:7">
      <c r="B47" s="150" t="s">
        <v>95</v>
      </c>
      <c r="C47" s="151">
        <v>15506</v>
      </c>
      <c r="D47" s="151">
        <v>25081</v>
      </c>
      <c r="E47" s="151">
        <v>16925</v>
      </c>
      <c r="F47" s="152">
        <v>0.61750290210241188</v>
      </c>
      <c r="G47" s="152">
        <v>-0.3251863960767114</v>
      </c>
    </row>
    <row r="48" spans="2:7">
      <c r="B48" s="150" t="s">
        <v>94</v>
      </c>
      <c r="C48" s="151">
        <v>28804</v>
      </c>
      <c r="D48" s="151">
        <v>35773</v>
      </c>
      <c r="E48" s="151">
        <v>30185</v>
      </c>
      <c r="F48" s="152">
        <v>0.24194556311623394</v>
      </c>
      <c r="G48" s="152">
        <v>-0.1562071953708104</v>
      </c>
    </row>
    <row r="49" spans="2:7">
      <c r="B49" s="150" t="s">
        <v>93</v>
      </c>
      <c r="C49" s="151">
        <v>35470</v>
      </c>
      <c r="D49" s="151">
        <v>40612</v>
      </c>
      <c r="E49" s="151"/>
      <c r="F49" s="152">
        <v>0.14496757823512829</v>
      </c>
      <c r="G49" s="152"/>
    </row>
    <row r="50" spans="2:7">
      <c r="B50" s="150" t="s">
        <v>92</v>
      </c>
      <c r="C50" s="151">
        <v>33141</v>
      </c>
      <c r="D50" s="151">
        <v>33192</v>
      </c>
      <c r="E50" s="151"/>
      <c r="F50" s="152">
        <v>1.5388793337558493E-3</v>
      </c>
      <c r="G50" s="152"/>
    </row>
    <row r="51" spans="2:7">
      <c r="B51" s="150" t="s">
        <v>91</v>
      </c>
      <c r="C51" s="151">
        <v>47821</v>
      </c>
      <c r="D51" s="151">
        <v>47374</v>
      </c>
      <c r="E51" s="151"/>
      <c r="F51" s="152">
        <v>-9.3473578553354697E-3</v>
      </c>
      <c r="G51" s="152"/>
    </row>
    <row r="52" spans="2:7">
      <c r="B52" s="150" t="s">
        <v>90</v>
      </c>
      <c r="C52" s="151">
        <v>68499</v>
      </c>
      <c r="D52" s="151">
        <v>58085</v>
      </c>
      <c r="E52" s="151"/>
      <c r="F52" s="152">
        <v>-0.15203141651702945</v>
      </c>
      <c r="G52" s="152"/>
    </row>
    <row r="53" spans="2:7">
      <c r="B53" s="150" t="s">
        <v>89</v>
      </c>
      <c r="C53" s="151">
        <v>35046</v>
      </c>
      <c r="D53" s="151">
        <v>35870</v>
      </c>
      <c r="E53" s="151"/>
      <c r="F53" s="152">
        <v>2.3511955715345589E-2</v>
      </c>
      <c r="G53" s="152"/>
    </row>
    <row r="54" spans="2:7">
      <c r="B54" s="150" t="s">
        <v>88</v>
      </c>
      <c r="C54" s="151">
        <v>27996</v>
      </c>
      <c r="D54" s="151">
        <v>27475</v>
      </c>
      <c r="E54" s="151"/>
      <c r="F54" s="152">
        <v>-1.8609801400200077E-2</v>
      </c>
      <c r="G54" s="152"/>
    </row>
    <row r="55" spans="2:7">
      <c r="B55" s="150" t="s">
        <v>87</v>
      </c>
      <c r="C55" s="151">
        <v>18367</v>
      </c>
      <c r="D55" s="151">
        <v>13285</v>
      </c>
      <c r="E55" s="151"/>
      <c r="F55" s="152">
        <v>-0.27669189306909125</v>
      </c>
      <c r="G55" s="152"/>
    </row>
    <row r="56" spans="2:7">
      <c r="B56" s="150" t="s">
        <v>86</v>
      </c>
      <c r="C56" s="151">
        <v>24038</v>
      </c>
      <c r="D56" s="151">
        <v>22875</v>
      </c>
      <c r="E56" s="151"/>
      <c r="F56" s="152">
        <v>-4.8381728929195456E-2</v>
      </c>
      <c r="G56" s="152"/>
    </row>
    <row r="57" spans="2:7">
      <c r="B57" s="153" t="s">
        <v>47</v>
      </c>
      <c r="C57" s="64">
        <v>366973</v>
      </c>
      <c r="D57" s="64">
        <v>375108</v>
      </c>
      <c r="E57" s="64">
        <v>76971</v>
      </c>
      <c r="F57" s="154">
        <v>2.2167843410823229E-2</v>
      </c>
      <c r="G57" s="154"/>
    </row>
    <row r="58" spans="2:7" ht="15" customHeight="1">
      <c r="B58" s="358" t="s">
        <v>182</v>
      </c>
      <c r="C58" s="358"/>
      <c r="D58" s="358"/>
      <c r="E58" s="358"/>
      <c r="F58" s="358"/>
      <c r="G58" s="358"/>
    </row>
    <row r="59" spans="2:7" ht="8.25" customHeight="1">
      <c r="B59" s="155"/>
      <c r="C59" s="155"/>
      <c r="D59" s="155"/>
      <c r="E59" s="155"/>
      <c r="F59" s="155"/>
      <c r="G59" s="155"/>
    </row>
    <row r="60" spans="2:7" ht="7.5" customHeight="1">
      <c r="B60" s="155"/>
      <c r="C60" s="155"/>
      <c r="D60" s="155"/>
      <c r="E60" s="155"/>
      <c r="F60" s="155"/>
      <c r="G60" s="155"/>
    </row>
    <row r="61" spans="2:7" ht="36" customHeight="1">
      <c r="B61" s="359" t="s">
        <v>185</v>
      </c>
      <c r="C61" s="359"/>
      <c r="D61" s="359"/>
      <c r="E61" s="359"/>
      <c r="F61" s="359"/>
      <c r="G61" s="359"/>
    </row>
    <row r="62" spans="2:7">
      <c r="B62" s="147"/>
      <c r="C62" s="147">
        <v>2009</v>
      </c>
      <c r="D62" s="147">
        <v>2010</v>
      </c>
      <c r="E62" s="147">
        <v>2011</v>
      </c>
      <c r="F62" s="149" t="s">
        <v>180</v>
      </c>
      <c r="G62" s="149" t="s">
        <v>181</v>
      </c>
    </row>
    <row r="63" spans="2:7">
      <c r="B63" s="150" t="s">
        <v>97</v>
      </c>
      <c r="C63" s="151">
        <v>19733</v>
      </c>
      <c r="D63" s="151">
        <v>20047</v>
      </c>
      <c r="E63" s="151">
        <v>20822</v>
      </c>
      <c r="F63" s="152">
        <v>1.5912430953225476E-2</v>
      </c>
      <c r="G63" s="152">
        <v>3.8659150995161262E-2</v>
      </c>
    </row>
    <row r="64" spans="2:7">
      <c r="B64" s="150" t="s">
        <v>96</v>
      </c>
      <c r="C64" s="151">
        <v>17740</v>
      </c>
      <c r="D64" s="151">
        <v>17950</v>
      </c>
      <c r="E64" s="151">
        <v>19143</v>
      </c>
      <c r="F64" s="152">
        <v>1.1837655016911031E-2</v>
      </c>
      <c r="G64" s="152">
        <v>6.6462395543175568E-2</v>
      </c>
    </row>
    <row r="65" spans="2:7">
      <c r="B65" s="150" t="s">
        <v>95</v>
      </c>
      <c r="C65" s="151">
        <v>18939</v>
      </c>
      <c r="D65" s="151">
        <v>20964</v>
      </c>
      <c r="E65" s="151">
        <v>21162</v>
      </c>
      <c r="F65" s="152">
        <v>0.10692222398225892</v>
      </c>
      <c r="G65" s="152">
        <v>9.4447624499141014E-3</v>
      </c>
    </row>
    <row r="66" spans="2:7">
      <c r="B66" s="150" t="s">
        <v>94</v>
      </c>
      <c r="C66" s="151">
        <v>20387</v>
      </c>
      <c r="D66" s="151">
        <v>19534</v>
      </c>
      <c r="E66" s="151">
        <v>22529</v>
      </c>
      <c r="F66" s="152">
        <v>-4.1840388482856761E-2</v>
      </c>
      <c r="G66" s="152">
        <v>0.15332241220436171</v>
      </c>
    </row>
    <row r="67" spans="2:7">
      <c r="B67" s="150" t="s">
        <v>93</v>
      </c>
      <c r="C67" s="151">
        <v>15211</v>
      </c>
      <c r="D67" s="151">
        <v>17833</v>
      </c>
      <c r="E67" s="151"/>
      <c r="F67" s="152">
        <v>0.17237525474985205</v>
      </c>
      <c r="G67" s="152"/>
    </row>
    <row r="68" spans="2:7">
      <c r="B68" s="150" t="s">
        <v>92</v>
      </c>
      <c r="C68" s="151">
        <v>15773</v>
      </c>
      <c r="D68" s="151">
        <v>17576</v>
      </c>
      <c r="E68" s="151"/>
      <c r="F68" s="152">
        <v>0.11430926266404606</v>
      </c>
      <c r="G68" s="152"/>
    </row>
    <row r="69" spans="2:7">
      <c r="B69" s="150" t="s">
        <v>91</v>
      </c>
      <c r="C69" s="151">
        <v>17699</v>
      </c>
      <c r="D69" s="151">
        <v>18520</v>
      </c>
      <c r="E69" s="151"/>
      <c r="F69" s="152">
        <v>4.638680151420993E-2</v>
      </c>
      <c r="G69" s="152"/>
    </row>
    <row r="70" spans="2:7">
      <c r="B70" s="150" t="s">
        <v>90</v>
      </c>
      <c r="C70" s="151">
        <v>16542</v>
      </c>
      <c r="D70" s="151">
        <v>17198</v>
      </c>
      <c r="E70" s="151"/>
      <c r="F70" s="152">
        <v>3.9656631604400916E-2</v>
      </c>
      <c r="G70" s="152"/>
    </row>
    <row r="71" spans="2:7">
      <c r="B71" s="150" t="s">
        <v>89</v>
      </c>
      <c r="C71" s="151">
        <v>17237</v>
      </c>
      <c r="D71" s="151">
        <v>19371</v>
      </c>
      <c r="E71" s="151"/>
      <c r="F71" s="152">
        <v>0.12380344607530303</v>
      </c>
      <c r="G71" s="152"/>
    </row>
    <row r="72" spans="2:7">
      <c r="B72" s="150" t="s">
        <v>88</v>
      </c>
      <c r="C72" s="151">
        <v>20125</v>
      </c>
      <c r="D72" s="151">
        <v>21439</v>
      </c>
      <c r="E72" s="151"/>
      <c r="F72" s="152">
        <v>6.5291925465838618E-2</v>
      </c>
      <c r="G72" s="152"/>
    </row>
    <row r="73" spans="2:7">
      <c r="B73" s="150" t="s">
        <v>87</v>
      </c>
      <c r="C73" s="151">
        <v>21499</v>
      </c>
      <c r="D73" s="151">
        <v>23061</v>
      </c>
      <c r="E73" s="151"/>
      <c r="F73" s="152">
        <v>7.2654542071724171E-2</v>
      </c>
      <c r="G73" s="152"/>
    </row>
    <row r="74" spans="2:7">
      <c r="B74" s="150" t="s">
        <v>86</v>
      </c>
      <c r="C74" s="151">
        <v>18167</v>
      </c>
      <c r="D74" s="151">
        <v>20086</v>
      </c>
      <c r="E74" s="151"/>
      <c r="F74" s="152">
        <v>0.10563108933781029</v>
      </c>
      <c r="G74" s="152"/>
    </row>
    <row r="75" spans="2:7">
      <c r="B75" s="153" t="s">
        <v>47</v>
      </c>
      <c r="C75" s="64">
        <v>219052</v>
      </c>
      <c r="D75" s="64">
        <v>233579</v>
      </c>
      <c r="E75" s="64">
        <v>83656</v>
      </c>
      <c r="F75" s="154">
        <v>6.6317586691744479E-2</v>
      </c>
      <c r="G75" s="154"/>
    </row>
    <row r="76" spans="2:7" ht="15" customHeight="1">
      <c r="B76" s="358" t="s">
        <v>182</v>
      </c>
      <c r="C76" s="358"/>
      <c r="D76" s="358"/>
      <c r="E76" s="358"/>
      <c r="F76" s="358"/>
      <c r="G76" s="358"/>
    </row>
    <row r="77" spans="2:7" ht="9" customHeight="1">
      <c r="B77" s="155"/>
      <c r="C77" s="155"/>
      <c r="D77" s="155"/>
      <c r="E77" s="155"/>
      <c r="F77" s="155"/>
      <c r="G77" s="155"/>
    </row>
    <row r="78" spans="2:7" ht="9.75" customHeight="1">
      <c r="B78" s="155"/>
      <c r="C78" s="155"/>
      <c r="D78" s="155"/>
      <c r="E78" s="155"/>
      <c r="F78" s="155"/>
      <c r="G78" s="155"/>
    </row>
    <row r="79" spans="2:7" ht="36" customHeight="1">
      <c r="B79" s="359" t="s">
        <v>186</v>
      </c>
      <c r="C79" s="359"/>
      <c r="D79" s="359"/>
      <c r="E79" s="359"/>
      <c r="F79" s="359"/>
      <c r="G79" s="359"/>
    </row>
    <row r="80" spans="2:7">
      <c r="B80" s="147"/>
      <c r="C80" s="147">
        <v>2009</v>
      </c>
      <c r="D80" s="147">
        <v>2010</v>
      </c>
      <c r="E80" s="147">
        <v>2011</v>
      </c>
      <c r="F80" s="149" t="s">
        <v>180</v>
      </c>
      <c r="G80" s="149" t="s">
        <v>181</v>
      </c>
    </row>
    <row r="81" spans="2:7">
      <c r="B81" s="150" t="s">
        <v>97</v>
      </c>
      <c r="C81" s="151">
        <v>6032</v>
      </c>
      <c r="D81" s="151">
        <v>4660</v>
      </c>
      <c r="E81" s="151">
        <v>4277</v>
      </c>
      <c r="F81" s="152">
        <v>-0.22745358090185674</v>
      </c>
      <c r="G81" s="152">
        <v>-8.2188841201716767E-2</v>
      </c>
    </row>
    <row r="82" spans="2:7">
      <c r="B82" s="150" t="s">
        <v>96</v>
      </c>
      <c r="C82" s="151">
        <v>6212</v>
      </c>
      <c r="D82" s="151">
        <v>4613</v>
      </c>
      <c r="E82" s="151">
        <v>5102</v>
      </c>
      <c r="F82" s="152">
        <v>-0.25740502253702513</v>
      </c>
      <c r="G82" s="152">
        <v>0.10600476913071755</v>
      </c>
    </row>
    <row r="83" spans="2:7">
      <c r="B83" s="150" t="s">
        <v>95</v>
      </c>
      <c r="C83" s="151">
        <v>6400</v>
      </c>
      <c r="D83" s="151">
        <v>4525</v>
      </c>
      <c r="E83" s="151">
        <v>5495</v>
      </c>
      <c r="F83" s="152">
        <v>-0.29296875</v>
      </c>
      <c r="G83" s="152">
        <v>0.21436464088397789</v>
      </c>
    </row>
    <row r="84" spans="2:7">
      <c r="B84" s="150" t="s">
        <v>94</v>
      </c>
      <c r="C84" s="151">
        <v>2309</v>
      </c>
      <c r="D84" s="151">
        <v>2032</v>
      </c>
      <c r="E84" s="151">
        <v>3817</v>
      </c>
      <c r="F84" s="152">
        <v>-0.11996535296665223</v>
      </c>
      <c r="G84" s="152">
        <v>0.87844488188976388</v>
      </c>
    </row>
    <row r="85" spans="2:7">
      <c r="B85" s="150" t="s">
        <v>93</v>
      </c>
      <c r="C85" s="151">
        <v>841</v>
      </c>
      <c r="D85" s="151">
        <v>553</v>
      </c>
      <c r="E85" s="151"/>
      <c r="F85" s="152">
        <v>-0.34244946492271111</v>
      </c>
      <c r="G85" s="152"/>
    </row>
    <row r="86" spans="2:7">
      <c r="B86" s="150" t="s">
        <v>92</v>
      </c>
      <c r="C86" s="151">
        <v>988</v>
      </c>
      <c r="D86" s="151">
        <v>700</v>
      </c>
      <c r="E86" s="151"/>
      <c r="F86" s="152">
        <v>-0.291497975708502</v>
      </c>
      <c r="G86" s="152"/>
    </row>
    <row r="87" spans="2:7">
      <c r="B87" s="150" t="s">
        <v>91</v>
      </c>
      <c r="C87" s="151">
        <v>915</v>
      </c>
      <c r="D87" s="151">
        <v>720</v>
      </c>
      <c r="E87" s="151"/>
      <c r="F87" s="152">
        <v>-0.21311475409836067</v>
      </c>
      <c r="G87" s="152"/>
    </row>
    <row r="88" spans="2:7">
      <c r="B88" s="150" t="s">
        <v>90</v>
      </c>
      <c r="C88" s="151">
        <v>680</v>
      </c>
      <c r="D88" s="151">
        <v>532</v>
      </c>
      <c r="E88" s="151"/>
      <c r="F88" s="152">
        <v>-0.21764705882352942</v>
      </c>
      <c r="G88" s="152"/>
    </row>
    <row r="89" spans="2:7">
      <c r="B89" s="150" t="s">
        <v>89</v>
      </c>
      <c r="C89" s="151">
        <v>1033</v>
      </c>
      <c r="D89" s="151">
        <v>505</v>
      </c>
      <c r="E89" s="151"/>
      <c r="F89" s="152">
        <v>-0.5111326234269119</v>
      </c>
      <c r="G89" s="152"/>
    </row>
    <row r="90" spans="2:7">
      <c r="B90" s="150" t="s">
        <v>88</v>
      </c>
      <c r="C90" s="151">
        <v>2250</v>
      </c>
      <c r="D90" s="151">
        <v>2901</v>
      </c>
      <c r="E90" s="151"/>
      <c r="F90" s="152">
        <v>0.28933333333333344</v>
      </c>
      <c r="G90" s="152"/>
    </row>
    <row r="91" spans="2:7">
      <c r="B91" s="150" t="s">
        <v>87</v>
      </c>
      <c r="C91" s="151">
        <v>3635</v>
      </c>
      <c r="D91" s="151">
        <v>3403</v>
      </c>
      <c r="E91" s="151"/>
      <c r="F91" s="152">
        <v>-6.3823933975240665E-2</v>
      </c>
      <c r="G91" s="152"/>
    </row>
    <row r="92" spans="2:7">
      <c r="B92" s="150" t="s">
        <v>86</v>
      </c>
      <c r="C92" s="151">
        <v>3202</v>
      </c>
      <c r="D92" s="151">
        <v>2867</v>
      </c>
      <c r="E92" s="151"/>
      <c r="F92" s="152">
        <v>-0.10462211118051223</v>
      </c>
      <c r="G92" s="152"/>
    </row>
    <row r="93" spans="2:7">
      <c r="B93" s="153" t="s">
        <v>47</v>
      </c>
      <c r="C93" s="64">
        <v>34497</v>
      </c>
      <c r="D93" s="64">
        <v>28011</v>
      </c>
      <c r="E93" s="64">
        <v>18691</v>
      </c>
      <c r="F93" s="154">
        <v>-0.18801634924776067</v>
      </c>
      <c r="G93" s="154"/>
    </row>
    <row r="94" spans="2:7" ht="15" customHeight="1">
      <c r="B94" s="358" t="s">
        <v>182</v>
      </c>
      <c r="C94" s="358"/>
      <c r="D94" s="358"/>
      <c r="E94" s="358"/>
      <c r="F94" s="358"/>
      <c r="G94" s="358"/>
    </row>
    <row r="95" spans="2:7" ht="6" customHeight="1">
      <c r="B95" s="155"/>
      <c r="C95" s="155"/>
      <c r="D95" s="155"/>
      <c r="E95" s="155"/>
      <c r="F95" s="155"/>
      <c r="G95" s="155"/>
    </row>
    <row r="96" spans="2:7" ht="7.5" customHeight="1">
      <c r="B96" s="155"/>
      <c r="C96" s="155"/>
      <c r="D96" s="155"/>
      <c r="E96" s="155"/>
      <c r="F96" s="155"/>
      <c r="G96" s="155"/>
    </row>
    <row r="97" spans="2:7" ht="36" customHeight="1">
      <c r="B97" s="359" t="s">
        <v>187</v>
      </c>
      <c r="C97" s="359"/>
      <c r="D97" s="359"/>
      <c r="E97" s="359"/>
      <c r="F97" s="359"/>
      <c r="G97" s="359"/>
    </row>
    <row r="98" spans="2:7">
      <c r="B98" s="157"/>
      <c r="C98" s="147">
        <v>2009</v>
      </c>
      <c r="D98" s="147">
        <v>2010</v>
      </c>
      <c r="E98" s="147">
        <v>2011</v>
      </c>
      <c r="F98" s="149" t="s">
        <v>180</v>
      </c>
      <c r="G98" s="149" t="s">
        <v>181</v>
      </c>
    </row>
    <row r="99" spans="2:7">
      <c r="B99" s="150" t="s">
        <v>97</v>
      </c>
      <c r="C99" s="151">
        <v>3203</v>
      </c>
      <c r="D99" s="151">
        <v>3556</v>
      </c>
      <c r="E99" s="151">
        <v>5606</v>
      </c>
      <c r="F99" s="152">
        <v>0.1102091788947861</v>
      </c>
      <c r="G99" s="152">
        <v>0.57649043869516303</v>
      </c>
    </row>
    <row r="100" spans="2:7">
      <c r="B100" s="150" t="s">
        <v>96</v>
      </c>
      <c r="C100" s="151">
        <v>3313</v>
      </c>
      <c r="D100" s="151">
        <v>3260</v>
      </c>
      <c r="E100" s="151">
        <v>5978</v>
      </c>
      <c r="F100" s="152">
        <v>-1.599758527014794E-2</v>
      </c>
      <c r="G100" s="152">
        <v>0.83374233128834363</v>
      </c>
    </row>
    <row r="101" spans="2:7">
      <c r="B101" s="150" t="s">
        <v>95</v>
      </c>
      <c r="C101" s="151">
        <v>3631</v>
      </c>
      <c r="D101" s="151">
        <v>3844</v>
      </c>
      <c r="E101" s="151">
        <v>6009</v>
      </c>
      <c r="F101" s="152">
        <v>5.8661525750481891E-2</v>
      </c>
      <c r="G101" s="152">
        <v>0.56321540062434972</v>
      </c>
    </row>
    <row r="102" spans="2:7">
      <c r="B102" s="150" t="s">
        <v>94</v>
      </c>
      <c r="C102" s="151">
        <v>1586</v>
      </c>
      <c r="D102" s="151">
        <v>1328</v>
      </c>
      <c r="E102" s="151">
        <v>2284</v>
      </c>
      <c r="F102" s="152">
        <v>-0.16267339218158894</v>
      </c>
      <c r="G102" s="152">
        <v>0.71987951807228923</v>
      </c>
    </row>
    <row r="103" spans="2:7">
      <c r="B103" s="150" t="s">
        <v>93</v>
      </c>
      <c r="C103" s="151">
        <v>158</v>
      </c>
      <c r="D103" s="151">
        <v>66</v>
      </c>
      <c r="E103" s="151"/>
      <c r="F103" s="152">
        <v>-0.58227848101265822</v>
      </c>
      <c r="G103" s="152"/>
    </row>
    <row r="104" spans="2:7">
      <c r="B104" s="150" t="s">
        <v>92</v>
      </c>
      <c r="C104" s="151">
        <v>57</v>
      </c>
      <c r="D104" s="151">
        <v>103</v>
      </c>
      <c r="E104" s="151"/>
      <c r="F104" s="152">
        <v>0.80701754385964919</v>
      </c>
      <c r="G104" s="152"/>
    </row>
    <row r="105" spans="2:7">
      <c r="B105" s="150" t="s">
        <v>91</v>
      </c>
      <c r="C105" s="151">
        <v>202</v>
      </c>
      <c r="D105" s="151">
        <v>121</v>
      </c>
      <c r="E105" s="151"/>
      <c r="F105" s="152">
        <v>-0.40099009900990101</v>
      </c>
      <c r="G105" s="152"/>
    </row>
    <row r="106" spans="2:7">
      <c r="B106" s="150" t="s">
        <v>90</v>
      </c>
      <c r="C106" s="151">
        <v>26</v>
      </c>
      <c r="D106" s="151">
        <v>247</v>
      </c>
      <c r="E106" s="151"/>
      <c r="F106" s="152">
        <v>8.5</v>
      </c>
      <c r="G106" s="152"/>
    </row>
    <row r="107" spans="2:7">
      <c r="B107" s="150" t="s">
        <v>89</v>
      </c>
      <c r="C107" s="151">
        <v>157</v>
      </c>
      <c r="D107" s="151">
        <v>75</v>
      </c>
      <c r="E107" s="151"/>
      <c r="F107" s="152">
        <v>-0.52229299363057324</v>
      </c>
      <c r="G107" s="152"/>
    </row>
    <row r="108" spans="2:7">
      <c r="B108" s="150" t="s">
        <v>88</v>
      </c>
      <c r="C108" s="151">
        <v>2442</v>
      </c>
      <c r="D108" s="151">
        <v>3323</v>
      </c>
      <c r="E108" s="151"/>
      <c r="F108" s="152">
        <v>0.36076986076986084</v>
      </c>
      <c r="G108" s="152"/>
    </row>
    <row r="109" spans="2:7">
      <c r="B109" s="150" t="s">
        <v>87</v>
      </c>
      <c r="C109" s="151">
        <v>4145</v>
      </c>
      <c r="D109" s="151">
        <v>4786</v>
      </c>
      <c r="E109" s="151"/>
      <c r="F109" s="152">
        <v>0.15464414957780459</v>
      </c>
      <c r="G109" s="152"/>
    </row>
    <row r="110" spans="2:7">
      <c r="B110" s="150" t="s">
        <v>86</v>
      </c>
      <c r="C110" s="151">
        <v>3519</v>
      </c>
      <c r="D110" s="151">
        <v>4192</v>
      </c>
      <c r="E110" s="151"/>
      <c r="F110" s="152">
        <v>0.19124751349815283</v>
      </c>
      <c r="G110" s="152"/>
    </row>
    <row r="111" spans="2:7">
      <c r="B111" s="153" t="s">
        <v>47</v>
      </c>
      <c r="C111" s="64">
        <v>22439</v>
      </c>
      <c r="D111" s="64">
        <v>24901</v>
      </c>
      <c r="E111" s="64">
        <v>19877</v>
      </c>
      <c r="F111" s="154">
        <v>0.1097196844779178</v>
      </c>
      <c r="G111" s="154"/>
    </row>
    <row r="112" spans="2:7" ht="15" customHeight="1">
      <c r="B112" s="358" t="s">
        <v>182</v>
      </c>
      <c r="C112" s="358"/>
      <c r="D112" s="358"/>
      <c r="E112" s="358"/>
      <c r="F112" s="358"/>
      <c r="G112" s="358"/>
    </row>
    <row r="113" spans="2:7" ht="7.5" customHeight="1">
      <c r="B113" s="155"/>
      <c r="C113" s="155"/>
      <c r="D113" s="155"/>
      <c r="E113" s="155"/>
      <c r="F113" s="155"/>
      <c r="G113" s="155"/>
    </row>
    <row r="114" spans="2:7" ht="9" customHeight="1">
      <c r="B114" s="155"/>
      <c r="C114" s="155"/>
      <c r="D114" s="155"/>
      <c r="E114" s="155"/>
      <c r="F114" s="155"/>
      <c r="G114" s="155"/>
    </row>
    <row r="115" spans="2:7" ht="36" customHeight="1">
      <c r="B115" s="359" t="s">
        <v>188</v>
      </c>
      <c r="C115" s="359"/>
      <c r="D115" s="359"/>
      <c r="E115" s="359"/>
      <c r="F115" s="359"/>
      <c r="G115" s="359"/>
    </row>
    <row r="116" spans="2:7">
      <c r="B116" s="157"/>
      <c r="C116" s="147">
        <v>2009</v>
      </c>
      <c r="D116" s="147">
        <v>2010</v>
      </c>
      <c r="E116" s="147">
        <v>2011</v>
      </c>
      <c r="F116" s="149" t="s">
        <v>180</v>
      </c>
      <c r="G116" s="149" t="s">
        <v>181</v>
      </c>
    </row>
    <row r="117" spans="2:7">
      <c r="B117" s="150" t="s">
        <v>97</v>
      </c>
      <c r="C117" s="151">
        <v>3080</v>
      </c>
      <c r="D117" s="151">
        <v>3035</v>
      </c>
      <c r="E117" s="151">
        <v>3461</v>
      </c>
      <c r="F117" s="152">
        <v>-1.4610389610389629E-2</v>
      </c>
      <c r="G117" s="152">
        <v>0.14036243822075778</v>
      </c>
    </row>
    <row r="118" spans="2:7">
      <c r="B118" s="150" t="s">
        <v>96</v>
      </c>
      <c r="C118" s="151">
        <v>3805</v>
      </c>
      <c r="D118" s="151">
        <v>2921</v>
      </c>
      <c r="E118" s="151">
        <v>3941</v>
      </c>
      <c r="F118" s="152">
        <v>-0.23232588699080159</v>
      </c>
      <c r="G118" s="152">
        <v>0.34919548099965758</v>
      </c>
    </row>
    <row r="119" spans="2:7">
      <c r="B119" s="150" t="s">
        <v>95</v>
      </c>
      <c r="C119" s="151">
        <v>4192</v>
      </c>
      <c r="D119" s="151">
        <v>2920</v>
      </c>
      <c r="E119" s="151">
        <v>4303</v>
      </c>
      <c r="F119" s="152">
        <v>-0.30343511450381677</v>
      </c>
      <c r="G119" s="152">
        <v>0.47363013698630141</v>
      </c>
    </row>
    <row r="120" spans="2:7">
      <c r="B120" s="150" t="s">
        <v>94</v>
      </c>
      <c r="C120" s="151">
        <v>1386</v>
      </c>
      <c r="D120" s="151">
        <v>796</v>
      </c>
      <c r="E120" s="151">
        <v>2417</v>
      </c>
      <c r="F120" s="152">
        <v>-0.42568542568542567</v>
      </c>
      <c r="G120" s="152">
        <v>2.0364321608040199</v>
      </c>
    </row>
    <row r="121" spans="2:7">
      <c r="B121" s="150" t="s">
        <v>93</v>
      </c>
      <c r="C121" s="151">
        <v>65</v>
      </c>
      <c r="D121" s="151">
        <v>550</v>
      </c>
      <c r="E121" s="151"/>
      <c r="F121" s="152">
        <v>7.4615384615384617</v>
      </c>
      <c r="G121" s="152"/>
    </row>
    <row r="122" spans="2:7">
      <c r="B122" s="150" t="s">
        <v>92</v>
      </c>
      <c r="C122" s="151">
        <v>409</v>
      </c>
      <c r="D122" s="151">
        <v>692</v>
      </c>
      <c r="E122" s="151"/>
      <c r="F122" s="152">
        <v>0.69193154034229831</v>
      </c>
      <c r="G122" s="152"/>
    </row>
    <row r="123" spans="2:7">
      <c r="B123" s="150" t="s">
        <v>91</v>
      </c>
      <c r="C123" s="151">
        <v>736</v>
      </c>
      <c r="D123" s="151">
        <v>960</v>
      </c>
      <c r="E123" s="151"/>
      <c r="F123" s="152">
        <v>0.30434782608695654</v>
      </c>
      <c r="G123" s="152"/>
    </row>
    <row r="124" spans="2:7">
      <c r="B124" s="150" t="s">
        <v>90</v>
      </c>
      <c r="C124" s="151">
        <v>187</v>
      </c>
      <c r="D124" s="151">
        <v>760</v>
      </c>
      <c r="E124" s="151"/>
      <c r="F124" s="152">
        <v>3.0641711229946527</v>
      </c>
      <c r="G124" s="152"/>
    </row>
    <row r="125" spans="2:7">
      <c r="B125" s="150" t="s">
        <v>89</v>
      </c>
      <c r="C125" s="151">
        <v>500</v>
      </c>
      <c r="D125" s="151">
        <v>491</v>
      </c>
      <c r="E125" s="151"/>
      <c r="F125" s="152">
        <v>-1.8000000000000016E-2</v>
      </c>
      <c r="G125" s="152"/>
    </row>
    <row r="126" spans="2:7">
      <c r="B126" s="150" t="s">
        <v>88</v>
      </c>
      <c r="C126" s="151">
        <v>1605</v>
      </c>
      <c r="D126" s="151">
        <v>2344</v>
      </c>
      <c r="E126" s="151"/>
      <c r="F126" s="152">
        <v>0.46043613707165099</v>
      </c>
      <c r="G126" s="152"/>
    </row>
    <row r="127" spans="2:7">
      <c r="B127" s="150" t="s">
        <v>87</v>
      </c>
      <c r="C127" s="151">
        <v>4044</v>
      </c>
      <c r="D127" s="151">
        <v>3985</v>
      </c>
      <c r="E127" s="151"/>
      <c r="F127" s="152">
        <v>-1.4589515331355107E-2</v>
      </c>
      <c r="G127" s="152"/>
    </row>
    <row r="128" spans="2:7">
      <c r="B128" s="150" t="s">
        <v>86</v>
      </c>
      <c r="C128" s="151">
        <v>2556</v>
      </c>
      <c r="D128" s="151">
        <v>2702</v>
      </c>
      <c r="E128" s="151"/>
      <c r="F128" s="152">
        <v>5.7120500782472661E-2</v>
      </c>
      <c r="G128" s="152"/>
    </row>
    <row r="129" spans="2:7">
      <c r="B129" s="153" t="s">
        <v>47</v>
      </c>
      <c r="C129" s="64">
        <v>22565</v>
      </c>
      <c r="D129" s="64">
        <v>22156</v>
      </c>
      <c r="E129" s="64">
        <v>14122</v>
      </c>
      <c r="F129" s="154">
        <v>-1.8125415466430317E-2</v>
      </c>
      <c r="G129" s="154"/>
    </row>
    <row r="130" spans="2:7" ht="15" customHeight="1">
      <c r="B130" s="358" t="s">
        <v>182</v>
      </c>
      <c r="C130" s="358"/>
      <c r="D130" s="358"/>
      <c r="E130" s="358"/>
      <c r="F130" s="358"/>
      <c r="G130" s="358"/>
    </row>
    <row r="131" spans="2:7" ht="7.5" customHeight="1">
      <c r="B131" s="155"/>
      <c r="C131" s="155"/>
      <c r="D131" s="155"/>
      <c r="E131" s="155"/>
      <c r="F131" s="155"/>
      <c r="G131" s="155"/>
    </row>
    <row r="132" spans="2:7" ht="7.5" customHeight="1">
      <c r="B132" s="155"/>
      <c r="C132" s="155"/>
      <c r="D132" s="155"/>
      <c r="E132" s="155"/>
      <c r="F132" s="155"/>
      <c r="G132" s="155"/>
    </row>
    <row r="133" spans="2:7" ht="36" customHeight="1">
      <c r="B133" s="359" t="s">
        <v>189</v>
      </c>
      <c r="C133" s="359"/>
      <c r="D133" s="359"/>
      <c r="E133" s="359"/>
      <c r="F133" s="359"/>
      <c r="G133" s="359"/>
    </row>
    <row r="134" spans="2:7">
      <c r="B134" s="157"/>
      <c r="C134" s="147">
        <v>2009</v>
      </c>
      <c r="D134" s="147">
        <v>2010</v>
      </c>
      <c r="E134" s="147">
        <v>2011</v>
      </c>
      <c r="F134" s="149" t="s">
        <v>180</v>
      </c>
      <c r="G134" s="149" t="s">
        <v>181</v>
      </c>
    </row>
    <row r="135" spans="2:7">
      <c r="B135" s="150" t="s">
        <v>97</v>
      </c>
      <c r="C135" s="151">
        <v>6139</v>
      </c>
      <c r="D135" s="151">
        <v>6000</v>
      </c>
      <c r="E135" s="151">
        <v>8034</v>
      </c>
      <c r="F135" s="152">
        <v>-2.2642124124450214E-2</v>
      </c>
      <c r="G135" s="152">
        <v>0.33899999999999997</v>
      </c>
    </row>
    <row r="136" spans="2:7">
      <c r="B136" s="150" t="s">
        <v>96</v>
      </c>
      <c r="C136" s="151">
        <v>5776</v>
      </c>
      <c r="D136" s="151">
        <v>4567</v>
      </c>
      <c r="E136" s="151">
        <v>7482</v>
      </c>
      <c r="F136" s="152">
        <v>-0.20931440443213301</v>
      </c>
      <c r="G136" s="152">
        <v>0.6382745784979198</v>
      </c>
    </row>
    <row r="137" spans="2:7">
      <c r="B137" s="150" t="s">
        <v>95</v>
      </c>
      <c r="C137" s="151">
        <v>6455</v>
      </c>
      <c r="D137" s="151">
        <v>5005</v>
      </c>
      <c r="E137" s="151">
        <v>9062</v>
      </c>
      <c r="F137" s="152">
        <v>-0.22463206816421377</v>
      </c>
      <c r="G137" s="152">
        <v>0.8105894105894107</v>
      </c>
    </row>
    <row r="138" spans="2:7">
      <c r="B138" s="150" t="s">
        <v>94</v>
      </c>
      <c r="C138" s="151">
        <v>3337</v>
      </c>
      <c r="D138" s="151">
        <v>2920</v>
      </c>
      <c r="E138" s="151">
        <v>4883</v>
      </c>
      <c r="F138" s="152">
        <v>-0.12496254120467487</v>
      </c>
      <c r="G138" s="152">
        <v>0.67226027397260268</v>
      </c>
    </row>
    <row r="139" spans="2:7">
      <c r="B139" s="150" t="s">
        <v>93</v>
      </c>
      <c r="C139" s="151">
        <v>805</v>
      </c>
      <c r="D139" s="151">
        <v>760</v>
      </c>
      <c r="E139" s="151"/>
      <c r="F139" s="152">
        <v>-5.5900621118012417E-2</v>
      </c>
      <c r="G139" s="152"/>
    </row>
    <row r="140" spans="2:7">
      <c r="B140" s="150" t="s">
        <v>92</v>
      </c>
      <c r="C140" s="151">
        <v>1046</v>
      </c>
      <c r="D140" s="151">
        <v>1113</v>
      </c>
      <c r="E140" s="151"/>
      <c r="F140" s="152">
        <v>6.4053537284894935E-2</v>
      </c>
      <c r="G140" s="152"/>
    </row>
    <row r="141" spans="2:7">
      <c r="B141" s="150" t="s">
        <v>91</v>
      </c>
      <c r="C141" s="151">
        <v>1241</v>
      </c>
      <c r="D141" s="151">
        <v>1259</v>
      </c>
      <c r="E141" s="151"/>
      <c r="F141" s="152">
        <v>1.4504431909750259E-2</v>
      </c>
      <c r="G141" s="152"/>
    </row>
    <row r="142" spans="2:7">
      <c r="B142" s="150" t="s">
        <v>90</v>
      </c>
      <c r="C142" s="151">
        <v>418</v>
      </c>
      <c r="D142" s="151">
        <v>1102</v>
      </c>
      <c r="E142" s="151"/>
      <c r="F142" s="152">
        <v>1.6363636363636362</v>
      </c>
      <c r="G142" s="152"/>
    </row>
    <row r="143" spans="2:7">
      <c r="B143" s="150" t="s">
        <v>89</v>
      </c>
      <c r="C143" s="151">
        <v>1514</v>
      </c>
      <c r="D143" s="151">
        <v>1286</v>
      </c>
      <c r="E143" s="151"/>
      <c r="F143" s="152">
        <v>-0.1505944517833554</v>
      </c>
      <c r="G143" s="152"/>
    </row>
    <row r="144" spans="2:7">
      <c r="B144" s="150" t="s">
        <v>88</v>
      </c>
      <c r="C144" s="151">
        <v>4521</v>
      </c>
      <c r="D144" s="151">
        <v>4431</v>
      </c>
      <c r="E144" s="151"/>
      <c r="F144" s="152">
        <v>-1.9907100199071048E-2</v>
      </c>
      <c r="G144" s="152"/>
    </row>
    <row r="145" spans="2:7">
      <c r="B145" s="150" t="s">
        <v>87</v>
      </c>
      <c r="C145" s="151">
        <v>5413</v>
      </c>
      <c r="D145" s="151">
        <v>7448</v>
      </c>
      <c r="E145" s="151"/>
      <c r="F145" s="152">
        <v>0.37594679475337145</v>
      </c>
      <c r="G145" s="152"/>
    </row>
    <row r="146" spans="2:7">
      <c r="B146" s="150" t="s">
        <v>86</v>
      </c>
      <c r="C146" s="151">
        <v>5340</v>
      </c>
      <c r="D146" s="151">
        <v>5646</v>
      </c>
      <c r="E146" s="151"/>
      <c r="F146" s="152">
        <v>5.7303370786516927E-2</v>
      </c>
      <c r="G146" s="152"/>
    </row>
    <row r="147" spans="2:7">
      <c r="B147" s="153" t="s">
        <v>47</v>
      </c>
      <c r="C147" s="64">
        <v>42005</v>
      </c>
      <c r="D147" s="64">
        <v>41537</v>
      </c>
      <c r="E147" s="64">
        <v>29461</v>
      </c>
      <c r="F147" s="154">
        <v>-1.1141530770146457E-2</v>
      </c>
      <c r="G147" s="154"/>
    </row>
    <row r="148" spans="2:7" ht="15" customHeight="1">
      <c r="B148" s="358" t="s">
        <v>182</v>
      </c>
      <c r="C148" s="358"/>
      <c r="D148" s="358"/>
      <c r="E148" s="358"/>
      <c r="F148" s="358"/>
      <c r="G148" s="358"/>
    </row>
    <row r="149" spans="2:7" ht="8.25" customHeight="1">
      <c r="B149" s="155"/>
      <c r="C149" s="155"/>
      <c r="D149" s="155"/>
      <c r="E149" s="155"/>
      <c r="F149" s="155"/>
      <c r="G149" s="155"/>
    </row>
    <row r="150" spans="2:7" ht="9.75" customHeight="1">
      <c r="B150" s="155"/>
      <c r="C150" s="155"/>
      <c r="D150" s="155"/>
      <c r="E150" s="155"/>
      <c r="F150" s="155"/>
      <c r="G150" s="155"/>
    </row>
    <row r="151" spans="2:7" ht="36" customHeight="1">
      <c r="B151" s="359" t="s">
        <v>190</v>
      </c>
      <c r="C151" s="359"/>
      <c r="D151" s="359"/>
      <c r="E151" s="359"/>
      <c r="F151" s="359"/>
      <c r="G151" s="359"/>
    </row>
    <row r="152" spans="2:7">
      <c r="B152" s="157"/>
      <c r="C152" s="147">
        <v>2009</v>
      </c>
      <c r="D152" s="147">
        <v>2010</v>
      </c>
      <c r="E152" s="147">
        <v>2011</v>
      </c>
      <c r="F152" s="149" t="s">
        <v>180</v>
      </c>
      <c r="G152" s="149" t="s">
        <v>181</v>
      </c>
    </row>
    <row r="153" spans="2:7">
      <c r="B153" s="150" t="s">
        <v>97</v>
      </c>
      <c r="C153" s="151">
        <v>3641</v>
      </c>
      <c r="D153" s="151">
        <v>3761</v>
      </c>
      <c r="E153" s="151">
        <v>4808</v>
      </c>
      <c r="F153" s="152">
        <v>3.2957978577313973E-2</v>
      </c>
      <c r="G153" s="152">
        <v>0.27838340866790756</v>
      </c>
    </row>
    <row r="154" spans="2:7">
      <c r="B154" s="150" t="s">
        <v>96</v>
      </c>
      <c r="C154" s="151">
        <v>4571</v>
      </c>
      <c r="D154" s="151">
        <v>4360</v>
      </c>
      <c r="E154" s="151">
        <v>7511</v>
      </c>
      <c r="F154" s="152">
        <v>-4.616057755414571E-2</v>
      </c>
      <c r="G154" s="152">
        <v>0.72270642201834856</v>
      </c>
    </row>
    <row r="155" spans="2:7">
      <c r="B155" s="150" t="s">
        <v>95</v>
      </c>
      <c r="C155" s="151">
        <v>3855</v>
      </c>
      <c r="D155" s="151">
        <v>3219</v>
      </c>
      <c r="E155" s="151">
        <v>6593</v>
      </c>
      <c r="F155" s="152">
        <v>-0.16498054474708168</v>
      </c>
      <c r="G155" s="152">
        <v>1.0481515998757378</v>
      </c>
    </row>
    <row r="156" spans="2:7">
      <c r="B156" s="150" t="s">
        <v>94</v>
      </c>
      <c r="C156" s="151">
        <v>5416</v>
      </c>
      <c r="D156" s="151">
        <v>5152</v>
      </c>
      <c r="E156" s="151">
        <v>8639</v>
      </c>
      <c r="F156" s="152">
        <v>-4.8744460856720795E-2</v>
      </c>
      <c r="G156" s="152">
        <v>0.67682453416149069</v>
      </c>
    </row>
    <row r="157" spans="2:7">
      <c r="B157" s="150" t="s">
        <v>93</v>
      </c>
      <c r="C157" s="151">
        <v>2479</v>
      </c>
      <c r="D157" s="151">
        <v>2337</v>
      </c>
      <c r="E157" s="151"/>
      <c r="F157" s="152">
        <v>-5.7281161758773735E-2</v>
      </c>
      <c r="G157" s="152"/>
    </row>
    <row r="158" spans="2:7">
      <c r="B158" s="150" t="s">
        <v>92</v>
      </c>
      <c r="C158" s="151">
        <v>1838</v>
      </c>
      <c r="D158" s="151">
        <v>1911</v>
      </c>
      <c r="E158" s="151"/>
      <c r="F158" s="152">
        <v>3.9717083786724672E-2</v>
      </c>
      <c r="G158" s="152"/>
    </row>
    <row r="159" spans="2:7">
      <c r="B159" s="150" t="s">
        <v>91</v>
      </c>
      <c r="C159" s="151">
        <v>2986</v>
      </c>
      <c r="D159" s="151">
        <v>3998</v>
      </c>
      <c r="E159" s="151"/>
      <c r="F159" s="152">
        <v>0.33891493636972547</v>
      </c>
      <c r="G159" s="152"/>
    </row>
    <row r="160" spans="2:7">
      <c r="B160" s="150" t="s">
        <v>90</v>
      </c>
      <c r="C160" s="151">
        <v>4721</v>
      </c>
      <c r="D160" s="151">
        <v>3681</v>
      </c>
      <c r="E160" s="151"/>
      <c r="F160" s="152">
        <v>-0.22029231095106971</v>
      </c>
      <c r="G160" s="152"/>
    </row>
    <row r="161" spans="2:7">
      <c r="B161" s="150" t="s">
        <v>89</v>
      </c>
      <c r="C161" s="151">
        <v>1922</v>
      </c>
      <c r="D161" s="151">
        <v>2078</v>
      </c>
      <c r="E161" s="151"/>
      <c r="F161" s="152">
        <v>8.1165452653485959E-2</v>
      </c>
      <c r="G161" s="152"/>
    </row>
    <row r="162" spans="2:7">
      <c r="B162" s="150" t="s">
        <v>88</v>
      </c>
      <c r="C162" s="151">
        <v>3398</v>
      </c>
      <c r="D162" s="151">
        <v>4105</v>
      </c>
      <c r="E162" s="151"/>
      <c r="F162" s="152">
        <v>0.20806356680400229</v>
      </c>
      <c r="G162" s="152"/>
    </row>
    <row r="163" spans="2:7">
      <c r="B163" s="150" t="s">
        <v>87</v>
      </c>
      <c r="C163" s="151">
        <v>2795</v>
      </c>
      <c r="D163" s="151">
        <v>3157</v>
      </c>
      <c r="E163" s="151"/>
      <c r="F163" s="152">
        <v>0.12951699463327371</v>
      </c>
      <c r="G163" s="152"/>
    </row>
    <row r="164" spans="2:7">
      <c r="B164" s="150" t="s">
        <v>86</v>
      </c>
      <c r="C164" s="151">
        <v>2885</v>
      </c>
      <c r="D164" s="151">
        <v>3865</v>
      </c>
      <c r="E164" s="151"/>
      <c r="F164" s="152">
        <v>0.33968804159445409</v>
      </c>
      <c r="G164" s="152"/>
    </row>
    <row r="165" spans="2:7">
      <c r="B165" s="153" t="s">
        <v>47</v>
      </c>
      <c r="C165" s="64">
        <v>40507</v>
      </c>
      <c r="D165" s="64">
        <v>41624</v>
      </c>
      <c r="E165" s="64">
        <v>27551</v>
      </c>
      <c r="F165" s="154">
        <v>2.7575480781099504E-2</v>
      </c>
      <c r="G165" s="154"/>
    </row>
    <row r="166" spans="2:7" ht="15" customHeight="1">
      <c r="B166" s="358" t="s">
        <v>182</v>
      </c>
      <c r="C166" s="358"/>
      <c r="D166" s="358"/>
      <c r="E166" s="358"/>
      <c r="F166" s="358"/>
      <c r="G166" s="358"/>
    </row>
    <row r="167" spans="2:7" ht="10.5" customHeight="1">
      <c r="B167" s="155"/>
      <c r="C167" s="155"/>
      <c r="D167" s="155"/>
      <c r="E167" s="155"/>
      <c r="F167" s="155"/>
      <c r="G167" s="155"/>
    </row>
    <row r="168" spans="2:7" ht="7.5" customHeight="1">
      <c r="B168" s="155"/>
      <c r="C168" s="155"/>
      <c r="D168" s="155"/>
      <c r="E168" s="155"/>
      <c r="F168" s="155"/>
      <c r="G168" s="155"/>
    </row>
    <row r="169" spans="2:7" ht="36" customHeight="1">
      <c r="B169" s="359" t="s">
        <v>191</v>
      </c>
      <c r="C169" s="359"/>
      <c r="D169" s="359"/>
      <c r="E169" s="359"/>
      <c r="F169" s="359"/>
      <c r="G169" s="359"/>
    </row>
    <row r="170" spans="2:7">
      <c r="B170" s="157"/>
      <c r="C170" s="147">
        <v>2009</v>
      </c>
      <c r="D170" s="147">
        <v>2010</v>
      </c>
      <c r="E170" s="147">
        <v>2011</v>
      </c>
      <c r="F170" s="149" t="s">
        <v>180</v>
      </c>
      <c r="G170" s="149" t="s">
        <v>181</v>
      </c>
    </row>
    <row r="171" spans="2:7">
      <c r="B171" s="150" t="s">
        <v>97</v>
      </c>
      <c r="C171" s="151">
        <v>4571</v>
      </c>
      <c r="D171" s="151">
        <v>4177</v>
      </c>
      <c r="E171" s="151">
        <v>4677</v>
      </c>
      <c r="F171" s="152">
        <v>-8.6195580835703334E-2</v>
      </c>
      <c r="G171" s="152">
        <v>0.11970313622216899</v>
      </c>
    </row>
    <row r="172" spans="2:7">
      <c r="B172" s="150" t="s">
        <v>96</v>
      </c>
      <c r="C172" s="151">
        <v>5803</v>
      </c>
      <c r="D172" s="151">
        <v>5435</v>
      </c>
      <c r="E172" s="151">
        <v>7381</v>
      </c>
      <c r="F172" s="152">
        <v>-6.3415474754437318E-2</v>
      </c>
      <c r="G172" s="152">
        <v>0.35804967801287946</v>
      </c>
    </row>
    <row r="173" spans="2:7">
      <c r="B173" s="150" t="s">
        <v>95</v>
      </c>
      <c r="C173" s="151">
        <v>4978</v>
      </c>
      <c r="D173" s="151">
        <v>4994</v>
      </c>
      <c r="E173" s="151">
        <v>7906</v>
      </c>
      <c r="F173" s="152">
        <v>3.2141422257934149E-3</v>
      </c>
      <c r="G173" s="152">
        <v>0.58309971966359631</v>
      </c>
    </row>
    <row r="174" spans="2:7">
      <c r="B174" s="150" t="s">
        <v>94</v>
      </c>
      <c r="C174" s="151">
        <v>6271</v>
      </c>
      <c r="D174" s="151">
        <v>5201</v>
      </c>
      <c r="E174" s="151">
        <v>6587</v>
      </c>
      <c r="F174" s="152">
        <v>-0.17062669430712807</v>
      </c>
      <c r="G174" s="152">
        <v>0.26648721399730824</v>
      </c>
    </row>
    <row r="175" spans="2:7">
      <c r="B175" s="150" t="s">
        <v>93</v>
      </c>
      <c r="C175" s="151">
        <v>4040</v>
      </c>
      <c r="D175" s="151">
        <v>5808</v>
      </c>
      <c r="E175" s="151"/>
      <c r="F175" s="152">
        <v>0.43762376237623757</v>
      </c>
      <c r="G175" s="152"/>
    </row>
    <row r="176" spans="2:7">
      <c r="B176" s="150" t="s">
        <v>92</v>
      </c>
      <c r="C176" s="151">
        <v>3104</v>
      </c>
      <c r="D176" s="151">
        <v>2532</v>
      </c>
      <c r="E176" s="151"/>
      <c r="F176" s="152">
        <v>-0.18427835051546393</v>
      </c>
      <c r="G176" s="152"/>
    </row>
    <row r="177" spans="2:7">
      <c r="B177" s="150" t="s">
        <v>91</v>
      </c>
      <c r="C177" s="151">
        <v>6939</v>
      </c>
      <c r="D177" s="151">
        <v>5746</v>
      </c>
      <c r="E177" s="151"/>
      <c r="F177" s="152">
        <v>-0.17192679060383342</v>
      </c>
      <c r="G177" s="152"/>
    </row>
    <row r="178" spans="2:7">
      <c r="B178" s="150" t="s">
        <v>90</v>
      </c>
      <c r="C178" s="151">
        <v>5915</v>
      </c>
      <c r="D178" s="151">
        <v>5648</v>
      </c>
      <c r="E178" s="151"/>
      <c r="F178" s="152">
        <v>-4.5139475908706705E-2</v>
      </c>
      <c r="G178" s="152"/>
    </row>
    <row r="179" spans="2:7">
      <c r="B179" s="150" t="s">
        <v>89</v>
      </c>
      <c r="C179" s="151">
        <v>3937</v>
      </c>
      <c r="D179" s="151">
        <v>3720</v>
      </c>
      <c r="E179" s="151"/>
      <c r="F179" s="152">
        <v>-5.5118110236220486E-2</v>
      </c>
      <c r="G179" s="152"/>
    </row>
    <row r="180" spans="2:7">
      <c r="B180" s="150" t="s">
        <v>88</v>
      </c>
      <c r="C180" s="151">
        <v>5676</v>
      </c>
      <c r="D180" s="151">
        <v>5657</v>
      </c>
      <c r="E180" s="151"/>
      <c r="F180" s="152">
        <v>-3.3474277660323626E-3</v>
      </c>
      <c r="G180" s="152"/>
    </row>
    <row r="181" spans="2:7">
      <c r="B181" s="150" t="s">
        <v>87</v>
      </c>
      <c r="C181" s="151">
        <v>3947</v>
      </c>
      <c r="D181" s="151">
        <v>4912</v>
      </c>
      <c r="E181" s="151"/>
      <c r="F181" s="152">
        <v>0.24448948568533058</v>
      </c>
      <c r="G181" s="152"/>
    </row>
    <row r="182" spans="2:7">
      <c r="B182" s="150" t="s">
        <v>86</v>
      </c>
      <c r="C182" s="151">
        <v>4010</v>
      </c>
      <c r="D182" s="151">
        <v>5220</v>
      </c>
      <c r="E182" s="151"/>
      <c r="F182" s="152">
        <v>0.30174563591022441</v>
      </c>
      <c r="G182" s="152"/>
    </row>
    <row r="183" spans="2:7">
      <c r="B183" s="153" t="s">
        <v>47</v>
      </c>
      <c r="C183" s="64">
        <v>59191</v>
      </c>
      <c r="D183" s="64">
        <v>59050</v>
      </c>
      <c r="E183" s="64">
        <v>26551</v>
      </c>
      <c r="F183" s="154">
        <v>-2.3821189032116052E-3</v>
      </c>
      <c r="G183" s="154"/>
    </row>
    <row r="184" spans="2:7" ht="15" customHeight="1">
      <c r="B184" s="358" t="s">
        <v>182</v>
      </c>
      <c r="C184" s="358"/>
      <c r="D184" s="358"/>
      <c r="E184" s="358"/>
      <c r="F184" s="358"/>
      <c r="G184" s="358"/>
    </row>
    <row r="185" spans="2:7" ht="9.75" customHeight="1">
      <c r="B185" s="155"/>
      <c r="C185" s="155"/>
      <c r="D185" s="155"/>
      <c r="E185" s="155"/>
      <c r="F185" s="155"/>
      <c r="G185" s="155"/>
    </row>
    <row r="186" spans="2:7" ht="7.5" customHeight="1">
      <c r="B186" s="155"/>
      <c r="C186" s="155"/>
      <c r="D186" s="155"/>
      <c r="E186" s="155"/>
      <c r="F186" s="155"/>
      <c r="G186" s="155"/>
    </row>
    <row r="187" spans="2:7" ht="36" customHeight="1">
      <c r="B187" s="359" t="s">
        <v>192</v>
      </c>
      <c r="C187" s="359"/>
      <c r="D187" s="359"/>
      <c r="E187" s="359"/>
      <c r="F187" s="359"/>
      <c r="G187" s="359"/>
    </row>
    <row r="188" spans="2:7">
      <c r="B188" s="157"/>
      <c r="C188" s="147">
        <v>2009</v>
      </c>
      <c r="D188" s="147">
        <v>2010</v>
      </c>
      <c r="E188" s="147">
        <v>2011</v>
      </c>
      <c r="F188" s="149" t="s">
        <v>180</v>
      </c>
      <c r="G188" s="149" t="s">
        <v>181</v>
      </c>
    </row>
    <row r="189" spans="2:7">
      <c r="B189" s="150" t="s">
        <v>97</v>
      </c>
      <c r="C189" s="151">
        <v>6210</v>
      </c>
      <c r="D189" s="151">
        <v>6177</v>
      </c>
      <c r="E189" s="151">
        <v>6793</v>
      </c>
      <c r="F189" s="152">
        <v>-5.3140096618357058E-3</v>
      </c>
      <c r="G189" s="152">
        <v>9.972478549457664E-2</v>
      </c>
    </row>
    <row r="190" spans="2:7">
      <c r="B190" s="150" t="s">
        <v>96</v>
      </c>
      <c r="C190" s="151">
        <v>4738</v>
      </c>
      <c r="D190" s="151">
        <v>5258</v>
      </c>
      <c r="E190" s="151">
        <v>6190</v>
      </c>
      <c r="F190" s="152">
        <v>0.10975094976783462</v>
      </c>
      <c r="G190" s="152">
        <v>0.17725370863446188</v>
      </c>
    </row>
    <row r="191" spans="2:7">
      <c r="B191" s="150" t="s">
        <v>95</v>
      </c>
      <c r="C191" s="151">
        <v>4487</v>
      </c>
      <c r="D191" s="151">
        <v>4699</v>
      </c>
      <c r="E191" s="151">
        <v>6788</v>
      </c>
      <c r="F191" s="152">
        <v>4.7247604189881942E-2</v>
      </c>
      <c r="G191" s="152">
        <v>0.44456267290912965</v>
      </c>
    </row>
    <row r="192" spans="2:7">
      <c r="B192" s="150" t="s">
        <v>94</v>
      </c>
      <c r="C192" s="151">
        <v>6813</v>
      </c>
      <c r="D192" s="151">
        <v>7452</v>
      </c>
      <c r="E192" s="151">
        <v>7183</v>
      </c>
      <c r="F192" s="152">
        <v>9.3791281373844182E-2</v>
      </c>
      <c r="G192" s="152">
        <v>-3.6097691894793393E-2</v>
      </c>
    </row>
    <row r="193" spans="2:7">
      <c r="B193" s="150" t="s">
        <v>93</v>
      </c>
      <c r="C193" s="151">
        <v>3425</v>
      </c>
      <c r="D193" s="151">
        <v>4176</v>
      </c>
      <c r="E193" s="151"/>
      <c r="F193" s="152">
        <v>0.21927007299270063</v>
      </c>
      <c r="G193" s="152"/>
    </row>
    <row r="194" spans="2:7">
      <c r="B194" s="150" t="s">
        <v>92</v>
      </c>
      <c r="C194" s="151">
        <v>3336</v>
      </c>
      <c r="D194" s="151">
        <v>4162</v>
      </c>
      <c r="E194" s="151"/>
      <c r="F194" s="152">
        <v>0.24760191846522783</v>
      </c>
      <c r="G194" s="152"/>
    </row>
    <row r="195" spans="2:7">
      <c r="B195" s="150" t="s">
        <v>91</v>
      </c>
      <c r="C195" s="151">
        <v>5674</v>
      </c>
      <c r="D195" s="151">
        <v>6241</v>
      </c>
      <c r="E195" s="151"/>
      <c r="F195" s="152">
        <v>9.9929502996122688E-2</v>
      </c>
      <c r="G195" s="152"/>
    </row>
    <row r="196" spans="2:7">
      <c r="B196" s="150" t="s">
        <v>90</v>
      </c>
      <c r="C196" s="151">
        <v>5707</v>
      </c>
      <c r="D196" s="151">
        <v>5323</v>
      </c>
      <c r="E196" s="151"/>
      <c r="F196" s="152">
        <v>-6.7285789381461347E-2</v>
      </c>
      <c r="G196" s="152"/>
    </row>
    <row r="197" spans="2:7">
      <c r="B197" s="150" t="s">
        <v>89</v>
      </c>
      <c r="C197" s="151">
        <v>4010</v>
      </c>
      <c r="D197" s="151">
        <v>4745</v>
      </c>
      <c r="E197" s="151"/>
      <c r="F197" s="152">
        <v>0.18329177057356616</v>
      </c>
      <c r="G197" s="152"/>
    </row>
    <row r="198" spans="2:7">
      <c r="B198" s="150" t="s">
        <v>88</v>
      </c>
      <c r="C198" s="151">
        <v>4533</v>
      </c>
      <c r="D198" s="151">
        <v>4848</v>
      </c>
      <c r="E198" s="151"/>
      <c r="F198" s="152">
        <v>6.949040370615478E-2</v>
      </c>
      <c r="G198" s="152"/>
    </row>
    <row r="199" spans="2:7">
      <c r="B199" s="150" t="s">
        <v>87</v>
      </c>
      <c r="C199" s="151">
        <v>6045</v>
      </c>
      <c r="D199" s="151">
        <v>5938</v>
      </c>
      <c r="E199" s="151"/>
      <c r="F199" s="152">
        <v>-1.7700578990901605E-2</v>
      </c>
      <c r="G199" s="152"/>
    </row>
    <row r="200" spans="2:7">
      <c r="B200" s="150" t="s">
        <v>86</v>
      </c>
      <c r="C200" s="151">
        <v>6014</v>
      </c>
      <c r="D200" s="151">
        <v>5487</v>
      </c>
      <c r="E200" s="151"/>
      <c r="F200" s="152">
        <v>-8.7628865979381465E-2</v>
      </c>
      <c r="G200" s="152"/>
    </row>
    <row r="201" spans="2:7">
      <c r="B201" s="153" t="s">
        <v>47</v>
      </c>
      <c r="C201" s="64">
        <v>60992</v>
      </c>
      <c r="D201" s="64">
        <v>64506</v>
      </c>
      <c r="E201" s="64">
        <v>26954</v>
      </c>
      <c r="F201" s="154">
        <v>5.7614113326337923E-2</v>
      </c>
      <c r="G201" s="154"/>
    </row>
    <row r="202" spans="2:7" ht="15" customHeight="1">
      <c r="B202" s="358" t="s">
        <v>182</v>
      </c>
      <c r="C202" s="358"/>
      <c r="D202" s="358"/>
      <c r="E202" s="358"/>
      <c r="F202" s="358"/>
      <c r="G202" s="358"/>
    </row>
    <row r="203" spans="2:7" ht="7.5" customHeight="1">
      <c r="B203" s="155"/>
      <c r="C203" s="155"/>
      <c r="D203" s="155"/>
      <c r="E203" s="155"/>
      <c r="F203" s="155"/>
      <c r="G203" s="155"/>
    </row>
    <row r="204" spans="2:7" ht="7.5" customHeight="1">
      <c r="B204" s="155"/>
      <c r="C204" s="155"/>
      <c r="D204" s="155"/>
      <c r="E204" s="155"/>
      <c r="F204" s="155"/>
      <c r="G204" s="155"/>
    </row>
    <row r="205" spans="2:7" ht="36" customHeight="1">
      <c r="B205" s="359" t="s">
        <v>193</v>
      </c>
      <c r="C205" s="359"/>
      <c r="D205" s="359"/>
      <c r="E205" s="359"/>
      <c r="F205" s="359"/>
      <c r="G205" s="359"/>
    </row>
    <row r="206" spans="2:7">
      <c r="B206" s="157"/>
      <c r="C206" s="147">
        <v>2009</v>
      </c>
      <c r="D206" s="147">
        <v>2010</v>
      </c>
      <c r="E206" s="147">
        <v>2011</v>
      </c>
      <c r="F206" s="149" t="s">
        <v>180</v>
      </c>
      <c r="G206" s="149" t="s">
        <v>181</v>
      </c>
    </row>
    <row r="207" spans="2:7">
      <c r="B207" s="150" t="s">
        <v>97</v>
      </c>
      <c r="C207" s="151">
        <v>4907</v>
      </c>
      <c r="D207" s="151">
        <v>5105</v>
      </c>
      <c r="E207" s="151">
        <v>6145</v>
      </c>
      <c r="F207" s="152">
        <v>4.0350519665783624E-2</v>
      </c>
      <c r="G207" s="152">
        <v>0.20372184133202742</v>
      </c>
    </row>
    <row r="208" spans="2:7">
      <c r="B208" s="150" t="s">
        <v>96</v>
      </c>
      <c r="C208" s="151">
        <v>4002</v>
      </c>
      <c r="D208" s="151">
        <v>3897</v>
      </c>
      <c r="E208" s="151">
        <v>5925</v>
      </c>
      <c r="F208" s="152">
        <v>-2.6236881559220437E-2</v>
      </c>
      <c r="G208" s="152">
        <v>0.52040030792917635</v>
      </c>
    </row>
    <row r="209" spans="2:7">
      <c r="B209" s="150" t="s">
        <v>95</v>
      </c>
      <c r="C209" s="151">
        <v>3281</v>
      </c>
      <c r="D209" s="151">
        <v>3266</v>
      </c>
      <c r="E209" s="151">
        <v>4792</v>
      </c>
      <c r="F209" s="152">
        <v>-4.5717768972873829E-3</v>
      </c>
      <c r="G209" s="152">
        <v>0.46723821187997561</v>
      </c>
    </row>
    <row r="210" spans="2:7">
      <c r="B210" s="150" t="s">
        <v>94</v>
      </c>
      <c r="C210" s="151">
        <v>2814</v>
      </c>
      <c r="D210" s="151">
        <v>2538</v>
      </c>
      <c r="E210" s="151">
        <v>4984</v>
      </c>
      <c r="F210" s="152">
        <v>-9.8081023454157812E-2</v>
      </c>
      <c r="G210" s="152">
        <v>0.96375098502758072</v>
      </c>
    </row>
    <row r="211" spans="2:7">
      <c r="B211" s="150" t="s">
        <v>93</v>
      </c>
      <c r="C211" s="151">
        <v>2040</v>
      </c>
      <c r="D211" s="151">
        <v>2290</v>
      </c>
      <c r="E211" s="151"/>
      <c r="F211" s="152">
        <v>0.12254901960784315</v>
      </c>
      <c r="G211" s="152"/>
    </row>
    <row r="212" spans="2:7">
      <c r="B212" s="150" t="s">
        <v>92</v>
      </c>
      <c r="C212" s="151">
        <v>2516</v>
      </c>
      <c r="D212" s="151">
        <v>2727</v>
      </c>
      <c r="E212" s="151"/>
      <c r="F212" s="152">
        <v>8.3863275039745666E-2</v>
      </c>
      <c r="G212" s="152"/>
    </row>
    <row r="213" spans="2:7">
      <c r="B213" s="150" t="s">
        <v>91</v>
      </c>
      <c r="C213" s="151">
        <v>2931</v>
      </c>
      <c r="D213" s="151">
        <v>3797</v>
      </c>
      <c r="E213" s="151"/>
      <c r="F213" s="152">
        <v>0.2954622995564653</v>
      </c>
      <c r="G213" s="152"/>
    </row>
    <row r="214" spans="2:7">
      <c r="B214" s="150" t="s">
        <v>90</v>
      </c>
      <c r="C214" s="151">
        <v>7030</v>
      </c>
      <c r="D214" s="151">
        <v>5884</v>
      </c>
      <c r="E214" s="151"/>
      <c r="F214" s="152">
        <v>-0.16301564722617357</v>
      </c>
      <c r="G214" s="152"/>
    </row>
    <row r="215" spans="2:7">
      <c r="B215" s="150" t="s">
        <v>89</v>
      </c>
      <c r="C215" s="151">
        <v>2390</v>
      </c>
      <c r="D215" s="151">
        <v>2910</v>
      </c>
      <c r="E215" s="151"/>
      <c r="F215" s="152">
        <v>0.21757322175732208</v>
      </c>
      <c r="G215" s="152"/>
    </row>
    <row r="216" spans="2:7">
      <c r="B216" s="150" t="s">
        <v>88</v>
      </c>
      <c r="C216" s="151">
        <v>2420</v>
      </c>
      <c r="D216" s="151">
        <v>1861</v>
      </c>
      <c r="E216" s="151"/>
      <c r="F216" s="152">
        <v>-0.2309917355371901</v>
      </c>
      <c r="G216" s="152"/>
    </row>
    <row r="217" spans="2:7">
      <c r="B217" s="150" t="s">
        <v>87</v>
      </c>
      <c r="C217" s="151">
        <v>2167</v>
      </c>
      <c r="D217" s="151">
        <v>2476</v>
      </c>
      <c r="E217" s="151"/>
      <c r="F217" s="152">
        <v>0.14259344716197497</v>
      </c>
      <c r="G217" s="152"/>
    </row>
    <row r="218" spans="2:7">
      <c r="B218" s="150" t="s">
        <v>86</v>
      </c>
      <c r="C218" s="151">
        <v>3032</v>
      </c>
      <c r="D218" s="151">
        <v>3583</v>
      </c>
      <c r="E218" s="151"/>
      <c r="F218" s="152">
        <v>0.18172823218997358</v>
      </c>
      <c r="G218" s="152"/>
    </row>
    <row r="219" spans="2:7">
      <c r="B219" s="153" t="s">
        <v>47</v>
      </c>
      <c r="C219" s="64">
        <v>39530</v>
      </c>
      <c r="D219" s="64">
        <v>40334</v>
      </c>
      <c r="E219" s="64">
        <v>21846</v>
      </c>
      <c r="F219" s="154">
        <v>2.0338983050847359E-2</v>
      </c>
      <c r="G219" s="154"/>
    </row>
    <row r="220" spans="2:7" ht="15" customHeight="1">
      <c r="B220" s="358" t="s">
        <v>182</v>
      </c>
      <c r="C220" s="358"/>
      <c r="D220" s="358"/>
      <c r="E220" s="358"/>
      <c r="F220" s="358"/>
      <c r="G220" s="358"/>
    </row>
    <row r="221" spans="2:7" ht="8.25" customHeight="1">
      <c r="B221" s="155"/>
      <c r="C221" s="155"/>
      <c r="D221" s="155"/>
      <c r="E221" s="155"/>
      <c r="F221" s="155"/>
      <c r="G221" s="155"/>
    </row>
    <row r="222" spans="2:7" ht="6.75" customHeight="1">
      <c r="B222" s="155"/>
      <c r="C222" s="155"/>
      <c r="D222" s="155"/>
      <c r="E222" s="155"/>
      <c r="F222" s="155"/>
      <c r="G222" s="155"/>
    </row>
    <row r="223" spans="2:7" ht="36" customHeight="1">
      <c r="B223" s="359" t="s">
        <v>194</v>
      </c>
      <c r="C223" s="359"/>
      <c r="D223" s="359"/>
      <c r="E223" s="359"/>
      <c r="F223" s="359"/>
      <c r="G223" s="359"/>
    </row>
    <row r="224" spans="2:7">
      <c r="B224" s="157"/>
      <c r="C224" s="147">
        <v>2009</v>
      </c>
      <c r="D224" s="147">
        <v>2010</v>
      </c>
      <c r="E224" s="147">
        <v>2011</v>
      </c>
      <c r="F224" s="149" t="s">
        <v>180</v>
      </c>
      <c r="G224" s="149" t="s">
        <v>181</v>
      </c>
    </row>
    <row r="225" spans="2:7">
      <c r="B225" s="150" t="s">
        <v>97</v>
      </c>
      <c r="C225" s="151">
        <v>3874</v>
      </c>
      <c r="D225" s="151">
        <v>3623</v>
      </c>
      <c r="E225" s="151">
        <v>4547</v>
      </c>
      <c r="F225" s="152">
        <v>-6.479091378420232E-2</v>
      </c>
      <c r="G225" s="152">
        <v>0.25503726193762066</v>
      </c>
    </row>
    <row r="226" spans="2:7">
      <c r="B226" s="150" t="s">
        <v>96</v>
      </c>
      <c r="C226" s="151">
        <v>1864</v>
      </c>
      <c r="D226" s="151">
        <v>2290</v>
      </c>
      <c r="E226" s="151">
        <v>2283</v>
      </c>
      <c r="F226" s="152">
        <v>0.22854077253218885</v>
      </c>
      <c r="G226" s="152">
        <v>-3.0567685589519833E-3</v>
      </c>
    </row>
    <row r="227" spans="2:7">
      <c r="B227" s="150" t="s">
        <v>95</v>
      </c>
      <c r="C227" s="151">
        <v>2810</v>
      </c>
      <c r="D227" s="151">
        <v>3017</v>
      </c>
      <c r="E227" s="151">
        <v>4289</v>
      </c>
      <c r="F227" s="152">
        <v>7.3665480427046237E-2</v>
      </c>
      <c r="G227" s="152">
        <v>0.42161087172688094</v>
      </c>
    </row>
    <row r="228" spans="2:7">
      <c r="B228" s="150" t="s">
        <v>94</v>
      </c>
      <c r="C228" s="151">
        <v>2964</v>
      </c>
      <c r="D228" s="151">
        <v>4601</v>
      </c>
      <c r="E228" s="151">
        <v>5247</v>
      </c>
      <c r="F228" s="152">
        <v>0.5522941970310391</v>
      </c>
      <c r="G228" s="152">
        <v>0.14040425994349048</v>
      </c>
    </row>
    <row r="229" spans="2:7">
      <c r="B229" s="150" t="s">
        <v>93</v>
      </c>
      <c r="C229" s="151">
        <v>4491</v>
      </c>
      <c r="D229" s="151">
        <v>3546</v>
      </c>
      <c r="E229" s="151"/>
      <c r="F229" s="152">
        <v>-0.21042084168336672</v>
      </c>
      <c r="G229" s="152"/>
    </row>
    <row r="230" spans="2:7">
      <c r="B230" s="150" t="s">
        <v>92</v>
      </c>
      <c r="C230" s="151">
        <v>3620</v>
      </c>
      <c r="D230" s="151">
        <v>4158</v>
      </c>
      <c r="E230" s="151"/>
      <c r="F230" s="152">
        <v>0.14861878453038679</v>
      </c>
      <c r="G230" s="152"/>
    </row>
    <row r="231" spans="2:7">
      <c r="B231" s="150" t="s">
        <v>91</v>
      </c>
      <c r="C231" s="151">
        <v>4201</v>
      </c>
      <c r="D231" s="151">
        <v>6396</v>
      </c>
      <c r="E231" s="151"/>
      <c r="F231" s="152">
        <v>0.52249464413234947</v>
      </c>
      <c r="G231" s="152"/>
    </row>
    <row r="232" spans="2:7">
      <c r="B232" s="150" t="s">
        <v>90</v>
      </c>
      <c r="C232" s="151">
        <v>3668</v>
      </c>
      <c r="D232" s="151">
        <v>5428</v>
      </c>
      <c r="E232" s="151"/>
      <c r="F232" s="152">
        <v>0.47982551799345696</v>
      </c>
      <c r="G232" s="152"/>
    </row>
    <row r="233" spans="2:7">
      <c r="B233" s="150" t="s">
        <v>89</v>
      </c>
      <c r="C233" s="151">
        <v>2957</v>
      </c>
      <c r="D233" s="151">
        <v>4711</v>
      </c>
      <c r="E233" s="151"/>
      <c r="F233" s="152">
        <v>0.59316875211362863</v>
      </c>
      <c r="G233" s="152"/>
    </row>
    <row r="234" spans="2:7">
      <c r="B234" s="150" t="s">
        <v>88</v>
      </c>
      <c r="C234" s="151">
        <v>3864</v>
      </c>
      <c r="D234" s="151">
        <v>5241</v>
      </c>
      <c r="E234" s="151"/>
      <c r="F234" s="152">
        <v>0.35636645962732927</v>
      </c>
      <c r="G234" s="152"/>
    </row>
    <row r="235" spans="2:7">
      <c r="B235" s="150" t="s">
        <v>87</v>
      </c>
      <c r="C235" s="151">
        <v>2776</v>
      </c>
      <c r="D235" s="151">
        <v>4605</v>
      </c>
      <c r="E235" s="151"/>
      <c r="F235" s="152">
        <v>0.65886167146974062</v>
      </c>
      <c r="G235" s="152"/>
    </row>
    <row r="236" spans="2:7">
      <c r="B236" s="150" t="s">
        <v>86</v>
      </c>
      <c r="C236" s="151">
        <v>2697</v>
      </c>
      <c r="D236" s="151">
        <v>4036</v>
      </c>
      <c r="E236" s="151"/>
      <c r="F236" s="152">
        <v>0.49647756766777906</v>
      </c>
      <c r="G236" s="152"/>
    </row>
    <row r="237" spans="2:7">
      <c r="B237" s="153" t="s">
        <v>47</v>
      </c>
      <c r="C237" s="64">
        <v>39786</v>
      </c>
      <c r="D237" s="64">
        <v>51652</v>
      </c>
      <c r="E237" s="64">
        <v>16366</v>
      </c>
      <c r="F237" s="154">
        <v>0.29824561403508776</v>
      </c>
      <c r="G237" s="154"/>
    </row>
    <row r="238" spans="2:7" ht="15" customHeight="1">
      <c r="B238" s="358" t="s">
        <v>182</v>
      </c>
      <c r="C238" s="358"/>
      <c r="D238" s="358"/>
      <c r="E238" s="358"/>
      <c r="F238" s="358"/>
      <c r="G238" s="358"/>
    </row>
    <row r="239" spans="2:7" ht="7.5" customHeight="1">
      <c r="B239" s="155"/>
      <c r="C239" s="155"/>
      <c r="D239" s="155"/>
      <c r="E239" s="155"/>
      <c r="F239" s="155"/>
      <c r="G239" s="155"/>
    </row>
    <row r="240" spans="2:7" ht="7.5" customHeight="1">
      <c r="B240" s="155"/>
      <c r="C240" s="155"/>
      <c r="D240" s="155"/>
      <c r="E240" s="155"/>
      <c r="F240" s="155"/>
      <c r="G240" s="155"/>
    </row>
    <row r="241" spans="2:7" ht="36" customHeight="1">
      <c r="B241" s="359" t="s">
        <v>195</v>
      </c>
      <c r="C241" s="359"/>
      <c r="D241" s="359"/>
      <c r="E241" s="359"/>
      <c r="F241" s="359"/>
      <c r="G241" s="359"/>
    </row>
    <row r="242" spans="2:7">
      <c r="B242" s="157"/>
      <c r="C242" s="147">
        <v>2009</v>
      </c>
      <c r="D242" s="147">
        <v>2010</v>
      </c>
      <c r="E242" s="147">
        <v>2011</v>
      </c>
      <c r="F242" s="149" t="s">
        <v>180</v>
      </c>
      <c r="G242" s="149" t="s">
        <v>181</v>
      </c>
    </row>
    <row r="243" spans="2:7">
      <c r="B243" s="150" t="s">
        <v>97</v>
      </c>
      <c r="C243" s="151">
        <v>4025</v>
      </c>
      <c r="D243" s="151">
        <v>3312</v>
      </c>
      <c r="E243" s="151">
        <v>3641</v>
      </c>
      <c r="F243" s="152">
        <v>-0.17714285714285716</v>
      </c>
      <c r="G243" s="152">
        <v>9.9335748792270584E-2</v>
      </c>
    </row>
    <row r="244" spans="2:7">
      <c r="B244" s="150" t="s">
        <v>96</v>
      </c>
      <c r="C244" s="151">
        <v>3598</v>
      </c>
      <c r="D244" s="151">
        <v>3257</v>
      </c>
      <c r="E244" s="151">
        <v>2807</v>
      </c>
      <c r="F244" s="152">
        <v>-9.477487493051695E-2</v>
      </c>
      <c r="G244" s="152">
        <v>-0.13816395455941055</v>
      </c>
    </row>
    <row r="245" spans="2:7">
      <c r="B245" s="150" t="s">
        <v>95</v>
      </c>
      <c r="C245" s="151">
        <v>4077</v>
      </c>
      <c r="D245" s="151">
        <v>3511</v>
      </c>
      <c r="E245" s="151">
        <v>4094</v>
      </c>
      <c r="F245" s="152">
        <v>-0.13882756929114548</v>
      </c>
      <c r="G245" s="152">
        <v>0.16604955853033321</v>
      </c>
    </row>
    <row r="246" spans="2:7">
      <c r="B246" s="150" t="s">
        <v>94</v>
      </c>
      <c r="C246" s="151">
        <v>3829</v>
      </c>
      <c r="D246" s="151">
        <v>3486</v>
      </c>
      <c r="E246" s="151">
        <v>6730</v>
      </c>
      <c r="F246" s="152">
        <v>-8.957952468007313E-2</v>
      </c>
      <c r="G246" s="152">
        <v>0.93057946069994268</v>
      </c>
    </row>
    <row r="247" spans="2:7">
      <c r="B247" s="150" t="s">
        <v>93</v>
      </c>
      <c r="C247" s="151">
        <v>3323</v>
      </c>
      <c r="D247" s="151">
        <v>2644</v>
      </c>
      <c r="E247" s="151"/>
      <c r="F247" s="152">
        <v>-0.20433343364429735</v>
      </c>
      <c r="G247" s="152"/>
    </row>
    <row r="248" spans="2:7">
      <c r="B248" s="150" t="s">
        <v>92</v>
      </c>
      <c r="C248" s="151">
        <v>5799</v>
      </c>
      <c r="D248" s="151">
        <v>4831</v>
      </c>
      <c r="E248" s="151"/>
      <c r="F248" s="152">
        <v>-0.16692533195378512</v>
      </c>
      <c r="G248" s="152"/>
    </row>
    <row r="249" spans="2:7">
      <c r="B249" s="150" t="s">
        <v>91</v>
      </c>
      <c r="C249" s="151">
        <v>5031</v>
      </c>
      <c r="D249" s="151">
        <v>5723</v>
      </c>
      <c r="E249" s="151"/>
      <c r="F249" s="152">
        <v>0.13754720731464909</v>
      </c>
      <c r="G249" s="152"/>
    </row>
    <row r="250" spans="2:7">
      <c r="B250" s="150" t="s">
        <v>90</v>
      </c>
      <c r="C250" s="151">
        <v>3594</v>
      </c>
      <c r="D250" s="151">
        <v>3884</v>
      </c>
      <c r="E250" s="151"/>
      <c r="F250" s="152">
        <v>8.0690038953811882E-2</v>
      </c>
      <c r="G250" s="152"/>
    </row>
    <row r="251" spans="2:7">
      <c r="B251" s="150" t="s">
        <v>89</v>
      </c>
      <c r="C251" s="151">
        <v>4480</v>
      </c>
      <c r="D251" s="151">
        <v>4734</v>
      </c>
      <c r="E251" s="151"/>
      <c r="F251" s="152">
        <v>5.6696428571428648E-2</v>
      </c>
      <c r="G251" s="152"/>
    </row>
    <row r="252" spans="2:7">
      <c r="B252" s="150" t="s">
        <v>88</v>
      </c>
      <c r="C252" s="151">
        <v>4071</v>
      </c>
      <c r="D252" s="151">
        <v>3500</v>
      </c>
      <c r="E252" s="151"/>
      <c r="F252" s="152">
        <v>-0.14026037828543358</v>
      </c>
      <c r="G252" s="152"/>
    </row>
    <row r="253" spans="2:7">
      <c r="B253" s="150" t="s">
        <v>87</v>
      </c>
      <c r="C253" s="151">
        <v>2865</v>
      </c>
      <c r="D253" s="151">
        <v>3622</v>
      </c>
      <c r="E253" s="151"/>
      <c r="F253" s="152">
        <v>0.26422338568935433</v>
      </c>
      <c r="G253" s="152"/>
    </row>
    <row r="254" spans="2:7">
      <c r="B254" s="150" t="s">
        <v>86</v>
      </c>
      <c r="C254" s="151">
        <v>3498</v>
      </c>
      <c r="D254" s="151">
        <v>3005</v>
      </c>
      <c r="E254" s="151"/>
      <c r="F254" s="152">
        <v>-0.14093767867352769</v>
      </c>
      <c r="G254" s="152"/>
    </row>
    <row r="255" spans="2:7">
      <c r="B255" s="153" t="s">
        <v>47</v>
      </c>
      <c r="C255" s="64">
        <v>48190</v>
      </c>
      <c r="D255" s="64">
        <v>45509</v>
      </c>
      <c r="E255" s="64">
        <v>17272</v>
      </c>
      <c r="F255" s="154">
        <v>-5.5633948952064749E-2</v>
      </c>
      <c r="G255" s="154"/>
    </row>
    <row r="256" spans="2:7" ht="15" customHeight="1">
      <c r="B256" s="358" t="s">
        <v>182</v>
      </c>
      <c r="C256" s="358"/>
      <c r="D256" s="358"/>
      <c r="E256" s="358"/>
      <c r="F256" s="358"/>
      <c r="G256" s="358"/>
    </row>
    <row r="257" spans="2:7" ht="6.75" customHeight="1">
      <c r="B257" s="155"/>
      <c r="C257" s="155"/>
      <c r="D257" s="155"/>
      <c r="E257" s="155"/>
      <c r="F257" s="155"/>
      <c r="G257" s="155"/>
    </row>
    <row r="258" spans="2:7" ht="7.5" customHeight="1">
      <c r="B258" s="155"/>
      <c r="C258" s="155"/>
      <c r="D258" s="155"/>
      <c r="E258" s="155"/>
      <c r="F258" s="155"/>
      <c r="G258" s="155"/>
    </row>
    <row r="259" spans="2:7" ht="36" customHeight="1">
      <c r="B259" s="359" t="s">
        <v>196</v>
      </c>
      <c r="C259" s="359"/>
      <c r="D259" s="359"/>
      <c r="E259" s="359"/>
      <c r="F259" s="359"/>
      <c r="G259" s="359"/>
    </row>
    <row r="260" spans="2:7">
      <c r="B260" s="157"/>
      <c r="C260" s="147">
        <v>2009</v>
      </c>
      <c r="D260" s="147">
        <v>2010</v>
      </c>
      <c r="E260" s="147">
        <v>2011</v>
      </c>
      <c r="F260" s="149" t="s">
        <v>180</v>
      </c>
      <c r="G260" s="149" t="s">
        <v>181</v>
      </c>
    </row>
    <row r="261" spans="2:7">
      <c r="B261" s="150" t="s">
        <v>97</v>
      </c>
      <c r="C261" s="151">
        <v>3886</v>
      </c>
      <c r="D261" s="151">
        <v>2494</v>
      </c>
      <c r="E261" s="151">
        <v>1883</v>
      </c>
      <c r="F261" s="152">
        <v>-0.35820895522388063</v>
      </c>
      <c r="G261" s="152">
        <v>-0.24498797113071369</v>
      </c>
    </row>
    <row r="262" spans="2:7">
      <c r="B262" s="150" t="s">
        <v>96</v>
      </c>
      <c r="C262" s="151">
        <v>3808</v>
      </c>
      <c r="D262" s="151">
        <v>2203</v>
      </c>
      <c r="E262" s="151">
        <v>1952</v>
      </c>
      <c r="F262" s="152">
        <v>-0.42148109243697474</v>
      </c>
      <c r="G262" s="152">
        <v>-0.11393554244212434</v>
      </c>
    </row>
    <row r="263" spans="2:7">
      <c r="B263" s="150" t="s">
        <v>95</v>
      </c>
      <c r="C263" s="151">
        <v>3595</v>
      </c>
      <c r="D263" s="151">
        <v>2462</v>
      </c>
      <c r="E263" s="151">
        <v>1800</v>
      </c>
      <c r="F263" s="152">
        <v>-0.31515994436717665</v>
      </c>
      <c r="G263" s="152">
        <v>-0.26888708367181158</v>
      </c>
    </row>
    <row r="264" spans="2:7">
      <c r="B264" s="150" t="s">
        <v>94</v>
      </c>
      <c r="C264" s="151">
        <v>3057</v>
      </c>
      <c r="D264" s="151">
        <v>2322</v>
      </c>
      <c r="E264" s="151">
        <v>1771</v>
      </c>
      <c r="F264" s="152">
        <v>-0.24043179587831209</v>
      </c>
      <c r="G264" s="152">
        <v>-0.23729543496985361</v>
      </c>
    </row>
    <row r="265" spans="2:7">
      <c r="B265" s="150" t="s">
        <v>93</v>
      </c>
      <c r="C265" s="151">
        <v>2860</v>
      </c>
      <c r="D265" s="151">
        <v>2071</v>
      </c>
      <c r="E265" s="151"/>
      <c r="F265" s="152">
        <v>-0.27587412587412585</v>
      </c>
      <c r="G265" s="152"/>
    </row>
    <row r="266" spans="2:7">
      <c r="B266" s="150" t="s">
        <v>92</v>
      </c>
      <c r="C266" s="151">
        <v>2225</v>
      </c>
      <c r="D266" s="151">
        <v>1965</v>
      </c>
      <c r="E266" s="151"/>
      <c r="F266" s="152">
        <v>-0.11685393258426968</v>
      </c>
      <c r="G266" s="152"/>
    </row>
    <row r="267" spans="2:7">
      <c r="B267" s="150" t="s">
        <v>91</v>
      </c>
      <c r="C267" s="151">
        <v>2273</v>
      </c>
      <c r="D267" s="151">
        <v>2146</v>
      </c>
      <c r="E267" s="151"/>
      <c r="F267" s="152">
        <v>-5.5873295204575402E-2</v>
      </c>
      <c r="G267" s="152"/>
    </row>
    <row r="268" spans="2:7">
      <c r="B268" s="150" t="s">
        <v>90</v>
      </c>
      <c r="C268" s="151">
        <v>2501</v>
      </c>
      <c r="D268" s="151">
        <v>1886</v>
      </c>
      <c r="E268" s="151"/>
      <c r="F268" s="152">
        <v>-0.24590163934426235</v>
      </c>
      <c r="G268" s="152"/>
    </row>
    <row r="269" spans="2:7">
      <c r="B269" s="150" t="s">
        <v>89</v>
      </c>
      <c r="C269" s="151">
        <v>1822</v>
      </c>
      <c r="D269" s="151">
        <v>1680</v>
      </c>
      <c r="E269" s="151"/>
      <c r="F269" s="152">
        <v>-7.7936333699231586E-2</v>
      </c>
      <c r="G269" s="152"/>
    </row>
    <row r="270" spans="2:7">
      <c r="B270" s="150" t="s">
        <v>88</v>
      </c>
      <c r="C270" s="151">
        <v>1989</v>
      </c>
      <c r="D270" s="151">
        <v>2024</v>
      </c>
      <c r="E270" s="151"/>
      <c r="F270" s="152">
        <v>1.7596782302664593E-2</v>
      </c>
      <c r="G270" s="152"/>
    </row>
    <row r="271" spans="2:7">
      <c r="B271" s="150" t="s">
        <v>87</v>
      </c>
      <c r="C271" s="151">
        <v>2361</v>
      </c>
      <c r="D271" s="151">
        <v>1918</v>
      </c>
      <c r="E271" s="151"/>
      <c r="F271" s="152">
        <v>-0.18763235916984333</v>
      </c>
      <c r="G271" s="152"/>
    </row>
    <row r="272" spans="2:7">
      <c r="B272" s="150" t="s">
        <v>86</v>
      </c>
      <c r="C272" s="151">
        <v>1884</v>
      </c>
      <c r="D272" s="151">
        <v>1526</v>
      </c>
      <c r="E272" s="151"/>
      <c r="F272" s="152">
        <v>-0.19002123142250527</v>
      </c>
      <c r="G272" s="152"/>
    </row>
    <row r="273" spans="2:7">
      <c r="B273" s="153" t="s">
        <v>47</v>
      </c>
      <c r="C273" s="64">
        <v>32261</v>
      </c>
      <c r="D273" s="64">
        <v>24697</v>
      </c>
      <c r="E273" s="64">
        <v>7406</v>
      </c>
      <c r="F273" s="154">
        <v>-0.2344626638975853</v>
      </c>
      <c r="G273" s="154"/>
    </row>
    <row r="274" spans="2:7" ht="15" customHeight="1">
      <c r="B274" s="358" t="s">
        <v>182</v>
      </c>
      <c r="C274" s="358"/>
      <c r="D274" s="358"/>
      <c r="E274" s="358"/>
      <c r="F274" s="358"/>
      <c r="G274" s="358"/>
    </row>
    <row r="275" spans="2:7" ht="4.5" customHeight="1">
      <c r="B275" s="155"/>
      <c r="C275" s="155"/>
      <c r="D275" s="155"/>
      <c r="E275" s="155"/>
      <c r="F275" s="155"/>
      <c r="G275" s="155"/>
    </row>
    <row r="276" spans="2:7" ht="7.5" customHeight="1">
      <c r="B276" s="155"/>
      <c r="C276" s="155"/>
      <c r="D276" s="155"/>
      <c r="E276" s="155"/>
      <c r="F276" s="155"/>
      <c r="G276" s="155"/>
    </row>
    <row r="277" spans="2:7" ht="36" customHeight="1">
      <c r="B277" s="359" t="s">
        <v>197</v>
      </c>
      <c r="C277" s="359"/>
      <c r="D277" s="359"/>
      <c r="E277" s="359"/>
      <c r="F277" s="359"/>
      <c r="G277" s="359"/>
    </row>
    <row r="278" spans="2:7">
      <c r="B278" s="157"/>
      <c r="C278" s="147">
        <v>2009</v>
      </c>
      <c r="D278" s="147">
        <v>2010</v>
      </c>
      <c r="E278" s="147">
        <v>2011</v>
      </c>
      <c r="F278" s="149" t="s">
        <v>180</v>
      </c>
      <c r="G278" s="149" t="s">
        <v>181</v>
      </c>
    </row>
    <row r="279" spans="2:7">
      <c r="B279" s="150" t="s">
        <v>97</v>
      </c>
      <c r="C279" s="151">
        <v>848</v>
      </c>
      <c r="D279" s="151">
        <v>945</v>
      </c>
      <c r="E279" s="151">
        <v>1068</v>
      </c>
      <c r="F279" s="152">
        <v>0.11438679245283012</v>
      </c>
      <c r="G279" s="152">
        <v>0.13015873015873014</v>
      </c>
    </row>
    <row r="280" spans="2:7">
      <c r="B280" s="150" t="s">
        <v>96</v>
      </c>
      <c r="C280" s="151">
        <v>986</v>
      </c>
      <c r="D280" s="151">
        <v>955</v>
      </c>
      <c r="E280" s="151">
        <v>1103</v>
      </c>
      <c r="F280" s="152">
        <v>-3.1440162271805239E-2</v>
      </c>
      <c r="G280" s="152">
        <v>0.15497382198952869</v>
      </c>
    </row>
    <row r="281" spans="2:7">
      <c r="B281" s="150" t="s">
        <v>95</v>
      </c>
      <c r="C281" s="151">
        <v>1061</v>
      </c>
      <c r="D281" s="151">
        <v>1118</v>
      </c>
      <c r="E281" s="151">
        <v>1329</v>
      </c>
      <c r="F281" s="152">
        <v>5.3722902921771842E-2</v>
      </c>
      <c r="G281" s="152">
        <v>0.18872987477638636</v>
      </c>
    </row>
    <row r="282" spans="2:7">
      <c r="B282" s="150" t="s">
        <v>94</v>
      </c>
      <c r="C282" s="151">
        <v>1061</v>
      </c>
      <c r="D282" s="151">
        <v>1166</v>
      </c>
      <c r="E282" s="151">
        <v>1809</v>
      </c>
      <c r="F282" s="152">
        <v>9.8963242224316739E-2</v>
      </c>
      <c r="G282" s="152">
        <v>0.55145797598627788</v>
      </c>
    </row>
    <row r="283" spans="2:7">
      <c r="B283" s="150" t="s">
        <v>93</v>
      </c>
      <c r="C283" s="151">
        <v>917</v>
      </c>
      <c r="D283" s="151">
        <v>930</v>
      </c>
      <c r="E283" s="151"/>
      <c r="F283" s="152">
        <v>1.4176663031624903E-2</v>
      </c>
      <c r="G283" s="152"/>
    </row>
    <row r="284" spans="2:7">
      <c r="B284" s="150" t="s">
        <v>92</v>
      </c>
      <c r="C284" s="151">
        <v>1063</v>
      </c>
      <c r="D284" s="151">
        <v>806</v>
      </c>
      <c r="E284" s="151"/>
      <c r="F284" s="152">
        <v>-0.24176857949200381</v>
      </c>
      <c r="G284" s="152"/>
    </row>
    <row r="285" spans="2:7">
      <c r="B285" s="150" t="s">
        <v>91</v>
      </c>
      <c r="C285" s="151">
        <v>1453</v>
      </c>
      <c r="D285" s="151">
        <v>1418</v>
      </c>
      <c r="E285" s="151"/>
      <c r="F285" s="152">
        <v>-2.4088093599449412E-2</v>
      </c>
      <c r="G285" s="152"/>
    </row>
    <row r="286" spans="2:7">
      <c r="B286" s="150" t="s">
        <v>90</v>
      </c>
      <c r="C286" s="151">
        <v>942</v>
      </c>
      <c r="D286" s="151">
        <v>806</v>
      </c>
      <c r="E286" s="151"/>
      <c r="F286" s="152">
        <v>-0.14437367303609339</v>
      </c>
      <c r="G286" s="152"/>
    </row>
    <row r="287" spans="2:7">
      <c r="B287" s="150" t="s">
        <v>89</v>
      </c>
      <c r="C287" s="151">
        <v>1069</v>
      </c>
      <c r="D287" s="151">
        <v>1139</v>
      </c>
      <c r="E287" s="151"/>
      <c r="F287" s="152">
        <v>6.5481758652946587E-2</v>
      </c>
      <c r="G287" s="152"/>
    </row>
    <row r="288" spans="2:7">
      <c r="B288" s="150" t="s">
        <v>88</v>
      </c>
      <c r="C288" s="151">
        <v>1634</v>
      </c>
      <c r="D288" s="151">
        <v>1673</v>
      </c>
      <c r="E288" s="151"/>
      <c r="F288" s="152">
        <v>2.38678090575275E-2</v>
      </c>
      <c r="G288" s="152"/>
    </row>
    <row r="289" spans="2:7">
      <c r="B289" s="150" t="s">
        <v>87</v>
      </c>
      <c r="C289" s="151">
        <v>1209</v>
      </c>
      <c r="D289" s="151">
        <v>1489</v>
      </c>
      <c r="E289" s="151"/>
      <c r="F289" s="152">
        <v>0.23159636062861866</v>
      </c>
      <c r="G289" s="152"/>
    </row>
    <row r="290" spans="2:7">
      <c r="B290" s="150" t="s">
        <v>86</v>
      </c>
      <c r="C290" s="151">
        <v>877</v>
      </c>
      <c r="D290" s="151">
        <v>790</v>
      </c>
      <c r="E290" s="151"/>
      <c r="F290" s="152">
        <v>-9.9201824401368266E-2</v>
      </c>
      <c r="G290" s="152"/>
    </row>
    <row r="291" spans="2:7">
      <c r="B291" s="153" t="s">
        <v>47</v>
      </c>
      <c r="C291" s="64">
        <v>13120</v>
      </c>
      <c r="D291" s="64">
        <v>13235</v>
      </c>
      <c r="E291" s="64">
        <v>5309</v>
      </c>
      <c r="F291" s="154">
        <v>8.7652439024390461E-3</v>
      </c>
      <c r="G291" s="154"/>
    </row>
    <row r="292" spans="2:7" ht="15" customHeight="1">
      <c r="B292" s="358" t="s">
        <v>182</v>
      </c>
      <c r="C292" s="358"/>
      <c r="D292" s="358"/>
      <c r="E292" s="358"/>
      <c r="F292" s="358"/>
      <c r="G292" s="358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76"/>
  <sheetViews>
    <sheetView showGridLines="0" showRowColHeaders="0" zoomScaleNormal="100" workbookViewId="0">
      <pane xSplit="2" ySplit="6" topLeftCell="C7" activePane="bottomRight" state="frozen"/>
      <selection activeCell="I25" sqref="I25"/>
      <selection pane="topRight" activeCell="I25" sqref="I25"/>
      <selection pane="bottomLeft" activeCell="I25" sqref="I25"/>
      <selection pane="bottomRight" activeCell="I25" sqref="I25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58" t="s">
        <v>198</v>
      </c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  <c r="AP5" s="159"/>
      <c r="AQ5" s="159"/>
      <c r="AR5" s="159"/>
      <c r="AS5" s="159"/>
      <c r="AT5" s="159"/>
      <c r="AU5" s="159"/>
      <c r="AV5" s="159"/>
    </row>
    <row r="6" spans="2:49" s="162" customFormat="1" ht="25.5">
      <c r="B6" s="101" t="s">
        <v>199</v>
      </c>
      <c r="C6" s="101" t="s">
        <v>200</v>
      </c>
      <c r="D6" s="102" t="s">
        <v>201</v>
      </c>
      <c r="E6" s="101" t="s">
        <v>202</v>
      </c>
      <c r="F6" s="102" t="s">
        <v>201</v>
      </c>
      <c r="G6" s="101" t="s">
        <v>203</v>
      </c>
      <c r="H6" s="102" t="s">
        <v>201</v>
      </c>
      <c r="I6" s="101" t="s">
        <v>204</v>
      </c>
      <c r="J6" s="102" t="s">
        <v>201</v>
      </c>
      <c r="K6" s="160" t="s">
        <v>205</v>
      </c>
      <c r="L6" s="102" t="s">
        <v>201</v>
      </c>
      <c r="M6" s="160" t="s">
        <v>206</v>
      </c>
      <c r="N6" s="102" t="s">
        <v>201</v>
      </c>
      <c r="O6" s="160" t="s">
        <v>207</v>
      </c>
      <c r="P6" s="102" t="s">
        <v>201</v>
      </c>
      <c r="Q6" s="160" t="s">
        <v>208</v>
      </c>
      <c r="R6" s="102" t="s">
        <v>201</v>
      </c>
      <c r="S6" s="160" t="s">
        <v>209</v>
      </c>
      <c r="T6" s="102" t="s">
        <v>201</v>
      </c>
      <c r="U6" s="161" t="s">
        <v>210</v>
      </c>
      <c r="V6" s="102" t="s">
        <v>201</v>
      </c>
      <c r="W6" s="161" t="s">
        <v>211</v>
      </c>
      <c r="X6" s="102" t="s">
        <v>201</v>
      </c>
      <c r="Y6" s="161" t="s">
        <v>212</v>
      </c>
      <c r="Z6" s="102" t="s">
        <v>201</v>
      </c>
      <c r="AA6" s="161" t="s">
        <v>213</v>
      </c>
      <c r="AB6" s="102" t="s">
        <v>201</v>
      </c>
      <c r="AC6" s="101" t="s">
        <v>214</v>
      </c>
      <c r="AD6" s="102" t="s">
        <v>201</v>
      </c>
      <c r="AE6" s="101" t="s">
        <v>215</v>
      </c>
      <c r="AF6" s="102" t="s">
        <v>201</v>
      </c>
      <c r="AG6" s="101" t="s">
        <v>216</v>
      </c>
      <c r="AH6" s="102" t="s">
        <v>201</v>
      </c>
      <c r="AI6" s="101" t="s">
        <v>217</v>
      </c>
      <c r="AJ6" s="102" t="s">
        <v>201</v>
      </c>
      <c r="AK6" s="101" t="s">
        <v>218</v>
      </c>
      <c r="AL6" s="102" t="s">
        <v>201</v>
      </c>
      <c r="AM6" s="101" t="s">
        <v>219</v>
      </c>
      <c r="AN6" s="102" t="s">
        <v>201</v>
      </c>
      <c r="AO6" s="101" t="s">
        <v>220</v>
      </c>
      <c r="AP6" s="102" t="s">
        <v>201</v>
      </c>
      <c r="AQ6" s="101" t="s">
        <v>221</v>
      </c>
      <c r="AR6" s="102" t="s">
        <v>201</v>
      </c>
      <c r="AS6" s="101" t="s">
        <v>222</v>
      </c>
      <c r="AT6" s="102" t="s">
        <v>201</v>
      </c>
      <c r="AU6" s="101" t="s">
        <v>83</v>
      </c>
      <c r="AV6" s="102" t="s">
        <v>201</v>
      </c>
      <c r="AW6"/>
    </row>
    <row r="7" spans="2:49">
      <c r="B7" s="163" t="s">
        <v>94</v>
      </c>
      <c r="C7" s="164">
        <v>30185</v>
      </c>
      <c r="D7" s="165">
        <v>-0.1562071953708104</v>
      </c>
      <c r="E7" s="164">
        <v>6587</v>
      </c>
      <c r="F7" s="165">
        <v>0.26648721399730824</v>
      </c>
      <c r="G7" s="164">
        <v>7183</v>
      </c>
      <c r="H7" s="165">
        <v>-3.6097691894793393E-2</v>
      </c>
      <c r="I7" s="164">
        <v>22529</v>
      </c>
      <c r="J7" s="165">
        <v>0.15332241220436171</v>
      </c>
      <c r="K7" s="164">
        <v>8639</v>
      </c>
      <c r="L7" s="165">
        <v>0.67682453416149069</v>
      </c>
      <c r="M7" s="164">
        <v>56783</v>
      </c>
      <c r="N7" s="165">
        <v>1.0535495008097362E-2</v>
      </c>
      <c r="O7" s="164">
        <v>1771</v>
      </c>
      <c r="P7" s="165">
        <v>-0.23729543496985361</v>
      </c>
      <c r="Q7" s="164">
        <v>4984</v>
      </c>
      <c r="R7" s="165">
        <v>0.96375098502758072</v>
      </c>
      <c r="S7" s="164">
        <v>13401</v>
      </c>
      <c r="T7" s="165">
        <v>0.89386659129451673</v>
      </c>
      <c r="U7" s="164">
        <v>4883</v>
      </c>
      <c r="V7" s="165">
        <v>0.67226027397260268</v>
      </c>
      <c r="W7" s="164">
        <v>2417</v>
      </c>
      <c r="X7" s="165">
        <v>2.0364321608040199</v>
      </c>
      <c r="Y7" s="164">
        <v>3817</v>
      </c>
      <c r="Z7" s="165">
        <v>0.87844488188976388</v>
      </c>
      <c r="AA7" s="164">
        <v>2284</v>
      </c>
      <c r="AB7" s="165">
        <v>0.71987951807228923</v>
      </c>
      <c r="AC7" s="164">
        <v>1809</v>
      </c>
      <c r="AD7" s="165">
        <v>0.55145797598627788</v>
      </c>
      <c r="AE7" s="164">
        <v>1436</v>
      </c>
      <c r="AF7" s="165">
        <v>0.13787638668779723</v>
      </c>
      <c r="AG7" s="164">
        <v>5247</v>
      </c>
      <c r="AH7" s="165">
        <v>0.14040425994349048</v>
      </c>
      <c r="AI7" s="164">
        <v>6730</v>
      </c>
      <c r="AJ7" s="165">
        <v>0.93057946069994268</v>
      </c>
      <c r="AK7" s="164">
        <v>3674</v>
      </c>
      <c r="AL7" s="165">
        <v>0.10996978851963757</v>
      </c>
      <c r="AM7" s="164">
        <v>546</v>
      </c>
      <c r="AN7" s="165">
        <v>0.4255874673629243</v>
      </c>
      <c r="AO7" s="164">
        <v>262</v>
      </c>
      <c r="AP7" s="165">
        <v>-0.20121951219512191</v>
      </c>
      <c r="AQ7" s="164">
        <v>849</v>
      </c>
      <c r="AR7" s="165">
        <v>1.5550239234449759E-2</v>
      </c>
      <c r="AS7" s="166">
        <v>142430</v>
      </c>
      <c r="AT7" s="167">
        <v>0.17868551283536638</v>
      </c>
      <c r="AU7" s="166">
        <v>172615</v>
      </c>
      <c r="AV7" s="167">
        <v>0.10218950137602079</v>
      </c>
    </row>
    <row r="8" spans="2:49">
      <c r="B8" s="163" t="s">
        <v>95</v>
      </c>
      <c r="C8" s="164">
        <v>16925</v>
      </c>
      <c r="D8" s="165">
        <v>-0.3251863960767114</v>
      </c>
      <c r="E8" s="164">
        <v>7906</v>
      </c>
      <c r="F8" s="165">
        <v>0.58309971966359631</v>
      </c>
      <c r="G8" s="164">
        <v>6788</v>
      </c>
      <c r="H8" s="165">
        <v>0.44456267290912965</v>
      </c>
      <c r="I8" s="164">
        <v>21162</v>
      </c>
      <c r="J8" s="165">
        <v>9.4447624499141014E-3</v>
      </c>
      <c r="K8" s="164">
        <v>6593</v>
      </c>
      <c r="L8" s="165">
        <v>1.0481515998757378</v>
      </c>
      <c r="M8" s="164">
        <v>53151</v>
      </c>
      <c r="N8" s="165">
        <v>0.14819295327385462</v>
      </c>
      <c r="O8" s="164">
        <v>1800</v>
      </c>
      <c r="P8" s="165">
        <v>-0.26888708367181158</v>
      </c>
      <c r="Q8" s="164">
        <v>4792</v>
      </c>
      <c r="R8" s="165">
        <v>0.46723821187997561</v>
      </c>
      <c r="S8" s="164">
        <v>24869</v>
      </c>
      <c r="T8" s="165">
        <v>0.5262673376703082</v>
      </c>
      <c r="U8" s="164">
        <v>9062</v>
      </c>
      <c r="V8" s="165">
        <v>0.8105894105894107</v>
      </c>
      <c r="W8" s="164">
        <v>4303</v>
      </c>
      <c r="X8" s="165">
        <v>0.47363013698630141</v>
      </c>
      <c r="Y8" s="164">
        <v>5495</v>
      </c>
      <c r="Z8" s="165">
        <v>0.21436464088397789</v>
      </c>
      <c r="AA8" s="164">
        <v>6009</v>
      </c>
      <c r="AB8" s="165">
        <v>0.56321540062434972</v>
      </c>
      <c r="AC8" s="164">
        <v>1329</v>
      </c>
      <c r="AD8" s="165">
        <v>0.18872987477638636</v>
      </c>
      <c r="AE8" s="164">
        <v>1095</v>
      </c>
      <c r="AF8" s="165">
        <v>-7.3604060913705638E-2</v>
      </c>
      <c r="AG8" s="164">
        <v>4289</v>
      </c>
      <c r="AH8" s="165">
        <v>0.42161087172688094</v>
      </c>
      <c r="AI8" s="164">
        <v>4094</v>
      </c>
      <c r="AJ8" s="165">
        <v>0.16604955853033321</v>
      </c>
      <c r="AK8" s="164">
        <v>4069</v>
      </c>
      <c r="AL8" s="165">
        <v>0.34735099337748343</v>
      </c>
      <c r="AM8" s="164">
        <v>465</v>
      </c>
      <c r="AN8" s="165">
        <v>0.35568513119533529</v>
      </c>
      <c r="AO8" s="164">
        <v>271</v>
      </c>
      <c r="AP8" s="165">
        <v>0.25462962962962954</v>
      </c>
      <c r="AQ8" s="164">
        <v>655</v>
      </c>
      <c r="AR8" s="165">
        <v>4.6012269938651151E-3</v>
      </c>
      <c r="AS8" s="166">
        <v>143328</v>
      </c>
      <c r="AT8" s="167">
        <v>0.24364847980008331</v>
      </c>
      <c r="AU8" s="166">
        <v>160253</v>
      </c>
      <c r="AV8" s="167">
        <v>0.14198063123089311</v>
      </c>
    </row>
    <row r="9" spans="2:49">
      <c r="B9" s="163" t="s">
        <v>96</v>
      </c>
      <c r="C9" s="164">
        <v>14501</v>
      </c>
      <c r="D9" s="165">
        <v>-0.17311968979871128</v>
      </c>
      <c r="E9" s="164">
        <v>7381</v>
      </c>
      <c r="F9" s="165">
        <v>0.35804967801287946</v>
      </c>
      <c r="G9" s="164">
        <v>6190</v>
      </c>
      <c r="H9" s="165">
        <v>0.17725370863446188</v>
      </c>
      <c r="I9" s="164">
        <v>19143</v>
      </c>
      <c r="J9" s="165">
        <v>6.6462395543175568E-2</v>
      </c>
      <c r="K9" s="164">
        <v>7511</v>
      </c>
      <c r="L9" s="165">
        <v>0.72270642201834856</v>
      </c>
      <c r="M9" s="164">
        <v>48003</v>
      </c>
      <c r="N9" s="165">
        <v>0.13859108159392797</v>
      </c>
      <c r="O9" s="164">
        <v>1952</v>
      </c>
      <c r="P9" s="165">
        <v>-0.11393554244212434</v>
      </c>
      <c r="Q9" s="164">
        <v>5925</v>
      </c>
      <c r="R9" s="165">
        <v>0.52040030792917635</v>
      </c>
      <c r="S9" s="164">
        <v>22503</v>
      </c>
      <c r="T9" s="165">
        <v>0.46494368856194268</v>
      </c>
      <c r="U9" s="164">
        <v>7482</v>
      </c>
      <c r="V9" s="165">
        <v>0.6382745784979198</v>
      </c>
      <c r="W9" s="164">
        <v>3941</v>
      </c>
      <c r="X9" s="165">
        <v>0.34919548099965758</v>
      </c>
      <c r="Y9" s="164">
        <v>5102</v>
      </c>
      <c r="Z9" s="165">
        <v>0.10600476913071755</v>
      </c>
      <c r="AA9" s="164">
        <v>5978</v>
      </c>
      <c r="AB9" s="165">
        <v>0.83374233128834363</v>
      </c>
      <c r="AC9" s="164">
        <v>1103</v>
      </c>
      <c r="AD9" s="165">
        <v>0.15497382198952869</v>
      </c>
      <c r="AE9" s="164">
        <v>1451</v>
      </c>
      <c r="AF9" s="165">
        <v>0.21219715956558072</v>
      </c>
      <c r="AG9" s="164">
        <v>2283</v>
      </c>
      <c r="AH9" s="165">
        <v>-3.0567685589519833E-3</v>
      </c>
      <c r="AI9" s="164">
        <v>2807</v>
      </c>
      <c r="AJ9" s="165">
        <v>-0.13816395455941055</v>
      </c>
      <c r="AK9" s="164">
        <v>3714</v>
      </c>
      <c r="AL9" s="165">
        <v>0.47556615017878423</v>
      </c>
      <c r="AM9" s="164">
        <v>323</v>
      </c>
      <c r="AN9" s="165">
        <v>0.73655913978494625</v>
      </c>
      <c r="AO9" s="164">
        <v>165</v>
      </c>
      <c r="AP9" s="165">
        <v>-2.3668639053254448E-2</v>
      </c>
      <c r="AQ9" s="164">
        <v>589</v>
      </c>
      <c r="AR9" s="165">
        <v>-0.14264919941775833</v>
      </c>
      <c r="AS9" s="166">
        <v>131043</v>
      </c>
      <c r="AT9" s="167">
        <v>0.21468827051778794</v>
      </c>
      <c r="AU9" s="166">
        <v>145544</v>
      </c>
      <c r="AV9" s="167">
        <v>0.16046213093709882</v>
      </c>
    </row>
    <row r="10" spans="2:49">
      <c r="B10" s="163" t="s">
        <v>97</v>
      </c>
      <c r="C10" s="164">
        <v>15360</v>
      </c>
      <c r="D10" s="165">
        <v>-0.14424201905398626</v>
      </c>
      <c r="E10" s="164">
        <v>4677</v>
      </c>
      <c r="F10" s="165">
        <v>0.11970313622216899</v>
      </c>
      <c r="G10" s="164">
        <v>6793</v>
      </c>
      <c r="H10" s="165">
        <v>9.972478549457664E-2</v>
      </c>
      <c r="I10" s="164">
        <v>20822</v>
      </c>
      <c r="J10" s="165">
        <v>3.8659150995161262E-2</v>
      </c>
      <c r="K10" s="164">
        <v>4808</v>
      </c>
      <c r="L10" s="165">
        <v>0.27838340866790756</v>
      </c>
      <c r="M10" s="164">
        <v>39125</v>
      </c>
      <c r="N10" s="165">
        <v>-6.4241467556384713E-2</v>
      </c>
      <c r="O10" s="164">
        <v>1883</v>
      </c>
      <c r="P10" s="165">
        <v>-0.24498797113071369</v>
      </c>
      <c r="Q10" s="164">
        <v>6145</v>
      </c>
      <c r="R10" s="165">
        <v>0.20372184133202742</v>
      </c>
      <c r="S10" s="164">
        <v>21378</v>
      </c>
      <c r="T10" s="165">
        <v>0.23923250826039077</v>
      </c>
      <c r="U10" s="164">
        <v>8034</v>
      </c>
      <c r="V10" s="165">
        <v>0.33899999999999997</v>
      </c>
      <c r="W10" s="164">
        <v>3461</v>
      </c>
      <c r="X10" s="165">
        <v>0.14036243822075778</v>
      </c>
      <c r="Y10" s="164">
        <v>4277</v>
      </c>
      <c r="Z10" s="165">
        <v>-8.2188841201716767E-2</v>
      </c>
      <c r="AA10" s="164">
        <v>5606</v>
      </c>
      <c r="AB10" s="165">
        <v>0.57649043869516303</v>
      </c>
      <c r="AC10" s="164">
        <v>1068</v>
      </c>
      <c r="AD10" s="165">
        <v>0.13015873015873014</v>
      </c>
      <c r="AE10" s="164">
        <v>1479</v>
      </c>
      <c r="AF10" s="165">
        <v>-3.7735849056603765E-2</v>
      </c>
      <c r="AG10" s="164">
        <v>4547</v>
      </c>
      <c r="AH10" s="165">
        <v>0.25503726193762066</v>
      </c>
      <c r="AI10" s="164">
        <v>3641</v>
      </c>
      <c r="AJ10" s="165">
        <v>9.9335748792270584E-2</v>
      </c>
      <c r="AK10" s="164">
        <v>2199</v>
      </c>
      <c r="AL10" s="165">
        <v>-9.8770491803278682E-2</v>
      </c>
      <c r="AM10" s="164">
        <v>284</v>
      </c>
      <c r="AN10" s="165">
        <v>0.54347826086956519</v>
      </c>
      <c r="AO10" s="164">
        <v>171</v>
      </c>
      <c r="AP10" s="165">
        <v>-0.25974025974025972</v>
      </c>
      <c r="AQ10" s="164">
        <v>548</v>
      </c>
      <c r="AR10" s="165">
        <v>0.11156186612576069</v>
      </c>
      <c r="AS10" s="166">
        <v>119568</v>
      </c>
      <c r="AT10" s="167">
        <v>5.2646406310525862E-2</v>
      </c>
      <c r="AU10" s="166">
        <v>134928</v>
      </c>
      <c r="AV10" s="167">
        <v>2.5779818606171734E-2</v>
      </c>
    </row>
    <row r="11" spans="2:49" ht="30" customHeight="1">
      <c r="B11" s="168" t="s">
        <v>325</v>
      </c>
      <c r="C11" s="169">
        <v>76971</v>
      </c>
      <c r="D11" s="108">
        <v>-0.20104837035499279</v>
      </c>
      <c r="E11" s="169">
        <v>26551</v>
      </c>
      <c r="F11" s="108">
        <v>0.34048568687837633</v>
      </c>
      <c r="G11" s="169">
        <v>26954</v>
      </c>
      <c r="H11" s="108">
        <v>0.14279657423895542</v>
      </c>
      <c r="I11" s="169">
        <v>83656</v>
      </c>
      <c r="J11" s="108">
        <v>6.5749410790496121E-2</v>
      </c>
      <c r="K11" s="169">
        <v>27551</v>
      </c>
      <c r="L11" s="108">
        <v>0.67056754790201301</v>
      </c>
      <c r="M11" s="169">
        <v>197062</v>
      </c>
      <c r="N11" s="108">
        <v>5.6899057671370157E-2</v>
      </c>
      <c r="O11" s="169">
        <v>7406</v>
      </c>
      <c r="P11" s="108">
        <v>-0.21885877017192279</v>
      </c>
      <c r="Q11" s="169">
        <v>21846</v>
      </c>
      <c r="R11" s="108">
        <v>0.47548291233283813</v>
      </c>
      <c r="S11" s="169">
        <v>82151</v>
      </c>
      <c r="T11" s="108">
        <v>0.46745382444357109</v>
      </c>
      <c r="U11" s="169">
        <v>29461</v>
      </c>
      <c r="V11" s="108">
        <v>0.5931754272117673</v>
      </c>
      <c r="W11" s="169">
        <v>14122</v>
      </c>
      <c r="X11" s="108">
        <v>0.46009098428453266</v>
      </c>
      <c r="Y11" s="169">
        <v>18691</v>
      </c>
      <c r="Z11" s="108">
        <v>0.18073278584965258</v>
      </c>
      <c r="AA11" s="169">
        <v>19877</v>
      </c>
      <c r="AB11" s="108">
        <v>0.65807474140807476</v>
      </c>
      <c r="AC11" s="169">
        <v>5309</v>
      </c>
      <c r="AD11" s="108">
        <v>0.26888145315487577</v>
      </c>
      <c r="AE11" s="169">
        <v>5461</v>
      </c>
      <c r="AF11" s="108">
        <v>5.4654306682116571E-2</v>
      </c>
      <c r="AG11" s="169">
        <v>16366</v>
      </c>
      <c r="AH11" s="108">
        <v>0.20951888256595974</v>
      </c>
      <c r="AI11" s="169">
        <v>17272</v>
      </c>
      <c r="AJ11" s="108">
        <v>0.27318295739348364</v>
      </c>
      <c r="AK11" s="169">
        <v>13656</v>
      </c>
      <c r="AL11" s="108">
        <v>0.20988748117303091</v>
      </c>
      <c r="AM11" s="169">
        <v>1618</v>
      </c>
      <c r="AN11" s="108">
        <v>0.47627737226277378</v>
      </c>
      <c r="AO11" s="169">
        <v>869</v>
      </c>
      <c r="AP11" s="108">
        <v>-7.9449152542372836E-2</v>
      </c>
      <c r="AQ11" s="169">
        <v>2641</v>
      </c>
      <c r="AR11" s="108">
        <v>-1.0119940029984953E-2</v>
      </c>
      <c r="AS11" s="169">
        <v>536369</v>
      </c>
      <c r="AT11" s="108">
        <v>0.17224776857914659</v>
      </c>
      <c r="AU11" s="169">
        <v>613340</v>
      </c>
      <c r="AV11" s="108">
        <v>0.10731978566373468</v>
      </c>
    </row>
    <row r="12" spans="2:49" outlineLevel="1">
      <c r="B12" s="163" t="s">
        <v>86</v>
      </c>
      <c r="C12" s="164">
        <v>22875</v>
      </c>
      <c r="D12" s="165">
        <v>-4.8381728929195456E-2</v>
      </c>
      <c r="E12" s="164">
        <v>5220</v>
      </c>
      <c r="F12" s="165">
        <v>0.30174563591022441</v>
      </c>
      <c r="G12" s="164">
        <v>5487</v>
      </c>
      <c r="H12" s="165">
        <v>-8.7628865979381465E-2</v>
      </c>
      <c r="I12" s="164">
        <v>20086</v>
      </c>
      <c r="J12" s="165">
        <v>0.10563108933781029</v>
      </c>
      <c r="K12" s="164">
        <v>3865</v>
      </c>
      <c r="L12" s="165">
        <v>0.33968804159445409</v>
      </c>
      <c r="M12" s="164">
        <v>50030</v>
      </c>
      <c r="N12" s="165">
        <v>9.2262684481704715E-2</v>
      </c>
      <c r="O12" s="164">
        <v>1526</v>
      </c>
      <c r="P12" s="165">
        <v>-0.19002123142250527</v>
      </c>
      <c r="Q12" s="164">
        <v>3583</v>
      </c>
      <c r="R12" s="165">
        <v>0.18172823218997358</v>
      </c>
      <c r="S12" s="164">
        <v>15407</v>
      </c>
      <c r="T12" s="165">
        <v>5.4046658000957759E-2</v>
      </c>
      <c r="U12" s="164">
        <v>5646</v>
      </c>
      <c r="V12" s="165">
        <v>5.7303370786516927E-2</v>
      </c>
      <c r="W12" s="164">
        <v>2702</v>
      </c>
      <c r="X12" s="165">
        <v>5.7120500782472661E-2</v>
      </c>
      <c r="Y12" s="164">
        <v>2867</v>
      </c>
      <c r="Z12" s="165">
        <v>-0.10462211118051223</v>
      </c>
      <c r="AA12" s="164">
        <v>4192</v>
      </c>
      <c r="AB12" s="165">
        <v>0.19124751349815283</v>
      </c>
      <c r="AC12" s="164">
        <v>790</v>
      </c>
      <c r="AD12" s="165">
        <v>-9.9201824401368266E-2</v>
      </c>
      <c r="AE12" s="164">
        <v>995</v>
      </c>
      <c r="AF12" s="165">
        <v>-0.14298018949181734</v>
      </c>
      <c r="AG12" s="164">
        <v>4036</v>
      </c>
      <c r="AH12" s="165">
        <v>0.49647756766777906</v>
      </c>
      <c r="AI12" s="164">
        <v>3005</v>
      </c>
      <c r="AJ12" s="165">
        <v>-0.14093767867352769</v>
      </c>
      <c r="AK12" s="164">
        <v>3484</v>
      </c>
      <c r="AL12" s="165">
        <v>0.41856677524429964</v>
      </c>
      <c r="AM12" s="164">
        <v>244</v>
      </c>
      <c r="AN12" s="165">
        <v>-4.6875E-2</v>
      </c>
      <c r="AO12" s="164">
        <v>177</v>
      </c>
      <c r="AP12" s="165">
        <v>-0.14903846153846156</v>
      </c>
      <c r="AQ12" s="164">
        <v>1074</v>
      </c>
      <c r="AR12" s="165">
        <v>1.2899786780383797</v>
      </c>
      <c r="AS12" s="166">
        <v>119009</v>
      </c>
      <c r="AT12" s="167">
        <v>0.10157819225251075</v>
      </c>
      <c r="AU12" s="166">
        <v>141884</v>
      </c>
      <c r="AV12" s="167">
        <v>7.4284675898934616E-2</v>
      </c>
    </row>
    <row r="13" spans="2:49" outlineLevel="1">
      <c r="B13" s="163" t="s">
        <v>87</v>
      </c>
      <c r="C13" s="164">
        <v>13285</v>
      </c>
      <c r="D13" s="165">
        <v>-0.27669189306909125</v>
      </c>
      <c r="E13" s="164">
        <v>4912</v>
      </c>
      <c r="F13" s="165">
        <v>0.24448948568533058</v>
      </c>
      <c r="G13" s="164">
        <v>5938</v>
      </c>
      <c r="H13" s="165">
        <v>-1.7700578990901605E-2</v>
      </c>
      <c r="I13" s="164">
        <v>23061</v>
      </c>
      <c r="J13" s="165">
        <v>7.2654542071724171E-2</v>
      </c>
      <c r="K13" s="164">
        <v>3157</v>
      </c>
      <c r="L13" s="165">
        <v>0.12951699463327371</v>
      </c>
      <c r="M13" s="164">
        <v>47860</v>
      </c>
      <c r="N13" s="165">
        <v>6.9903650548811758E-2</v>
      </c>
      <c r="O13" s="164">
        <v>1918</v>
      </c>
      <c r="P13" s="165">
        <v>-0.18763235916984333</v>
      </c>
      <c r="Q13" s="164">
        <v>2476</v>
      </c>
      <c r="R13" s="165">
        <v>0.14259344716197497</v>
      </c>
      <c r="S13" s="164">
        <v>19622</v>
      </c>
      <c r="T13" s="165">
        <v>0.13836514474676576</v>
      </c>
      <c r="U13" s="164">
        <v>7448</v>
      </c>
      <c r="V13" s="165">
        <v>0.37594679475337145</v>
      </c>
      <c r="W13" s="164">
        <v>3985</v>
      </c>
      <c r="X13" s="165">
        <v>-1.4589515331355107E-2</v>
      </c>
      <c r="Y13" s="164">
        <v>3403</v>
      </c>
      <c r="Z13" s="165">
        <v>-6.3823933975240665E-2</v>
      </c>
      <c r="AA13" s="164">
        <v>4786</v>
      </c>
      <c r="AB13" s="165">
        <v>0.15464414957780459</v>
      </c>
      <c r="AC13" s="164">
        <v>1489</v>
      </c>
      <c r="AD13" s="165">
        <v>0.23159636062861866</v>
      </c>
      <c r="AE13" s="164">
        <v>1629</v>
      </c>
      <c r="AF13" s="165">
        <v>0.17702312138728327</v>
      </c>
      <c r="AG13" s="164">
        <v>4605</v>
      </c>
      <c r="AH13" s="165">
        <v>0.65886167146974062</v>
      </c>
      <c r="AI13" s="164">
        <v>3622</v>
      </c>
      <c r="AJ13" s="165">
        <v>0.26422338568935433</v>
      </c>
      <c r="AK13" s="164">
        <v>3470</v>
      </c>
      <c r="AL13" s="165">
        <v>0.21498599439775901</v>
      </c>
      <c r="AM13" s="164">
        <v>232</v>
      </c>
      <c r="AN13" s="165">
        <v>0.78461538461538471</v>
      </c>
      <c r="AO13" s="164">
        <v>143</v>
      </c>
      <c r="AP13" s="165">
        <v>-0.13855421686746983</v>
      </c>
      <c r="AQ13" s="164">
        <v>521</v>
      </c>
      <c r="AR13" s="165">
        <v>0.40810810810810816</v>
      </c>
      <c r="AS13" s="166">
        <v>124655</v>
      </c>
      <c r="AT13" s="167">
        <v>0.10765061311533675</v>
      </c>
      <c r="AU13" s="166">
        <v>137940</v>
      </c>
      <c r="AV13" s="167">
        <v>5.3725163665808484E-2</v>
      </c>
    </row>
    <row r="14" spans="2:49" outlineLevel="1">
      <c r="B14" s="163" t="s">
        <v>88</v>
      </c>
      <c r="C14" s="164">
        <v>27475</v>
      </c>
      <c r="D14" s="165">
        <v>-1.8609801400200077E-2</v>
      </c>
      <c r="E14" s="164">
        <v>5657</v>
      </c>
      <c r="F14" s="165">
        <v>-3.3474277660323626E-3</v>
      </c>
      <c r="G14" s="164">
        <v>4848</v>
      </c>
      <c r="H14" s="165">
        <v>6.949040370615478E-2</v>
      </c>
      <c r="I14" s="164">
        <v>21439</v>
      </c>
      <c r="J14" s="165">
        <v>6.5291925465838618E-2</v>
      </c>
      <c r="K14" s="164">
        <v>4105</v>
      </c>
      <c r="L14" s="165">
        <v>0.20806356680400229</v>
      </c>
      <c r="M14" s="164">
        <v>58303</v>
      </c>
      <c r="N14" s="165">
        <v>7.0781832540542489E-2</v>
      </c>
      <c r="O14" s="164">
        <v>2024</v>
      </c>
      <c r="P14" s="165">
        <v>1.7596782302664593E-2</v>
      </c>
      <c r="Q14" s="164">
        <v>1861</v>
      </c>
      <c r="R14" s="165">
        <v>-0.2309917355371901</v>
      </c>
      <c r="S14" s="164">
        <v>12999</v>
      </c>
      <c r="T14" s="165">
        <v>0.20160843039378817</v>
      </c>
      <c r="U14" s="164">
        <v>4431</v>
      </c>
      <c r="V14" s="165">
        <v>-1.9907100199071048E-2</v>
      </c>
      <c r="W14" s="164">
        <v>2344</v>
      </c>
      <c r="X14" s="165">
        <v>0.46043613707165099</v>
      </c>
      <c r="Y14" s="164">
        <v>2901</v>
      </c>
      <c r="Z14" s="165">
        <v>0.28933333333333344</v>
      </c>
      <c r="AA14" s="164">
        <v>3323</v>
      </c>
      <c r="AB14" s="165">
        <v>0.36076986076986084</v>
      </c>
      <c r="AC14" s="164">
        <v>1673</v>
      </c>
      <c r="AD14" s="165">
        <v>2.38678090575275E-2</v>
      </c>
      <c r="AE14" s="164">
        <v>1005</v>
      </c>
      <c r="AF14" s="165">
        <v>0.22710622710622719</v>
      </c>
      <c r="AG14" s="164">
        <v>5241</v>
      </c>
      <c r="AH14" s="165">
        <v>0.35636645962732927</v>
      </c>
      <c r="AI14" s="164">
        <v>3500</v>
      </c>
      <c r="AJ14" s="165">
        <v>-0.14026037828543358</v>
      </c>
      <c r="AK14" s="164">
        <v>3410</v>
      </c>
      <c r="AL14" s="165">
        <v>0.24954195676071822</v>
      </c>
      <c r="AM14" s="164">
        <v>247</v>
      </c>
      <c r="AN14" s="165">
        <v>0.1026785714285714</v>
      </c>
      <c r="AO14" s="164">
        <v>213</v>
      </c>
      <c r="AP14" s="165">
        <v>-5.3333333333333344E-2</v>
      </c>
      <c r="AQ14" s="164">
        <v>1317</v>
      </c>
      <c r="AR14" s="165">
        <v>2.3943298969072164</v>
      </c>
      <c r="AS14" s="166">
        <v>127842</v>
      </c>
      <c r="AT14" s="167">
        <v>8.9296365092619512E-2</v>
      </c>
      <c r="AU14" s="166">
        <v>155317</v>
      </c>
      <c r="AV14" s="167">
        <v>6.8513600902599059E-2</v>
      </c>
    </row>
    <row r="15" spans="2:49" outlineLevel="1">
      <c r="B15" s="163" t="s">
        <v>89</v>
      </c>
      <c r="C15" s="164">
        <v>35870</v>
      </c>
      <c r="D15" s="165">
        <v>2.3511955715345589E-2</v>
      </c>
      <c r="E15" s="164">
        <v>3720</v>
      </c>
      <c r="F15" s="165">
        <v>-5.5118110236220486E-2</v>
      </c>
      <c r="G15" s="164">
        <v>4745</v>
      </c>
      <c r="H15" s="165">
        <v>0.18329177057356616</v>
      </c>
      <c r="I15" s="164">
        <v>19371</v>
      </c>
      <c r="J15" s="165">
        <v>0.12380344607530303</v>
      </c>
      <c r="K15" s="164">
        <v>2078</v>
      </c>
      <c r="L15" s="165">
        <v>8.1165452653485959E-2</v>
      </c>
      <c r="M15" s="164">
        <v>42093</v>
      </c>
      <c r="N15" s="165">
        <v>1.4802671231225473E-2</v>
      </c>
      <c r="O15" s="164">
        <v>1680</v>
      </c>
      <c r="P15" s="165">
        <v>-7.7936333699231586E-2</v>
      </c>
      <c r="Q15" s="164">
        <v>2910</v>
      </c>
      <c r="R15" s="165">
        <v>0.21757322175732208</v>
      </c>
      <c r="S15" s="164">
        <v>2357</v>
      </c>
      <c r="T15" s="165">
        <v>-0.26435705368289641</v>
      </c>
      <c r="U15" s="164">
        <v>1286</v>
      </c>
      <c r="V15" s="165">
        <v>-0.1505944517833554</v>
      </c>
      <c r="W15" s="164">
        <v>491</v>
      </c>
      <c r="X15" s="165">
        <v>-1.8000000000000016E-2</v>
      </c>
      <c r="Y15" s="164">
        <v>505</v>
      </c>
      <c r="Z15" s="165">
        <v>-0.5111326234269119</v>
      </c>
      <c r="AA15" s="164">
        <v>75</v>
      </c>
      <c r="AB15" s="165">
        <v>-0.52229299363057324</v>
      </c>
      <c r="AC15" s="164">
        <v>1139</v>
      </c>
      <c r="AD15" s="165">
        <v>6.5481758652946587E-2</v>
      </c>
      <c r="AE15" s="164">
        <v>1055</v>
      </c>
      <c r="AF15" s="165">
        <v>0.80034129692832767</v>
      </c>
      <c r="AG15" s="164">
        <v>4711</v>
      </c>
      <c r="AH15" s="165">
        <v>0.59316875211362863</v>
      </c>
      <c r="AI15" s="164">
        <v>4734</v>
      </c>
      <c r="AJ15" s="165">
        <v>5.6696428571428648E-2</v>
      </c>
      <c r="AK15" s="164">
        <v>4050</v>
      </c>
      <c r="AL15" s="165">
        <v>0.11539520793169933</v>
      </c>
      <c r="AM15" s="164">
        <v>201</v>
      </c>
      <c r="AN15" s="165">
        <v>-5.1886792452830233E-2</v>
      </c>
      <c r="AO15" s="164">
        <v>246</v>
      </c>
      <c r="AP15" s="165">
        <v>0.31550802139037426</v>
      </c>
      <c r="AQ15" s="164">
        <v>1415</v>
      </c>
      <c r="AR15" s="165">
        <v>2.3215962441314555</v>
      </c>
      <c r="AS15" s="166">
        <v>96505</v>
      </c>
      <c r="AT15" s="167">
        <v>7.7678142692827468E-2</v>
      </c>
      <c r="AU15" s="166">
        <v>132375</v>
      </c>
      <c r="AV15" s="167">
        <v>6.244231309442605E-2</v>
      </c>
    </row>
    <row r="16" spans="2:49" outlineLevel="1">
      <c r="B16" s="163" t="s">
        <v>90</v>
      </c>
      <c r="C16" s="164">
        <v>58085</v>
      </c>
      <c r="D16" s="165">
        <v>-0.15203141651702945</v>
      </c>
      <c r="E16" s="164">
        <v>5648</v>
      </c>
      <c r="F16" s="165">
        <v>-4.5139475908706705E-2</v>
      </c>
      <c r="G16" s="164">
        <v>5323</v>
      </c>
      <c r="H16" s="165">
        <v>-6.7285789381461347E-2</v>
      </c>
      <c r="I16" s="164">
        <v>17198</v>
      </c>
      <c r="J16" s="165">
        <v>3.9656631604400916E-2</v>
      </c>
      <c r="K16" s="164">
        <v>3681</v>
      </c>
      <c r="L16" s="165">
        <v>-0.22029231095106971</v>
      </c>
      <c r="M16" s="164">
        <v>45472</v>
      </c>
      <c r="N16" s="165">
        <v>7.5267800137151397E-2</v>
      </c>
      <c r="O16" s="164">
        <v>1886</v>
      </c>
      <c r="P16" s="165">
        <v>-0.24590163934426235</v>
      </c>
      <c r="Q16" s="164">
        <v>5884</v>
      </c>
      <c r="R16" s="165">
        <v>-0.16301564722617357</v>
      </c>
      <c r="S16" s="164">
        <v>2641</v>
      </c>
      <c r="T16" s="165">
        <v>1.0144927536231885</v>
      </c>
      <c r="U16" s="164">
        <v>1102</v>
      </c>
      <c r="V16" s="165">
        <v>1.6363636363636362</v>
      </c>
      <c r="W16" s="164">
        <v>760</v>
      </c>
      <c r="X16" s="165">
        <v>3.0641711229946527</v>
      </c>
      <c r="Y16" s="164">
        <v>532</v>
      </c>
      <c r="Z16" s="165">
        <v>-0.21764705882352942</v>
      </c>
      <c r="AA16" s="164">
        <v>247</v>
      </c>
      <c r="AB16" s="165">
        <v>8.5</v>
      </c>
      <c r="AC16" s="164">
        <v>806</v>
      </c>
      <c r="AD16" s="165">
        <v>-0.14437367303609339</v>
      </c>
      <c r="AE16" s="164">
        <v>866</v>
      </c>
      <c r="AF16" s="165">
        <v>0.50871080139372826</v>
      </c>
      <c r="AG16" s="164">
        <v>5428</v>
      </c>
      <c r="AH16" s="165">
        <v>0.47982551799345696</v>
      </c>
      <c r="AI16" s="164">
        <v>3884</v>
      </c>
      <c r="AJ16" s="165">
        <v>8.0690038953811882E-2</v>
      </c>
      <c r="AK16" s="164">
        <v>7052</v>
      </c>
      <c r="AL16" s="165">
        <v>0.2833484986351229</v>
      </c>
      <c r="AM16" s="164">
        <v>204</v>
      </c>
      <c r="AN16" s="165">
        <v>-0.33980582524271841</v>
      </c>
      <c r="AO16" s="164">
        <v>341</v>
      </c>
      <c r="AP16" s="165">
        <v>-4.748603351955305E-2</v>
      </c>
      <c r="AQ16" s="164">
        <v>845</v>
      </c>
      <c r="AR16" s="165">
        <v>4.9689440993788914E-2</v>
      </c>
      <c r="AS16" s="166">
        <v>107159</v>
      </c>
      <c r="AT16" s="167">
        <v>5.3045862363773955E-2</v>
      </c>
      <c r="AU16" s="166">
        <v>165244</v>
      </c>
      <c r="AV16" s="167">
        <v>-2.9460824621167614E-2</v>
      </c>
    </row>
    <row r="17" spans="2:48" outlineLevel="1">
      <c r="B17" s="163" t="s">
        <v>91</v>
      </c>
      <c r="C17" s="164">
        <v>47374</v>
      </c>
      <c r="D17" s="165">
        <v>-9.3473578553354697E-3</v>
      </c>
      <c r="E17" s="164">
        <v>5746</v>
      </c>
      <c r="F17" s="165">
        <v>-0.17192679060383342</v>
      </c>
      <c r="G17" s="164">
        <v>6241</v>
      </c>
      <c r="H17" s="165">
        <v>9.9929502996122688E-2</v>
      </c>
      <c r="I17" s="164">
        <v>18520</v>
      </c>
      <c r="J17" s="165">
        <v>4.638680151420993E-2</v>
      </c>
      <c r="K17" s="164">
        <v>3998</v>
      </c>
      <c r="L17" s="165">
        <v>0.33891493636972547</v>
      </c>
      <c r="M17" s="164">
        <v>49876</v>
      </c>
      <c r="N17" s="165">
        <v>9.6778449697636049E-2</v>
      </c>
      <c r="O17" s="164">
        <v>2146</v>
      </c>
      <c r="P17" s="165">
        <v>-5.5873295204575402E-2</v>
      </c>
      <c r="Q17" s="164">
        <v>3797</v>
      </c>
      <c r="R17" s="165">
        <v>0.2954622995564653</v>
      </c>
      <c r="S17" s="164">
        <v>3060</v>
      </c>
      <c r="T17" s="165">
        <v>-1.098901098901095E-2</v>
      </c>
      <c r="U17" s="164">
        <v>1259</v>
      </c>
      <c r="V17" s="165">
        <v>1.4504431909750259E-2</v>
      </c>
      <c r="W17" s="164">
        <v>960</v>
      </c>
      <c r="X17" s="165">
        <v>0.30434782608695654</v>
      </c>
      <c r="Y17" s="164">
        <v>720</v>
      </c>
      <c r="Z17" s="165">
        <v>-0.21311475409836067</v>
      </c>
      <c r="AA17" s="164">
        <v>121</v>
      </c>
      <c r="AB17" s="165">
        <v>-0.40099009900990101</v>
      </c>
      <c r="AC17" s="164">
        <v>1418</v>
      </c>
      <c r="AD17" s="165">
        <v>-2.4088093599449412E-2</v>
      </c>
      <c r="AE17" s="164">
        <v>1339</v>
      </c>
      <c r="AF17" s="165">
        <v>0.64294478527607368</v>
      </c>
      <c r="AG17" s="164">
        <v>6396</v>
      </c>
      <c r="AH17" s="165">
        <v>0.52249464413234947</v>
      </c>
      <c r="AI17" s="164">
        <v>5723</v>
      </c>
      <c r="AJ17" s="165">
        <v>0.13754720731464909</v>
      </c>
      <c r="AK17" s="164">
        <v>5551</v>
      </c>
      <c r="AL17" s="165">
        <v>0.14335736354273942</v>
      </c>
      <c r="AM17" s="164">
        <v>323</v>
      </c>
      <c r="AN17" s="165">
        <v>0.34583333333333344</v>
      </c>
      <c r="AO17" s="164">
        <v>294</v>
      </c>
      <c r="AP17" s="165">
        <v>-0.13529411764705879</v>
      </c>
      <c r="AQ17" s="164">
        <v>1569</v>
      </c>
      <c r="AR17" s="165">
        <v>2.106930693069307</v>
      </c>
      <c r="AS17" s="166">
        <v>115997</v>
      </c>
      <c r="AT17" s="167">
        <v>0.10990230693419822</v>
      </c>
      <c r="AU17" s="166">
        <v>163371</v>
      </c>
      <c r="AV17" s="167">
        <v>7.2466717432975392E-2</v>
      </c>
    </row>
    <row r="18" spans="2:48" outlineLevel="1">
      <c r="B18" s="163" t="s">
        <v>92</v>
      </c>
      <c r="C18" s="164">
        <v>33192</v>
      </c>
      <c r="D18" s="165">
        <v>1.5388793337558493E-3</v>
      </c>
      <c r="E18" s="164">
        <v>2532</v>
      </c>
      <c r="F18" s="165">
        <v>-0.18427835051546393</v>
      </c>
      <c r="G18" s="164">
        <v>4162</v>
      </c>
      <c r="H18" s="165">
        <v>0.24760191846522783</v>
      </c>
      <c r="I18" s="164">
        <v>17576</v>
      </c>
      <c r="J18" s="165">
        <v>0.11430926266404606</v>
      </c>
      <c r="K18" s="164">
        <v>1911</v>
      </c>
      <c r="L18" s="165">
        <v>3.9717083786724672E-2</v>
      </c>
      <c r="M18" s="164">
        <v>45854</v>
      </c>
      <c r="N18" s="165">
        <v>0.12483748313504228</v>
      </c>
      <c r="O18" s="164">
        <v>1965</v>
      </c>
      <c r="P18" s="165">
        <v>-0.11685393258426968</v>
      </c>
      <c r="Q18" s="164">
        <v>2727</v>
      </c>
      <c r="R18" s="165">
        <v>8.3863275039745666E-2</v>
      </c>
      <c r="S18" s="164">
        <v>2608</v>
      </c>
      <c r="T18" s="165">
        <v>4.3199999999999905E-2</v>
      </c>
      <c r="U18" s="164">
        <v>1113</v>
      </c>
      <c r="V18" s="165">
        <v>6.4053537284894935E-2</v>
      </c>
      <c r="W18" s="164">
        <v>692</v>
      </c>
      <c r="X18" s="165">
        <v>0.69193154034229831</v>
      </c>
      <c r="Y18" s="164">
        <v>700</v>
      </c>
      <c r="Z18" s="165">
        <v>-0.291497975708502</v>
      </c>
      <c r="AA18" s="164">
        <v>103</v>
      </c>
      <c r="AB18" s="165">
        <v>0.80701754385964919</v>
      </c>
      <c r="AC18" s="164">
        <v>806</v>
      </c>
      <c r="AD18" s="165">
        <v>-0.24176857949200381</v>
      </c>
      <c r="AE18" s="164">
        <v>855</v>
      </c>
      <c r="AF18" s="165">
        <v>0.77754677754677748</v>
      </c>
      <c r="AG18" s="164">
        <v>4158</v>
      </c>
      <c r="AH18" s="165">
        <v>0.14861878453038679</v>
      </c>
      <c r="AI18" s="164">
        <v>4831</v>
      </c>
      <c r="AJ18" s="165">
        <v>-0.16692533195378512</v>
      </c>
      <c r="AK18" s="164">
        <v>3978</v>
      </c>
      <c r="AL18" s="165">
        <v>-8.6776859504132275E-2</v>
      </c>
      <c r="AM18" s="164">
        <v>269</v>
      </c>
      <c r="AN18" s="165">
        <v>-1.46520146520146E-2</v>
      </c>
      <c r="AO18" s="164">
        <v>196</v>
      </c>
      <c r="AP18" s="165">
        <v>9.4972067039106101E-2</v>
      </c>
      <c r="AQ18" s="164">
        <v>1277</v>
      </c>
      <c r="AR18" s="165">
        <v>2.0550239234449759</v>
      </c>
      <c r="AS18" s="166">
        <v>95705</v>
      </c>
      <c r="AT18" s="167">
        <v>8.4525077623915035E-2</v>
      </c>
      <c r="AU18" s="166">
        <v>128897</v>
      </c>
      <c r="AV18" s="167">
        <v>6.1868239597320906E-2</v>
      </c>
    </row>
    <row r="19" spans="2:48" outlineLevel="1">
      <c r="B19" s="163" t="s">
        <v>93</v>
      </c>
      <c r="C19" s="164">
        <v>40612</v>
      </c>
      <c r="D19" s="165">
        <v>0.14496757823512829</v>
      </c>
      <c r="E19" s="164">
        <v>5808</v>
      </c>
      <c r="F19" s="165">
        <v>0.43762376237623757</v>
      </c>
      <c r="G19" s="164">
        <v>4176</v>
      </c>
      <c r="H19" s="165">
        <v>0.21927007299270063</v>
      </c>
      <c r="I19" s="164">
        <v>17833</v>
      </c>
      <c r="J19" s="165">
        <v>0.17237525474985205</v>
      </c>
      <c r="K19" s="164">
        <v>2337</v>
      </c>
      <c r="L19" s="165">
        <v>-5.7281161758773735E-2</v>
      </c>
      <c r="M19" s="164">
        <v>42998</v>
      </c>
      <c r="N19" s="165">
        <v>-2.5982557481028401E-2</v>
      </c>
      <c r="O19" s="164">
        <v>2071</v>
      </c>
      <c r="P19" s="165">
        <v>-0.27587412587412585</v>
      </c>
      <c r="Q19" s="164">
        <v>2290</v>
      </c>
      <c r="R19" s="165">
        <v>0.12254901960784315</v>
      </c>
      <c r="S19" s="164">
        <v>1929</v>
      </c>
      <c r="T19" s="165">
        <v>3.2102728731942198E-2</v>
      </c>
      <c r="U19" s="164">
        <v>760</v>
      </c>
      <c r="V19" s="165">
        <v>-5.5900621118012417E-2</v>
      </c>
      <c r="W19" s="164">
        <v>550</v>
      </c>
      <c r="X19" s="165">
        <v>7.4615384615384617</v>
      </c>
      <c r="Y19" s="164">
        <v>553</v>
      </c>
      <c r="Z19" s="165">
        <v>-0.34244946492271111</v>
      </c>
      <c r="AA19" s="164">
        <v>66</v>
      </c>
      <c r="AB19" s="165">
        <v>-0.58227848101265822</v>
      </c>
      <c r="AC19" s="164">
        <v>930</v>
      </c>
      <c r="AD19" s="165">
        <v>1.4176663031624903E-2</v>
      </c>
      <c r="AE19" s="164">
        <v>659</v>
      </c>
      <c r="AF19" s="165">
        <v>9.1883614088821286E-3</v>
      </c>
      <c r="AG19" s="164">
        <v>3546</v>
      </c>
      <c r="AH19" s="165">
        <v>-0.21042084168336672</v>
      </c>
      <c r="AI19" s="164">
        <v>2644</v>
      </c>
      <c r="AJ19" s="165">
        <v>-0.20433343364429735</v>
      </c>
      <c r="AK19" s="164">
        <v>2936</v>
      </c>
      <c r="AL19" s="165">
        <v>0.46433915211970067</v>
      </c>
      <c r="AM19" s="164">
        <v>232</v>
      </c>
      <c r="AN19" s="165">
        <v>-1.6949152542372836E-2</v>
      </c>
      <c r="AO19" s="164">
        <v>248</v>
      </c>
      <c r="AP19" s="165">
        <v>0.21568627450980382</v>
      </c>
      <c r="AQ19" s="164">
        <v>1270</v>
      </c>
      <c r="AR19" s="165">
        <v>1.4564796905222437</v>
      </c>
      <c r="AS19" s="166">
        <v>91907</v>
      </c>
      <c r="AT19" s="167">
        <v>3.9495560708024735E-2</v>
      </c>
      <c r="AU19" s="166">
        <v>132519</v>
      </c>
      <c r="AV19" s="167">
        <v>6.9693667514227009E-2</v>
      </c>
    </row>
    <row r="20" spans="2:48" outlineLevel="1">
      <c r="B20" s="163" t="s">
        <v>94</v>
      </c>
      <c r="C20" s="164">
        <v>35773</v>
      </c>
      <c r="D20" s="165">
        <v>0.24194556311623394</v>
      </c>
      <c r="E20" s="164">
        <v>5201</v>
      </c>
      <c r="F20" s="165">
        <v>-0.17062669430712807</v>
      </c>
      <c r="G20" s="164">
        <v>7452</v>
      </c>
      <c r="H20" s="165">
        <v>9.3791281373844182E-2</v>
      </c>
      <c r="I20" s="164">
        <v>19534</v>
      </c>
      <c r="J20" s="165">
        <v>-4.1840388482856761E-2</v>
      </c>
      <c r="K20" s="164">
        <v>5152</v>
      </c>
      <c r="L20" s="165">
        <v>-4.8744460856720795E-2</v>
      </c>
      <c r="M20" s="164">
        <v>56191</v>
      </c>
      <c r="N20" s="165">
        <v>0.19068909984743176</v>
      </c>
      <c r="O20" s="164">
        <v>2322</v>
      </c>
      <c r="P20" s="165">
        <v>-0.24043179587831209</v>
      </c>
      <c r="Q20" s="164">
        <v>2538</v>
      </c>
      <c r="R20" s="165">
        <v>-9.8081023454157812E-2</v>
      </c>
      <c r="S20" s="164">
        <v>7076</v>
      </c>
      <c r="T20" s="165">
        <v>-0.17892782548155028</v>
      </c>
      <c r="U20" s="164">
        <v>2920</v>
      </c>
      <c r="V20" s="165">
        <v>-0.12496254120467487</v>
      </c>
      <c r="W20" s="164">
        <v>796</v>
      </c>
      <c r="X20" s="165">
        <v>-0.42568542568542567</v>
      </c>
      <c r="Y20" s="164">
        <v>2032</v>
      </c>
      <c r="Z20" s="165">
        <v>-0.11996535296665223</v>
      </c>
      <c r="AA20" s="164">
        <v>1328</v>
      </c>
      <c r="AB20" s="165">
        <v>-0.16267339218158894</v>
      </c>
      <c r="AC20" s="164">
        <v>1166</v>
      </c>
      <c r="AD20" s="165">
        <v>9.8963242224316739E-2</v>
      </c>
      <c r="AE20" s="164">
        <v>1262</v>
      </c>
      <c r="AF20" s="165">
        <v>0.15462031107044827</v>
      </c>
      <c r="AG20" s="164">
        <v>4601</v>
      </c>
      <c r="AH20" s="165">
        <v>0.5522941970310391</v>
      </c>
      <c r="AI20" s="164">
        <v>3486</v>
      </c>
      <c r="AJ20" s="165">
        <v>-8.957952468007313E-2</v>
      </c>
      <c r="AK20" s="164">
        <v>3310</v>
      </c>
      <c r="AL20" s="165">
        <v>4.8795944233206656E-2</v>
      </c>
      <c r="AM20" s="164">
        <v>383</v>
      </c>
      <c r="AN20" s="165">
        <v>-9.2417061611374418E-2</v>
      </c>
      <c r="AO20" s="164">
        <v>328</v>
      </c>
      <c r="AP20" s="165">
        <v>-0.44027303754266212</v>
      </c>
      <c r="AQ20" s="164">
        <v>836</v>
      </c>
      <c r="AR20" s="165">
        <v>0.53676470588235303</v>
      </c>
      <c r="AS20" s="166">
        <v>120838</v>
      </c>
      <c r="AT20" s="167">
        <v>5.7913029775089164E-2</v>
      </c>
      <c r="AU20" s="166">
        <v>156611</v>
      </c>
      <c r="AV20" s="167">
        <v>9.4975074636257428E-2</v>
      </c>
    </row>
    <row r="21" spans="2:48" outlineLevel="1">
      <c r="B21" s="163" t="s">
        <v>95</v>
      </c>
      <c r="C21" s="164">
        <v>25081</v>
      </c>
      <c r="D21" s="165">
        <v>0.61750290210241188</v>
      </c>
      <c r="E21" s="164">
        <v>4994</v>
      </c>
      <c r="F21" s="165">
        <v>3.2141422257934149E-3</v>
      </c>
      <c r="G21" s="164">
        <v>4699</v>
      </c>
      <c r="H21" s="165">
        <v>4.7247604189881942E-2</v>
      </c>
      <c r="I21" s="164">
        <v>20964</v>
      </c>
      <c r="J21" s="165">
        <v>0.10692222398225892</v>
      </c>
      <c r="K21" s="164">
        <v>3219</v>
      </c>
      <c r="L21" s="165">
        <v>-0.16498054474708168</v>
      </c>
      <c r="M21" s="164">
        <v>46291</v>
      </c>
      <c r="N21" s="165">
        <v>-1.9964432400389587E-2</v>
      </c>
      <c r="O21" s="164">
        <v>2462</v>
      </c>
      <c r="P21" s="165">
        <v>-0.31515994436717665</v>
      </c>
      <c r="Q21" s="164">
        <v>3266</v>
      </c>
      <c r="R21" s="165">
        <v>-4.5717768972873829E-3</v>
      </c>
      <c r="S21" s="164">
        <v>16294</v>
      </c>
      <c r="T21" s="165">
        <v>-0.21201276719218498</v>
      </c>
      <c r="U21" s="164">
        <v>5005</v>
      </c>
      <c r="V21" s="165">
        <v>-0.22463206816421377</v>
      </c>
      <c r="W21" s="164">
        <v>2920</v>
      </c>
      <c r="X21" s="165">
        <v>-0.30343511450381677</v>
      </c>
      <c r="Y21" s="164">
        <v>4525</v>
      </c>
      <c r="Z21" s="165">
        <v>-0.29296875</v>
      </c>
      <c r="AA21" s="164">
        <v>3844</v>
      </c>
      <c r="AB21" s="165">
        <v>5.8661525750481891E-2</v>
      </c>
      <c r="AC21" s="164">
        <v>1118</v>
      </c>
      <c r="AD21" s="165">
        <v>5.3722902921771842E-2</v>
      </c>
      <c r="AE21" s="164">
        <v>1182</v>
      </c>
      <c r="AF21" s="165">
        <v>0.60379918588873815</v>
      </c>
      <c r="AG21" s="164">
        <v>3017</v>
      </c>
      <c r="AH21" s="165">
        <v>7.3665480427046237E-2</v>
      </c>
      <c r="AI21" s="164">
        <v>3511</v>
      </c>
      <c r="AJ21" s="165">
        <v>-0.13882756929114548</v>
      </c>
      <c r="AK21" s="164">
        <v>3020</v>
      </c>
      <c r="AL21" s="165">
        <v>8.8288288288288275E-2</v>
      </c>
      <c r="AM21" s="164">
        <v>343</v>
      </c>
      <c r="AN21" s="165">
        <v>0.55909090909090908</v>
      </c>
      <c r="AO21" s="164">
        <v>216</v>
      </c>
      <c r="AP21" s="165">
        <v>0.34161490683229823</v>
      </c>
      <c r="AQ21" s="164">
        <v>652</v>
      </c>
      <c r="AR21" s="165">
        <v>-3.6927621861152171E-2</v>
      </c>
      <c r="AS21" s="166">
        <v>115248</v>
      </c>
      <c r="AT21" s="167">
        <v>-3.6105883828879692E-2</v>
      </c>
      <c r="AU21" s="166">
        <v>140329</v>
      </c>
      <c r="AV21" s="167">
        <v>3.8927675074590384E-2</v>
      </c>
    </row>
    <row r="22" spans="2:48" outlineLevel="1">
      <c r="B22" s="163" t="s">
        <v>96</v>
      </c>
      <c r="C22" s="164">
        <v>17537</v>
      </c>
      <c r="D22" s="165">
        <v>0.1486114749803511</v>
      </c>
      <c r="E22" s="164">
        <v>5435</v>
      </c>
      <c r="F22" s="165">
        <v>-6.3415474754437318E-2</v>
      </c>
      <c r="G22" s="164">
        <v>5258</v>
      </c>
      <c r="H22" s="165">
        <v>0.10975094976783462</v>
      </c>
      <c r="I22" s="164">
        <v>17950</v>
      </c>
      <c r="J22" s="165">
        <v>1.1837655016911031E-2</v>
      </c>
      <c r="K22" s="164">
        <v>4360</v>
      </c>
      <c r="L22" s="165">
        <v>-4.616057755414571E-2</v>
      </c>
      <c r="M22" s="164">
        <v>42160</v>
      </c>
      <c r="N22" s="165">
        <v>-0.11075488810613565</v>
      </c>
      <c r="O22" s="164">
        <v>2203</v>
      </c>
      <c r="P22" s="165">
        <v>-0.42148109243697474</v>
      </c>
      <c r="Q22" s="164">
        <v>3897</v>
      </c>
      <c r="R22" s="165">
        <v>-2.6236881559220437E-2</v>
      </c>
      <c r="S22" s="164">
        <v>15361</v>
      </c>
      <c r="T22" s="165">
        <v>-0.19601172406573852</v>
      </c>
      <c r="U22" s="164">
        <v>4567</v>
      </c>
      <c r="V22" s="165">
        <v>-0.20931440443213301</v>
      </c>
      <c r="W22" s="164">
        <v>2921</v>
      </c>
      <c r="X22" s="165">
        <v>-0.23232588699080159</v>
      </c>
      <c r="Y22" s="164">
        <v>4613</v>
      </c>
      <c r="Z22" s="165">
        <v>-0.25740502253702513</v>
      </c>
      <c r="AA22" s="164">
        <v>3260</v>
      </c>
      <c r="AB22" s="165">
        <v>-1.599758527014794E-2</v>
      </c>
      <c r="AC22" s="164">
        <v>955</v>
      </c>
      <c r="AD22" s="165">
        <v>-3.1440162271805239E-2</v>
      </c>
      <c r="AE22" s="164">
        <v>1197</v>
      </c>
      <c r="AF22" s="165">
        <v>0.11764705882352944</v>
      </c>
      <c r="AG22" s="164">
        <v>2290</v>
      </c>
      <c r="AH22" s="165">
        <v>0.22854077253218885</v>
      </c>
      <c r="AI22" s="164">
        <v>3257</v>
      </c>
      <c r="AJ22" s="165">
        <v>-9.477487493051695E-2</v>
      </c>
      <c r="AK22" s="164">
        <v>2517</v>
      </c>
      <c r="AL22" s="165">
        <v>-0.12023767913317018</v>
      </c>
      <c r="AM22" s="164">
        <v>186</v>
      </c>
      <c r="AN22" s="165">
        <v>-0.24081632653061225</v>
      </c>
      <c r="AO22" s="164">
        <v>169</v>
      </c>
      <c r="AP22" s="165">
        <v>-0.22831050228310501</v>
      </c>
      <c r="AQ22" s="164">
        <v>687</v>
      </c>
      <c r="AR22" s="165">
        <v>0.37125748502994016</v>
      </c>
      <c r="AS22" s="166">
        <v>107882</v>
      </c>
      <c r="AT22" s="167">
        <v>-8.9787722317842822E-2</v>
      </c>
      <c r="AU22" s="166">
        <v>125419</v>
      </c>
      <c r="AV22" s="167">
        <v>-6.2582217172925114E-2</v>
      </c>
    </row>
    <row r="23" spans="2:48" outlineLevel="1">
      <c r="B23" s="163" t="s">
        <v>97</v>
      </c>
      <c r="C23" s="164">
        <v>17949</v>
      </c>
      <c r="D23" s="165">
        <v>5.4768760651113579E-2</v>
      </c>
      <c r="E23" s="164">
        <v>4177</v>
      </c>
      <c r="F23" s="165">
        <v>-8.6195580835703334E-2</v>
      </c>
      <c r="G23" s="164">
        <v>6177</v>
      </c>
      <c r="H23" s="165">
        <v>-5.3140096618357058E-3</v>
      </c>
      <c r="I23" s="164">
        <v>20047</v>
      </c>
      <c r="J23" s="165">
        <v>1.5912430953225476E-2</v>
      </c>
      <c r="K23" s="164">
        <v>3761</v>
      </c>
      <c r="L23" s="165">
        <v>3.2957978577313973E-2</v>
      </c>
      <c r="M23" s="164">
        <v>41811</v>
      </c>
      <c r="N23" s="165">
        <v>-4.7997449850861851E-2</v>
      </c>
      <c r="O23" s="164">
        <v>2494</v>
      </c>
      <c r="P23" s="165">
        <v>-0.35820895522388063</v>
      </c>
      <c r="Q23" s="164">
        <v>5105</v>
      </c>
      <c r="R23" s="165">
        <v>4.0350519665783624E-2</v>
      </c>
      <c r="S23" s="164">
        <v>17251</v>
      </c>
      <c r="T23" s="165">
        <v>-6.5189118890213504E-2</v>
      </c>
      <c r="U23" s="164">
        <v>6000</v>
      </c>
      <c r="V23" s="165">
        <v>-2.2642124124450214E-2</v>
      </c>
      <c r="W23" s="164">
        <v>3035</v>
      </c>
      <c r="X23" s="165">
        <v>-1.4610389610389629E-2</v>
      </c>
      <c r="Y23" s="164">
        <v>4660</v>
      </c>
      <c r="Z23" s="165">
        <v>-0.22745358090185674</v>
      </c>
      <c r="AA23" s="164">
        <v>3556</v>
      </c>
      <c r="AB23" s="165">
        <v>0.1102091788947861</v>
      </c>
      <c r="AC23" s="164">
        <v>945</v>
      </c>
      <c r="AD23" s="165">
        <v>0.11438679245283012</v>
      </c>
      <c r="AE23" s="164">
        <v>1537</v>
      </c>
      <c r="AF23" s="165">
        <v>0.10974729241877257</v>
      </c>
      <c r="AG23" s="164">
        <v>3623</v>
      </c>
      <c r="AH23" s="165">
        <v>-6.479091378420232E-2</v>
      </c>
      <c r="AI23" s="164">
        <v>3312</v>
      </c>
      <c r="AJ23" s="165">
        <v>-0.17714285714285716</v>
      </c>
      <c r="AK23" s="164">
        <v>2440</v>
      </c>
      <c r="AL23" s="165">
        <v>-7.1537290715372959E-2</v>
      </c>
      <c r="AM23" s="164">
        <v>184</v>
      </c>
      <c r="AN23" s="165">
        <v>-1.6042780748663055E-2</v>
      </c>
      <c r="AO23" s="164">
        <v>231</v>
      </c>
      <c r="AP23" s="165">
        <v>-0.12167300380228141</v>
      </c>
      <c r="AQ23" s="164">
        <v>493</v>
      </c>
      <c r="AR23" s="165">
        <v>-0.3806532663316583</v>
      </c>
      <c r="AS23" s="166">
        <v>113588</v>
      </c>
      <c r="AT23" s="167">
        <v>-4.8094731284621273E-2</v>
      </c>
      <c r="AU23" s="166">
        <v>131537</v>
      </c>
      <c r="AV23" s="167">
        <v>-3.5256410256410242E-2</v>
      </c>
    </row>
    <row r="24" spans="2:48" ht="15" customHeight="1">
      <c r="B24" s="170">
        <v>2010</v>
      </c>
      <c r="C24" s="171">
        <v>375108</v>
      </c>
      <c r="D24" s="172">
        <v>2.2167843410823229E-2</v>
      </c>
      <c r="E24" s="171">
        <v>59050</v>
      </c>
      <c r="F24" s="172">
        <v>-2.3821189032116052E-3</v>
      </c>
      <c r="G24" s="171">
        <v>64506</v>
      </c>
      <c r="H24" s="172">
        <v>5.7614113326337923E-2</v>
      </c>
      <c r="I24" s="171">
        <v>233579</v>
      </c>
      <c r="J24" s="172">
        <v>6.6317586691744479E-2</v>
      </c>
      <c r="K24" s="171">
        <v>41624</v>
      </c>
      <c r="L24" s="172">
        <v>2.7575480781099504E-2</v>
      </c>
      <c r="M24" s="171">
        <v>568939</v>
      </c>
      <c r="N24" s="172">
        <v>4.4125932519109234E-2</v>
      </c>
      <c r="O24" s="171">
        <v>24697</v>
      </c>
      <c r="P24" s="172">
        <v>-0.2344626638975853</v>
      </c>
      <c r="Q24" s="171">
        <v>40334</v>
      </c>
      <c r="R24" s="172">
        <v>2.0338983050847359E-2</v>
      </c>
      <c r="S24" s="171">
        <v>116605</v>
      </c>
      <c r="T24" s="172">
        <v>-4.0335456685266613E-2</v>
      </c>
      <c r="U24" s="171">
        <v>41537</v>
      </c>
      <c r="V24" s="172">
        <v>-1.1141530770146457E-2</v>
      </c>
      <c r="W24" s="171">
        <v>22156</v>
      </c>
      <c r="X24" s="172">
        <v>-1.8125415466430317E-2</v>
      </c>
      <c r="Y24" s="171">
        <v>28011</v>
      </c>
      <c r="Z24" s="172">
        <v>-0.18801634924776067</v>
      </c>
      <c r="AA24" s="171">
        <v>24901</v>
      </c>
      <c r="AB24" s="172">
        <v>0.1097196844779178</v>
      </c>
      <c r="AC24" s="171">
        <v>13235</v>
      </c>
      <c r="AD24" s="172">
        <v>8.7652439024390461E-3</v>
      </c>
      <c r="AE24" s="171">
        <v>13581</v>
      </c>
      <c r="AF24" s="172">
        <v>0.26229203457570405</v>
      </c>
      <c r="AG24" s="171">
        <v>51652</v>
      </c>
      <c r="AH24" s="172">
        <v>0.29824561403508776</v>
      </c>
      <c r="AI24" s="171">
        <v>45509</v>
      </c>
      <c r="AJ24" s="172">
        <v>-5.5633948952064749E-2</v>
      </c>
      <c r="AK24" s="171">
        <v>45218</v>
      </c>
      <c r="AL24" s="172">
        <v>0.13604502173203015</v>
      </c>
      <c r="AM24" s="171">
        <v>3048</v>
      </c>
      <c r="AN24" s="172">
        <v>3.1821259309410932E-2</v>
      </c>
      <c r="AO24" s="171">
        <v>2802</v>
      </c>
      <c r="AP24" s="172">
        <v>-9.4961240310077466E-2</v>
      </c>
      <c r="AQ24" s="171">
        <v>11956</v>
      </c>
      <c r="AR24" s="172">
        <v>0.86346633416458851</v>
      </c>
      <c r="AS24" s="173">
        <v>1336335</v>
      </c>
      <c r="AT24" s="174">
        <v>4.2335838160208139E-2</v>
      </c>
      <c r="AU24" s="173">
        <v>1711443</v>
      </c>
      <c r="AV24" s="174">
        <v>3.7847681456564475E-2</v>
      </c>
    </row>
    <row r="25" spans="2:48" ht="15" hidden="1" customHeight="1" outlineLevel="1">
      <c r="B25" s="163" t="s">
        <v>86</v>
      </c>
      <c r="C25" s="164">
        <v>24038</v>
      </c>
      <c r="D25" s="165">
        <v>9.3978974195603637E-2</v>
      </c>
      <c r="E25" s="164">
        <v>4010</v>
      </c>
      <c r="F25" s="165">
        <v>-0.23165357348150983</v>
      </c>
      <c r="G25" s="164">
        <v>6014</v>
      </c>
      <c r="H25" s="165">
        <v>4.3915986807845808E-2</v>
      </c>
      <c r="I25" s="164">
        <v>18167</v>
      </c>
      <c r="J25" s="165">
        <v>-3.750993377483447E-2</v>
      </c>
      <c r="K25" s="164">
        <v>2885</v>
      </c>
      <c r="L25" s="165">
        <v>6.6543438077633965E-2</v>
      </c>
      <c r="M25" s="164">
        <v>45804</v>
      </c>
      <c r="N25" s="165">
        <v>-0.12669450323171083</v>
      </c>
      <c r="O25" s="164">
        <v>1884</v>
      </c>
      <c r="P25" s="165">
        <v>-0.13059529303184125</v>
      </c>
      <c r="Q25" s="164">
        <v>3032</v>
      </c>
      <c r="R25" s="165">
        <v>-0.12395261485119913</v>
      </c>
      <c r="S25" s="164">
        <v>14617</v>
      </c>
      <c r="T25" s="165">
        <v>-0.13758923830314473</v>
      </c>
      <c r="U25" s="164">
        <v>5340</v>
      </c>
      <c r="V25" s="165">
        <v>-3.3594624860022737E-3</v>
      </c>
      <c r="W25" s="164">
        <v>2556</v>
      </c>
      <c r="X25" s="165">
        <v>-0.10971786833855801</v>
      </c>
      <c r="Y25" s="164">
        <v>3202</v>
      </c>
      <c r="Z25" s="165">
        <v>-0.38221107466718118</v>
      </c>
      <c r="AA25" s="164">
        <v>3519</v>
      </c>
      <c r="AB25" s="165">
        <v>-5.0890585241730735E-3</v>
      </c>
      <c r="AC25" s="164">
        <v>877</v>
      </c>
      <c r="AD25" s="165">
        <v>3.664302600472813E-2</v>
      </c>
      <c r="AE25" s="164">
        <v>1161</v>
      </c>
      <c r="AF25" s="165">
        <v>0.26058631921824094</v>
      </c>
      <c r="AG25" s="164">
        <v>2697</v>
      </c>
      <c r="AH25" s="165">
        <v>-0.19612518628912068</v>
      </c>
      <c r="AI25" s="164">
        <v>3498</v>
      </c>
      <c r="AJ25" s="165">
        <v>0.16135458167330685</v>
      </c>
      <c r="AK25" s="164">
        <v>2456</v>
      </c>
      <c r="AL25" s="165">
        <v>-0.21130378933847138</v>
      </c>
      <c r="AM25" s="164">
        <v>256</v>
      </c>
      <c r="AN25" s="165">
        <v>-0.21712538226299694</v>
      </c>
      <c r="AO25" s="164">
        <v>208</v>
      </c>
      <c r="AP25" s="165">
        <v>9.473684210526323E-2</v>
      </c>
      <c r="AQ25" s="164">
        <v>469</v>
      </c>
      <c r="AR25" s="165">
        <v>-7.6771653543307061E-2</v>
      </c>
      <c r="AS25" s="166">
        <v>108035</v>
      </c>
      <c r="AT25" s="167">
        <v>-9.8649246197615503E-2</v>
      </c>
      <c r="AU25" s="166">
        <v>132073</v>
      </c>
      <c r="AV25" s="167">
        <v>-6.8806757290315268E-2</v>
      </c>
    </row>
    <row r="26" spans="2:48" ht="15" hidden="1" customHeight="1" outlineLevel="1">
      <c r="B26" s="163" t="s">
        <v>87</v>
      </c>
      <c r="C26" s="164">
        <v>18367</v>
      </c>
      <c r="D26" s="165">
        <v>-0.20564830032004155</v>
      </c>
      <c r="E26" s="164">
        <v>3947</v>
      </c>
      <c r="F26" s="165">
        <v>-0.20901803607214431</v>
      </c>
      <c r="G26" s="164">
        <v>6045</v>
      </c>
      <c r="H26" s="165">
        <v>0.19845360824742264</v>
      </c>
      <c r="I26" s="164">
        <v>21499</v>
      </c>
      <c r="J26" s="165">
        <v>-0.13022898292742136</v>
      </c>
      <c r="K26" s="164">
        <v>2795</v>
      </c>
      <c r="L26" s="165">
        <v>-6.1135371179039333E-2</v>
      </c>
      <c r="M26" s="164">
        <v>44733</v>
      </c>
      <c r="N26" s="165">
        <v>-8.2851519252060579E-2</v>
      </c>
      <c r="O26" s="164">
        <v>2361</v>
      </c>
      <c r="P26" s="165">
        <v>-8.3462732919254656E-2</v>
      </c>
      <c r="Q26" s="164">
        <v>2167</v>
      </c>
      <c r="R26" s="165">
        <v>-0.15942591155934838</v>
      </c>
      <c r="S26" s="164">
        <v>17237</v>
      </c>
      <c r="T26" s="165">
        <v>-0.16044030977546153</v>
      </c>
      <c r="U26" s="164">
        <v>5413</v>
      </c>
      <c r="V26" s="165">
        <v>-0.14418972332015811</v>
      </c>
      <c r="W26" s="164">
        <v>4044</v>
      </c>
      <c r="X26" s="165">
        <v>-0.17553516819571868</v>
      </c>
      <c r="Y26" s="164">
        <v>3635</v>
      </c>
      <c r="Z26" s="165">
        <v>-0.45899687453490101</v>
      </c>
      <c r="AA26" s="164">
        <v>4145</v>
      </c>
      <c r="AB26" s="165">
        <v>0.60534469403563129</v>
      </c>
      <c r="AC26" s="164">
        <v>1209</v>
      </c>
      <c r="AD26" s="165">
        <v>-5.7565789473684736E-3</v>
      </c>
      <c r="AE26" s="164">
        <v>1384</v>
      </c>
      <c r="AF26" s="165">
        <v>0.13815789473684204</v>
      </c>
      <c r="AG26" s="164">
        <v>2776</v>
      </c>
      <c r="AH26" s="165">
        <v>-0.29863567458312279</v>
      </c>
      <c r="AI26" s="164">
        <v>2865</v>
      </c>
      <c r="AJ26" s="165">
        <v>-0.11135235732009929</v>
      </c>
      <c r="AK26" s="164">
        <v>2856</v>
      </c>
      <c r="AL26" s="165">
        <v>-0.15602836879432624</v>
      </c>
      <c r="AM26" s="164">
        <v>130</v>
      </c>
      <c r="AN26" s="165">
        <v>-0.59501557632398749</v>
      </c>
      <c r="AO26" s="164">
        <v>166</v>
      </c>
      <c r="AP26" s="165">
        <v>5.7324840764331197E-2</v>
      </c>
      <c r="AQ26" s="164">
        <v>370</v>
      </c>
      <c r="AR26" s="165">
        <v>0.20915032679738554</v>
      </c>
      <c r="AS26" s="166">
        <v>112540</v>
      </c>
      <c r="AT26" s="167">
        <v>-0.10661268556005399</v>
      </c>
      <c r="AU26" s="166">
        <v>130907</v>
      </c>
      <c r="AV26" s="167">
        <v>-0.12197166849998664</v>
      </c>
    </row>
    <row r="27" spans="2:48" ht="15" hidden="1" customHeight="1" outlineLevel="1">
      <c r="B27" s="163" t="s">
        <v>88</v>
      </c>
      <c r="C27" s="164">
        <v>27996</v>
      </c>
      <c r="D27" s="165">
        <v>0.13321190042501518</v>
      </c>
      <c r="E27" s="164">
        <v>5676</v>
      </c>
      <c r="F27" s="165">
        <v>-0.29621822690638566</v>
      </c>
      <c r="G27" s="164">
        <v>4533</v>
      </c>
      <c r="H27" s="165">
        <v>-8.2202875075926274E-2</v>
      </c>
      <c r="I27" s="164">
        <v>20125</v>
      </c>
      <c r="J27" s="165">
        <v>-7.2794287030638061E-2</v>
      </c>
      <c r="K27" s="164">
        <v>3398</v>
      </c>
      <c r="L27" s="165">
        <v>-7.8133478024959291E-2</v>
      </c>
      <c r="M27" s="164">
        <v>54449</v>
      </c>
      <c r="N27" s="165">
        <v>-0.10064087740741967</v>
      </c>
      <c r="O27" s="164">
        <v>1989</v>
      </c>
      <c r="P27" s="165">
        <v>-0.42163419598720553</v>
      </c>
      <c r="Q27" s="164">
        <v>2420</v>
      </c>
      <c r="R27" s="165">
        <v>7.2695035460992985E-2</v>
      </c>
      <c r="S27" s="164">
        <v>10818</v>
      </c>
      <c r="T27" s="165">
        <v>-8.7704503288918878E-2</v>
      </c>
      <c r="U27" s="164">
        <v>4521</v>
      </c>
      <c r="V27" s="165">
        <v>0.21958456973293772</v>
      </c>
      <c r="W27" s="164">
        <v>1605</v>
      </c>
      <c r="X27" s="165">
        <v>-0.4022346368715084</v>
      </c>
      <c r="Y27" s="164">
        <v>2250</v>
      </c>
      <c r="Z27" s="165">
        <v>-0.34094903339191562</v>
      </c>
      <c r="AA27" s="164">
        <v>2442</v>
      </c>
      <c r="AB27" s="165">
        <v>0.19005847953216382</v>
      </c>
      <c r="AC27" s="164">
        <v>1634</v>
      </c>
      <c r="AD27" s="165">
        <v>0.35041322314049594</v>
      </c>
      <c r="AE27" s="164">
        <v>819</v>
      </c>
      <c r="AF27" s="165">
        <v>5.4054054054053946E-2</v>
      </c>
      <c r="AG27" s="164">
        <v>3864</v>
      </c>
      <c r="AH27" s="165">
        <v>-0.6068376068376069</v>
      </c>
      <c r="AI27" s="164">
        <v>4071</v>
      </c>
      <c r="AJ27" s="165">
        <v>0.35835835835835828</v>
      </c>
      <c r="AK27" s="164">
        <v>2729</v>
      </c>
      <c r="AL27" s="165">
        <v>-0.19284235433303754</v>
      </c>
      <c r="AM27" s="164">
        <v>224</v>
      </c>
      <c r="AN27" s="165">
        <v>-0.37777777777777777</v>
      </c>
      <c r="AO27" s="164">
        <v>225</v>
      </c>
      <c r="AP27" s="165">
        <v>8.9686098654708779E-3</v>
      </c>
      <c r="AQ27" s="164">
        <v>388</v>
      </c>
      <c r="AR27" s="165">
        <v>-0.17796610169491522</v>
      </c>
      <c r="AS27" s="166">
        <v>117362</v>
      </c>
      <c r="AT27" s="167">
        <v>-0.13537844966037516</v>
      </c>
      <c r="AU27" s="166">
        <v>145358</v>
      </c>
      <c r="AV27" s="167">
        <v>-9.402092955130481E-2</v>
      </c>
    </row>
    <row r="28" spans="2:48" ht="15" hidden="1" customHeight="1" outlineLevel="1">
      <c r="B28" s="163" t="s">
        <v>89</v>
      </c>
      <c r="C28" s="164">
        <v>35046</v>
      </c>
      <c r="D28" s="165">
        <v>-6.0882148025081739E-2</v>
      </c>
      <c r="E28" s="164">
        <v>3937</v>
      </c>
      <c r="F28" s="165">
        <v>-0.17962075432381741</v>
      </c>
      <c r="G28" s="164">
        <v>4010</v>
      </c>
      <c r="H28" s="165">
        <v>0.10957387935805207</v>
      </c>
      <c r="I28" s="164">
        <v>17237</v>
      </c>
      <c r="J28" s="165">
        <v>-0.10130344108446299</v>
      </c>
      <c r="K28" s="164">
        <v>1922</v>
      </c>
      <c r="L28" s="165">
        <v>-0.21294021294021293</v>
      </c>
      <c r="M28" s="164">
        <v>41479</v>
      </c>
      <c r="N28" s="165">
        <v>-0.1080552210562532</v>
      </c>
      <c r="O28" s="164">
        <v>1822</v>
      </c>
      <c r="P28" s="165">
        <v>-0.44332416743049186</v>
      </c>
      <c r="Q28" s="164">
        <v>2390</v>
      </c>
      <c r="R28" s="165">
        <v>3.3585222502099388E-3</v>
      </c>
      <c r="S28" s="164">
        <v>3204</v>
      </c>
      <c r="T28" s="165">
        <v>0.29979716024340775</v>
      </c>
      <c r="U28" s="164">
        <v>1514</v>
      </c>
      <c r="V28" s="165">
        <v>1.30441400304414</v>
      </c>
      <c r="W28" s="164">
        <v>500</v>
      </c>
      <c r="X28" s="165">
        <v>-0.2503748125937032</v>
      </c>
      <c r="Y28" s="164">
        <v>1033</v>
      </c>
      <c r="Z28" s="165">
        <v>-7.1043165467625902E-2</v>
      </c>
      <c r="AA28" s="164">
        <v>157</v>
      </c>
      <c r="AB28" s="165">
        <v>4.4137931034482758</v>
      </c>
      <c r="AC28" s="164">
        <v>1069</v>
      </c>
      <c r="AD28" s="165">
        <v>3.3849129593810368E-2</v>
      </c>
      <c r="AE28" s="164">
        <v>586</v>
      </c>
      <c r="AF28" s="165">
        <v>-0.1769662921348315</v>
      </c>
      <c r="AG28" s="164">
        <v>2957</v>
      </c>
      <c r="AH28" s="165">
        <v>-0.2700567761046655</v>
      </c>
      <c r="AI28" s="164">
        <v>4480</v>
      </c>
      <c r="AJ28" s="165">
        <v>-1.3433164501211237E-2</v>
      </c>
      <c r="AK28" s="164">
        <v>3631</v>
      </c>
      <c r="AL28" s="165">
        <v>-0.18422826331161535</v>
      </c>
      <c r="AM28" s="164">
        <v>212</v>
      </c>
      <c r="AN28" s="165">
        <v>0.20454545454545459</v>
      </c>
      <c r="AO28" s="164">
        <v>187</v>
      </c>
      <c r="AP28" s="165">
        <v>0.19871794871794868</v>
      </c>
      <c r="AQ28" s="164">
        <v>426</v>
      </c>
      <c r="AR28" s="165">
        <v>0.2456140350877194</v>
      </c>
      <c r="AS28" s="166">
        <v>89549</v>
      </c>
      <c r="AT28" s="167">
        <v>-0.10560116657677632</v>
      </c>
      <c r="AU28" s="166">
        <v>124595</v>
      </c>
      <c r="AV28" s="167">
        <v>-9.3458963911525084E-2</v>
      </c>
    </row>
    <row r="29" spans="2:48" ht="15" hidden="1" customHeight="1" outlineLevel="1">
      <c r="B29" s="163" t="s">
        <v>90</v>
      </c>
      <c r="C29" s="164">
        <v>68499</v>
      </c>
      <c r="D29" s="165">
        <v>7.5742823041648366E-2</v>
      </c>
      <c r="E29" s="164">
        <v>5915</v>
      </c>
      <c r="F29" s="165">
        <v>4.9875754348597701E-2</v>
      </c>
      <c r="G29" s="164">
        <v>5707</v>
      </c>
      <c r="H29" s="165">
        <v>0.11443077523921108</v>
      </c>
      <c r="I29" s="164">
        <v>16542</v>
      </c>
      <c r="J29" s="165">
        <v>-0.20198755366877319</v>
      </c>
      <c r="K29" s="164">
        <v>4721</v>
      </c>
      <c r="L29" s="165">
        <v>-0.21824805431362804</v>
      </c>
      <c r="M29" s="164">
        <v>42289</v>
      </c>
      <c r="N29" s="165">
        <v>-0.25383325981473315</v>
      </c>
      <c r="O29" s="164">
        <v>2501</v>
      </c>
      <c r="P29" s="165">
        <v>-0.19530244530244534</v>
      </c>
      <c r="Q29" s="164">
        <v>7030</v>
      </c>
      <c r="R29" s="165">
        <v>2.7777777777777679E-2</v>
      </c>
      <c r="S29" s="164">
        <v>1311</v>
      </c>
      <c r="T29" s="165">
        <v>-0.24219653179190748</v>
      </c>
      <c r="U29" s="164">
        <v>418</v>
      </c>
      <c r="V29" s="165">
        <v>0.10582010582010581</v>
      </c>
      <c r="W29" s="164">
        <v>187</v>
      </c>
      <c r="X29" s="165">
        <v>-0.4281345565749235</v>
      </c>
      <c r="Y29" s="164">
        <v>680</v>
      </c>
      <c r="Z29" s="165">
        <v>-0.31104356636271535</v>
      </c>
      <c r="AA29" s="164">
        <v>26</v>
      </c>
      <c r="AB29" s="165">
        <v>-0.31578947368421051</v>
      </c>
      <c r="AC29" s="164">
        <v>942</v>
      </c>
      <c r="AD29" s="165">
        <v>-4.2283298097252064E-3</v>
      </c>
      <c r="AE29" s="164">
        <v>574</v>
      </c>
      <c r="AF29" s="165">
        <v>-0.38740661686232658</v>
      </c>
      <c r="AG29" s="164">
        <v>3668</v>
      </c>
      <c r="AH29" s="165">
        <v>-0.33029030491144784</v>
      </c>
      <c r="AI29" s="164">
        <v>3594</v>
      </c>
      <c r="AJ29" s="165">
        <v>-1.2637362637362592E-2</v>
      </c>
      <c r="AK29" s="164">
        <v>5495</v>
      </c>
      <c r="AL29" s="165">
        <v>-0.10621340273259594</v>
      </c>
      <c r="AM29" s="164">
        <v>309</v>
      </c>
      <c r="AN29" s="165">
        <v>3.0000000000000027E-2</v>
      </c>
      <c r="AO29" s="164">
        <v>358</v>
      </c>
      <c r="AP29" s="165">
        <v>0.35094339622641502</v>
      </c>
      <c r="AQ29" s="164">
        <v>805</v>
      </c>
      <c r="AR29" s="165">
        <v>9.8226466575716209E-2</v>
      </c>
      <c r="AS29" s="166">
        <v>101761</v>
      </c>
      <c r="AT29" s="167">
        <v>-0.18147230578658646</v>
      </c>
      <c r="AU29" s="166">
        <v>170260</v>
      </c>
      <c r="AV29" s="167">
        <v>-9.4352067575186993E-2</v>
      </c>
    </row>
    <row r="30" spans="2:48" ht="15" hidden="1" customHeight="1" outlineLevel="1">
      <c r="B30" s="163" t="s">
        <v>91</v>
      </c>
      <c r="C30" s="164">
        <v>47821</v>
      </c>
      <c r="D30" s="165">
        <v>4.6342690851804091E-2</v>
      </c>
      <c r="E30" s="164">
        <v>6939</v>
      </c>
      <c r="F30" s="165">
        <v>-7.9708222811671114E-2</v>
      </c>
      <c r="G30" s="164">
        <v>5674</v>
      </c>
      <c r="H30" s="165">
        <v>0.28691313222953041</v>
      </c>
      <c r="I30" s="164">
        <v>17699</v>
      </c>
      <c r="J30" s="165">
        <v>-9.6298187388307421E-2</v>
      </c>
      <c r="K30" s="164">
        <v>2986</v>
      </c>
      <c r="L30" s="165">
        <v>-0.21524310118265444</v>
      </c>
      <c r="M30" s="164">
        <v>45475</v>
      </c>
      <c r="N30" s="165">
        <v>-0.16108620657848616</v>
      </c>
      <c r="O30" s="164">
        <v>2273</v>
      </c>
      <c r="P30" s="165">
        <v>-0.17465504720406677</v>
      </c>
      <c r="Q30" s="164">
        <v>2931</v>
      </c>
      <c r="R30" s="165">
        <v>-8.7200249143568942E-2</v>
      </c>
      <c r="S30" s="164">
        <v>3094</v>
      </c>
      <c r="T30" s="165">
        <v>0.22099447513812165</v>
      </c>
      <c r="U30" s="164">
        <v>1241</v>
      </c>
      <c r="V30" s="165">
        <v>1.4623015873015874</v>
      </c>
      <c r="W30" s="164">
        <v>736</v>
      </c>
      <c r="X30" s="165">
        <v>0.21052631578947367</v>
      </c>
      <c r="Y30" s="164">
        <v>915</v>
      </c>
      <c r="Z30" s="165">
        <v>-0.33887283236994215</v>
      </c>
      <c r="AA30" s="164">
        <v>202</v>
      </c>
      <c r="AB30" s="165">
        <v>4.3157894736842106</v>
      </c>
      <c r="AC30" s="164">
        <v>1453</v>
      </c>
      <c r="AD30" s="165">
        <v>0.15869218500797455</v>
      </c>
      <c r="AE30" s="164">
        <v>815</v>
      </c>
      <c r="AF30" s="165">
        <v>-0.31165540540540537</v>
      </c>
      <c r="AG30" s="164">
        <v>4201</v>
      </c>
      <c r="AH30" s="165">
        <v>-0.16063936063936068</v>
      </c>
      <c r="AI30" s="164">
        <v>5031</v>
      </c>
      <c r="AJ30" s="165">
        <v>0.34375</v>
      </c>
      <c r="AK30" s="164">
        <v>4855</v>
      </c>
      <c r="AL30" s="165">
        <v>-8.5859536810393489E-2</v>
      </c>
      <c r="AM30" s="164">
        <v>240</v>
      </c>
      <c r="AN30" s="165">
        <v>-8.3969465648854991E-2</v>
      </c>
      <c r="AO30" s="164">
        <v>340</v>
      </c>
      <c r="AP30" s="165">
        <v>0.7</v>
      </c>
      <c r="AQ30" s="164">
        <v>505</v>
      </c>
      <c r="AR30" s="165">
        <v>-0.10619469026548678</v>
      </c>
      <c r="AS30" s="166">
        <v>104511</v>
      </c>
      <c r="AT30" s="167">
        <v>-9.569092324997841E-2</v>
      </c>
      <c r="AU30" s="166">
        <v>152332</v>
      </c>
      <c r="AV30" s="167">
        <v>-5.5440154272568876E-2</v>
      </c>
    </row>
    <row r="31" spans="2:48" ht="15" hidden="1" customHeight="1" outlineLevel="1">
      <c r="B31" s="163" t="s">
        <v>92</v>
      </c>
      <c r="C31" s="164">
        <v>33141</v>
      </c>
      <c r="D31" s="165">
        <v>-0.17422071611890466</v>
      </c>
      <c r="E31" s="164">
        <v>3104</v>
      </c>
      <c r="F31" s="165">
        <v>-0.303411131059246</v>
      </c>
      <c r="G31" s="164">
        <v>3336</v>
      </c>
      <c r="H31" s="165">
        <v>-7.8453038674033193E-2</v>
      </c>
      <c r="I31" s="164">
        <v>15773</v>
      </c>
      <c r="J31" s="165">
        <v>-0.26235794790253941</v>
      </c>
      <c r="K31" s="164">
        <v>1838</v>
      </c>
      <c r="L31" s="165">
        <v>-0.21115879828326178</v>
      </c>
      <c r="M31" s="164">
        <v>40765</v>
      </c>
      <c r="N31" s="165">
        <v>-0.19089772343846134</v>
      </c>
      <c r="O31" s="164">
        <v>2225</v>
      </c>
      <c r="P31" s="165">
        <v>-0.28086619263089851</v>
      </c>
      <c r="Q31" s="164">
        <v>2516</v>
      </c>
      <c r="R31" s="165">
        <v>-0.34101623886851751</v>
      </c>
      <c r="S31" s="164">
        <v>2500</v>
      </c>
      <c r="T31" s="165">
        <v>0.44592249855407751</v>
      </c>
      <c r="U31" s="164">
        <v>1046</v>
      </c>
      <c r="V31" s="165">
        <v>1.5144230769230771</v>
      </c>
      <c r="W31" s="164">
        <v>409</v>
      </c>
      <c r="X31" s="165">
        <v>0.12983425414364635</v>
      </c>
      <c r="Y31" s="164">
        <v>988</v>
      </c>
      <c r="Z31" s="165">
        <v>6.580366774541524E-2</v>
      </c>
      <c r="AA31" s="164">
        <v>57</v>
      </c>
      <c r="AB31" s="165">
        <v>1.375</v>
      </c>
      <c r="AC31" s="164">
        <v>1063</v>
      </c>
      <c r="AD31" s="165">
        <v>0.19304152637485972</v>
      </c>
      <c r="AE31" s="164">
        <v>481</v>
      </c>
      <c r="AF31" s="165">
        <v>-0.40099626400996269</v>
      </c>
      <c r="AG31" s="164">
        <v>3620</v>
      </c>
      <c r="AH31" s="165">
        <v>-0.29186228482003129</v>
      </c>
      <c r="AI31" s="164">
        <v>5799</v>
      </c>
      <c r="AJ31" s="165">
        <v>1.2812745869394178</v>
      </c>
      <c r="AK31" s="164">
        <v>4356</v>
      </c>
      <c r="AL31" s="165">
        <v>-0.11463414634146341</v>
      </c>
      <c r="AM31" s="164">
        <v>273</v>
      </c>
      <c r="AN31" s="165">
        <v>0.14225941422594146</v>
      </c>
      <c r="AO31" s="164">
        <v>179</v>
      </c>
      <c r="AP31" s="165">
        <v>-6.770833333333337E-2</v>
      </c>
      <c r="AQ31" s="164">
        <v>418</v>
      </c>
      <c r="AR31" s="165">
        <v>-0.4178272980501393</v>
      </c>
      <c r="AS31" s="166">
        <v>88246</v>
      </c>
      <c r="AT31" s="167">
        <v>-0.16929304339640405</v>
      </c>
      <c r="AU31" s="166">
        <v>121387</v>
      </c>
      <c r="AV31" s="167">
        <v>-0.17064422019226166</v>
      </c>
    </row>
    <row r="32" spans="2:48" ht="15" hidden="1" customHeight="1" outlineLevel="1">
      <c r="B32" s="163" t="s">
        <v>93</v>
      </c>
      <c r="C32" s="164">
        <v>35470</v>
      </c>
      <c r="D32" s="165">
        <v>-6.2136435748281316E-2</v>
      </c>
      <c r="E32" s="164">
        <v>4040</v>
      </c>
      <c r="F32" s="165">
        <v>-0.28609294928432583</v>
      </c>
      <c r="G32" s="164">
        <v>3425</v>
      </c>
      <c r="H32" s="165">
        <v>0.12258275975090127</v>
      </c>
      <c r="I32" s="164">
        <v>15211</v>
      </c>
      <c r="J32" s="165">
        <v>-0.33677785044691522</v>
      </c>
      <c r="K32" s="164">
        <v>2479</v>
      </c>
      <c r="L32" s="165">
        <v>-0.13230661533076649</v>
      </c>
      <c r="M32" s="164">
        <v>44145</v>
      </c>
      <c r="N32" s="165">
        <v>-0.19914008925655813</v>
      </c>
      <c r="O32" s="164">
        <v>2860</v>
      </c>
      <c r="P32" s="165">
        <v>0.10169491525423724</v>
      </c>
      <c r="Q32" s="164">
        <v>2040</v>
      </c>
      <c r="R32" s="165">
        <v>-0.13302167445813851</v>
      </c>
      <c r="S32" s="164">
        <v>1869</v>
      </c>
      <c r="T32" s="165">
        <v>0.14172266340867434</v>
      </c>
      <c r="U32" s="164">
        <v>805</v>
      </c>
      <c r="V32" s="165">
        <v>1.9166666666666665</v>
      </c>
      <c r="W32" s="164">
        <v>65</v>
      </c>
      <c r="X32" s="165">
        <v>-0.81690140845070425</v>
      </c>
      <c r="Y32" s="164">
        <v>841</v>
      </c>
      <c r="Z32" s="165">
        <v>0.11538461538461542</v>
      </c>
      <c r="AA32" s="164">
        <v>158</v>
      </c>
      <c r="AB32" s="165">
        <v>-0.37301587301587302</v>
      </c>
      <c r="AC32" s="164">
        <v>917</v>
      </c>
      <c r="AD32" s="165">
        <v>-0.13653483992467041</v>
      </c>
      <c r="AE32" s="164">
        <v>653</v>
      </c>
      <c r="AF32" s="165">
        <v>-0.51086142322097383</v>
      </c>
      <c r="AG32" s="164">
        <v>4491</v>
      </c>
      <c r="AH32" s="165">
        <v>-0.21677711893965823</v>
      </c>
      <c r="AI32" s="164">
        <v>3323</v>
      </c>
      <c r="AJ32" s="165">
        <v>-0.50557952685612262</v>
      </c>
      <c r="AK32" s="164">
        <v>2005</v>
      </c>
      <c r="AL32" s="165">
        <v>-0.42351926394479589</v>
      </c>
      <c r="AM32" s="164">
        <v>236</v>
      </c>
      <c r="AN32" s="165">
        <v>-7.086614173228345E-2</v>
      </c>
      <c r="AO32" s="164">
        <v>204</v>
      </c>
      <c r="AP32" s="165">
        <v>-0.28671328671328666</v>
      </c>
      <c r="AQ32" s="164">
        <v>517</v>
      </c>
      <c r="AR32" s="165">
        <v>-0.1454545454545455</v>
      </c>
      <c r="AS32" s="166">
        <v>88415</v>
      </c>
      <c r="AT32" s="167">
        <v>-0.23572632579850461</v>
      </c>
      <c r="AU32" s="166">
        <v>123885</v>
      </c>
      <c r="AV32" s="167">
        <v>-0.19295788410800951</v>
      </c>
    </row>
    <row r="33" spans="2:48" ht="15" hidden="1" customHeight="1" outlineLevel="1">
      <c r="B33" s="163" t="s">
        <v>94</v>
      </c>
      <c r="C33" s="164">
        <v>28804</v>
      </c>
      <c r="D33" s="165">
        <v>0.16539893186599763</v>
      </c>
      <c r="E33" s="164">
        <v>6271</v>
      </c>
      <c r="F33" s="165">
        <v>-0.23978664080494605</v>
      </c>
      <c r="G33" s="164">
        <v>6813</v>
      </c>
      <c r="H33" s="165">
        <v>0.5375761679079214</v>
      </c>
      <c r="I33" s="164">
        <v>20387</v>
      </c>
      <c r="J33" s="165">
        <v>-0.19868721012499013</v>
      </c>
      <c r="K33" s="164">
        <v>5416</v>
      </c>
      <c r="L33" s="165">
        <v>4.5358038988612126E-2</v>
      </c>
      <c r="M33" s="164">
        <v>47192</v>
      </c>
      <c r="N33" s="165">
        <v>-0.1888621519422482</v>
      </c>
      <c r="O33" s="164">
        <v>3057</v>
      </c>
      <c r="P33" s="165">
        <v>0.36351471900089205</v>
      </c>
      <c r="Q33" s="164">
        <v>2814</v>
      </c>
      <c r="R33" s="165">
        <v>0.1083103584088223</v>
      </c>
      <c r="S33" s="164">
        <v>8618</v>
      </c>
      <c r="T33" s="165">
        <v>0.16775067750677497</v>
      </c>
      <c r="U33" s="164">
        <v>3337</v>
      </c>
      <c r="V33" s="165">
        <v>0.29592233009708746</v>
      </c>
      <c r="W33" s="164">
        <v>1386</v>
      </c>
      <c r="X33" s="165">
        <v>0.3859999999999999</v>
      </c>
      <c r="Y33" s="164">
        <v>2309</v>
      </c>
      <c r="Z33" s="165">
        <v>-0.14828476576908889</v>
      </c>
      <c r="AA33" s="164">
        <v>1586</v>
      </c>
      <c r="AB33" s="165">
        <v>0.44972577696526517</v>
      </c>
      <c r="AC33" s="164">
        <v>1061</v>
      </c>
      <c r="AD33" s="165">
        <v>0.12038014783526929</v>
      </c>
      <c r="AE33" s="164">
        <v>1093</v>
      </c>
      <c r="AF33" s="165">
        <v>6.73828125E-2</v>
      </c>
      <c r="AG33" s="164">
        <v>2964</v>
      </c>
      <c r="AH33" s="165">
        <v>-0.35170603674540679</v>
      </c>
      <c r="AI33" s="164">
        <v>3829</v>
      </c>
      <c r="AJ33" s="165">
        <v>-4.2510627656914268E-2</v>
      </c>
      <c r="AK33" s="164">
        <v>3156</v>
      </c>
      <c r="AL33" s="165">
        <v>-0.12624584717607978</v>
      </c>
      <c r="AM33" s="164">
        <v>422</v>
      </c>
      <c r="AN33" s="165">
        <v>0.18539325842696619</v>
      </c>
      <c r="AO33" s="164">
        <v>586</v>
      </c>
      <c r="AP33" s="165">
        <v>3.0413793103448272</v>
      </c>
      <c r="AQ33" s="164">
        <v>544</v>
      </c>
      <c r="AR33" s="165">
        <v>-0.45978152929493543</v>
      </c>
      <c r="AS33" s="166">
        <v>114223</v>
      </c>
      <c r="AT33" s="167">
        <v>-0.11664578596507513</v>
      </c>
      <c r="AU33" s="166">
        <v>143027</v>
      </c>
      <c r="AV33" s="167">
        <v>-7.1385905909545411E-2</v>
      </c>
    </row>
    <row r="34" spans="2:48" ht="15" hidden="1" customHeight="1" outlineLevel="1">
      <c r="B34" s="163" t="s">
        <v>95</v>
      </c>
      <c r="C34" s="164">
        <v>15506</v>
      </c>
      <c r="D34" s="165">
        <v>-0.42847665032619509</v>
      </c>
      <c r="E34" s="164">
        <v>4978</v>
      </c>
      <c r="F34" s="165">
        <v>-0.24689863842662629</v>
      </c>
      <c r="G34" s="164">
        <v>4487</v>
      </c>
      <c r="H34" s="165">
        <v>-0.34198562839125968</v>
      </c>
      <c r="I34" s="164">
        <v>18939</v>
      </c>
      <c r="J34" s="165">
        <v>-0.37431035052363804</v>
      </c>
      <c r="K34" s="164">
        <v>3855</v>
      </c>
      <c r="L34" s="165">
        <v>-0.10825815405968076</v>
      </c>
      <c r="M34" s="164">
        <v>47234</v>
      </c>
      <c r="N34" s="165">
        <v>-0.26603993473700571</v>
      </c>
      <c r="O34" s="164">
        <v>3595</v>
      </c>
      <c r="P34" s="165">
        <v>0.19953286619953281</v>
      </c>
      <c r="Q34" s="164">
        <v>3281</v>
      </c>
      <c r="R34" s="165">
        <v>7.2572736188296849E-2</v>
      </c>
      <c r="S34" s="164">
        <v>20678</v>
      </c>
      <c r="T34" s="165">
        <v>-8.947600176133863E-2</v>
      </c>
      <c r="U34" s="164">
        <v>6455</v>
      </c>
      <c r="V34" s="165">
        <v>-6.1929091190582319E-4</v>
      </c>
      <c r="W34" s="164">
        <v>4192</v>
      </c>
      <c r="X34" s="165">
        <v>-4.0389641244951147E-3</v>
      </c>
      <c r="Y34" s="164">
        <v>6400</v>
      </c>
      <c r="Z34" s="165">
        <v>-0.21903599755948744</v>
      </c>
      <c r="AA34" s="164">
        <v>3631</v>
      </c>
      <c r="AB34" s="165">
        <v>-5.6147647517546195E-2</v>
      </c>
      <c r="AC34" s="164">
        <v>1061</v>
      </c>
      <c r="AD34" s="165">
        <v>0.34987277353689561</v>
      </c>
      <c r="AE34" s="164">
        <v>737</v>
      </c>
      <c r="AF34" s="165">
        <v>-0.39540607054963084</v>
      </c>
      <c r="AG34" s="164">
        <v>2810</v>
      </c>
      <c r="AH34" s="165">
        <v>-0.18926716676283906</v>
      </c>
      <c r="AI34" s="164">
        <v>4077</v>
      </c>
      <c r="AJ34" s="165">
        <v>0.15758091993185697</v>
      </c>
      <c r="AK34" s="164">
        <v>2775</v>
      </c>
      <c r="AL34" s="165">
        <v>-0.38168449197860965</v>
      </c>
      <c r="AM34" s="164">
        <v>220</v>
      </c>
      <c r="AN34" s="165">
        <v>-0.47242206235011985</v>
      </c>
      <c r="AO34" s="164">
        <v>161</v>
      </c>
      <c r="AP34" s="165">
        <v>0.2384615384615385</v>
      </c>
      <c r="AQ34" s="164">
        <v>677</v>
      </c>
      <c r="AR34" s="165">
        <v>-0.40924956369982546</v>
      </c>
      <c r="AS34" s="166">
        <v>119565</v>
      </c>
      <c r="AT34" s="167">
        <v>-0.23510709076486092</v>
      </c>
      <c r="AU34" s="166">
        <v>135071</v>
      </c>
      <c r="AV34" s="167">
        <v>-0.2637055934411574</v>
      </c>
    </row>
    <row r="35" spans="2:48" ht="15" hidden="1" customHeight="1" outlineLevel="1">
      <c r="B35" s="163" t="s">
        <v>96</v>
      </c>
      <c r="C35" s="164">
        <v>15268</v>
      </c>
      <c r="D35" s="165">
        <v>-8.7497011714080752E-2</v>
      </c>
      <c r="E35" s="164">
        <v>5803</v>
      </c>
      <c r="F35" s="165">
        <v>-0.29515364994534188</v>
      </c>
      <c r="G35" s="164">
        <v>4738</v>
      </c>
      <c r="H35" s="165">
        <v>-0.20302775441547516</v>
      </c>
      <c r="I35" s="164">
        <v>17740</v>
      </c>
      <c r="J35" s="165">
        <v>-0.216223380754617</v>
      </c>
      <c r="K35" s="164">
        <v>4571</v>
      </c>
      <c r="L35" s="165">
        <v>-0.18141117478510027</v>
      </c>
      <c r="M35" s="164">
        <v>47411</v>
      </c>
      <c r="N35" s="165">
        <v>-0.31448359624643951</v>
      </c>
      <c r="O35" s="164">
        <v>3808</v>
      </c>
      <c r="P35" s="165">
        <v>0.61835954101147461</v>
      </c>
      <c r="Q35" s="164">
        <v>4002</v>
      </c>
      <c r="R35" s="165">
        <v>0.11631799163179912</v>
      </c>
      <c r="S35" s="164">
        <v>19106</v>
      </c>
      <c r="T35" s="165">
        <v>1.9403219885678613E-3</v>
      </c>
      <c r="U35" s="164">
        <v>5776</v>
      </c>
      <c r="V35" s="165">
        <v>0.17805425249847029</v>
      </c>
      <c r="W35" s="164">
        <v>3805</v>
      </c>
      <c r="X35" s="165">
        <v>5.1104972375690672E-2</v>
      </c>
      <c r="Y35" s="164">
        <v>6212</v>
      </c>
      <c r="Z35" s="165">
        <v>-7.915801956715085E-2</v>
      </c>
      <c r="AA35" s="164">
        <v>3313</v>
      </c>
      <c r="AB35" s="165">
        <v>-0.12815789473684214</v>
      </c>
      <c r="AC35" s="164">
        <v>986</v>
      </c>
      <c r="AD35" s="165">
        <v>0.2592592592592593</v>
      </c>
      <c r="AE35" s="164">
        <v>1071</v>
      </c>
      <c r="AF35" s="165">
        <v>-0.23988644428672823</v>
      </c>
      <c r="AG35" s="164">
        <v>1864</v>
      </c>
      <c r="AH35" s="165">
        <v>-0.42646153846153845</v>
      </c>
      <c r="AI35" s="164">
        <v>3598</v>
      </c>
      <c r="AJ35" s="165">
        <v>3.5991937805931462E-2</v>
      </c>
      <c r="AK35" s="164">
        <v>2861</v>
      </c>
      <c r="AL35" s="165">
        <v>-0.41814114297335769</v>
      </c>
      <c r="AM35" s="164">
        <v>245</v>
      </c>
      <c r="AN35" s="165">
        <v>6.5217391304347894E-2</v>
      </c>
      <c r="AO35" s="164">
        <v>219</v>
      </c>
      <c r="AP35" s="165">
        <v>0.65909090909090917</v>
      </c>
      <c r="AQ35" s="164">
        <v>501</v>
      </c>
      <c r="AR35" s="165">
        <v>-0.34424083769633507</v>
      </c>
      <c r="AS35" s="166">
        <v>118524</v>
      </c>
      <c r="AT35" s="167">
        <v>-0.21777695648156703</v>
      </c>
      <c r="AU35" s="166">
        <v>133792</v>
      </c>
      <c r="AV35" s="167">
        <v>-0.20482128210919204</v>
      </c>
    </row>
    <row r="36" spans="2:48" ht="15" hidden="1" customHeight="1" outlineLevel="1">
      <c r="B36" s="163" t="s">
        <v>97</v>
      </c>
      <c r="C36" s="164">
        <v>17017</v>
      </c>
      <c r="D36" s="165">
        <v>0.18659786625758312</v>
      </c>
      <c r="E36" s="164">
        <v>4571</v>
      </c>
      <c r="F36" s="165">
        <v>-9.9310344827586161E-2</v>
      </c>
      <c r="G36" s="164">
        <v>6210</v>
      </c>
      <c r="H36" s="165">
        <v>0.11170784103114939</v>
      </c>
      <c r="I36" s="164">
        <v>19733</v>
      </c>
      <c r="J36" s="165">
        <v>-9.5687640346455272E-2</v>
      </c>
      <c r="K36" s="164">
        <v>3641</v>
      </c>
      <c r="L36" s="165">
        <v>-0.12074378169524269</v>
      </c>
      <c r="M36" s="164">
        <v>43919</v>
      </c>
      <c r="N36" s="165">
        <v>-0.20013477088948783</v>
      </c>
      <c r="O36" s="164">
        <v>3886</v>
      </c>
      <c r="P36" s="165">
        <v>0.55564451561249006</v>
      </c>
      <c r="Q36" s="164">
        <v>4907</v>
      </c>
      <c r="R36" s="165">
        <v>4.5599829533347513E-2</v>
      </c>
      <c r="S36" s="164">
        <v>18454</v>
      </c>
      <c r="T36" s="165">
        <v>2.9052584620532063E-2</v>
      </c>
      <c r="U36" s="164">
        <v>6139</v>
      </c>
      <c r="V36" s="165">
        <v>0.18972868217054262</v>
      </c>
      <c r="W36" s="164">
        <v>3080</v>
      </c>
      <c r="X36" s="165">
        <v>-6.0402684563758413E-2</v>
      </c>
      <c r="Y36" s="164">
        <v>6032</v>
      </c>
      <c r="Z36" s="165">
        <v>-3.3023404937480016E-2</v>
      </c>
      <c r="AA36" s="164">
        <v>3203</v>
      </c>
      <c r="AB36" s="165">
        <v>-1.6579674547129275E-2</v>
      </c>
      <c r="AC36" s="164">
        <v>848</v>
      </c>
      <c r="AD36" s="165">
        <v>0.41806020066889626</v>
      </c>
      <c r="AE36" s="164">
        <v>1385</v>
      </c>
      <c r="AF36" s="165">
        <v>8.2877247849882707E-2</v>
      </c>
      <c r="AG36" s="164">
        <v>3874</v>
      </c>
      <c r="AH36" s="165">
        <v>-0.2048440065681445</v>
      </c>
      <c r="AI36" s="164">
        <v>4025</v>
      </c>
      <c r="AJ36" s="165">
        <v>0.17415402567094507</v>
      </c>
      <c r="AK36" s="164">
        <v>2628</v>
      </c>
      <c r="AL36" s="165">
        <v>-0.47815726767275613</v>
      </c>
      <c r="AM36" s="164">
        <v>187</v>
      </c>
      <c r="AN36" s="165">
        <v>-2.604166666666663E-2</v>
      </c>
      <c r="AO36" s="164">
        <v>263</v>
      </c>
      <c r="AP36" s="165">
        <v>0.28921568627450989</v>
      </c>
      <c r="AQ36" s="164">
        <v>796</v>
      </c>
      <c r="AR36" s="165">
        <v>0.51330798479087458</v>
      </c>
      <c r="AS36" s="166">
        <v>119327</v>
      </c>
      <c r="AT36" s="167">
        <v>-0.10138564650952631</v>
      </c>
      <c r="AU36" s="166">
        <v>136344</v>
      </c>
      <c r="AV36" s="167">
        <v>-7.3315616695325936E-2</v>
      </c>
    </row>
    <row r="37" spans="2:48" collapsed="1">
      <c r="B37" s="175">
        <v>2009</v>
      </c>
      <c r="C37" s="176">
        <v>366973</v>
      </c>
      <c r="D37" s="177">
        <v>-2.7551209688104539E-2</v>
      </c>
      <c r="E37" s="176">
        <v>59191</v>
      </c>
      <c r="F37" s="177">
        <v>-0.20579908491996401</v>
      </c>
      <c r="G37" s="176">
        <v>60992</v>
      </c>
      <c r="H37" s="177">
        <v>4.5457661981487929E-2</v>
      </c>
      <c r="I37" s="176">
        <v>219052</v>
      </c>
      <c r="J37" s="177">
        <v>-0.18651495120248374</v>
      </c>
      <c r="K37" s="176">
        <v>40507</v>
      </c>
      <c r="L37" s="177">
        <v>-0.12075103103972218</v>
      </c>
      <c r="M37" s="176">
        <v>544895</v>
      </c>
      <c r="N37" s="177">
        <v>-0.18825045436939492</v>
      </c>
      <c r="O37" s="176">
        <v>32261</v>
      </c>
      <c r="P37" s="177">
        <v>-2.5259086926307517E-2</v>
      </c>
      <c r="Q37" s="176">
        <v>39530</v>
      </c>
      <c r="R37" s="177">
        <v>-3.0533415082771298E-2</v>
      </c>
      <c r="S37" s="176">
        <v>121506</v>
      </c>
      <c r="T37" s="177">
        <v>-3.9668049792531135E-2</v>
      </c>
      <c r="U37" s="176">
        <v>42005</v>
      </c>
      <c r="V37" s="177">
        <v>0.14398932403725695</v>
      </c>
      <c r="W37" s="176">
        <v>22565</v>
      </c>
      <c r="X37" s="177">
        <v>-9.3301723791537783E-2</v>
      </c>
      <c r="Y37" s="176">
        <v>34497</v>
      </c>
      <c r="Z37" s="177">
        <v>-0.22251521298174437</v>
      </c>
      <c r="AA37" s="176">
        <v>22439</v>
      </c>
      <c r="AB37" s="177">
        <v>9.1922141119221479E-2</v>
      </c>
      <c r="AC37" s="176">
        <v>13120</v>
      </c>
      <c r="AD37" s="177">
        <v>0.13367320487341217</v>
      </c>
      <c r="AE37" s="176">
        <v>10759</v>
      </c>
      <c r="AF37" s="177">
        <v>-0.16050249687890139</v>
      </c>
      <c r="AG37" s="176">
        <v>39786</v>
      </c>
      <c r="AH37" s="177">
        <v>-0.32198364008179958</v>
      </c>
      <c r="AI37" s="176">
        <v>48190</v>
      </c>
      <c r="AJ37" s="177">
        <v>7.463818210200035E-2</v>
      </c>
      <c r="AK37" s="176">
        <v>39803</v>
      </c>
      <c r="AL37" s="177">
        <v>-0.23807427258805514</v>
      </c>
      <c r="AM37" s="176">
        <v>2954</v>
      </c>
      <c r="AN37" s="177">
        <v>-0.13977868375072799</v>
      </c>
      <c r="AO37" s="176">
        <v>3096</v>
      </c>
      <c r="AP37" s="177">
        <v>0.35789473684210527</v>
      </c>
      <c r="AQ37" s="176">
        <v>6416</v>
      </c>
      <c r="AR37" s="177">
        <v>-0.1658866354654186</v>
      </c>
      <c r="AS37" s="166">
        <v>1282058</v>
      </c>
      <c r="AT37" s="178">
        <v>-0.15287922137132215</v>
      </c>
      <c r="AU37" s="166">
        <v>1649031</v>
      </c>
      <c r="AV37" s="178">
        <v>-0.12786598265284532</v>
      </c>
    </row>
    <row r="38" spans="2:48" ht="15" hidden="1" customHeight="1" outlineLevel="1">
      <c r="B38" s="163" t="s">
        <v>86</v>
      </c>
      <c r="C38" s="164">
        <v>21973</v>
      </c>
      <c r="D38" s="165">
        <v>0.64198176655208483</v>
      </c>
      <c r="E38" s="164">
        <v>5219</v>
      </c>
      <c r="F38" s="165">
        <v>8.120986119743101E-2</v>
      </c>
      <c r="G38" s="164">
        <v>5761</v>
      </c>
      <c r="H38" s="165">
        <v>-6.6439799060119875E-2</v>
      </c>
      <c r="I38" s="164">
        <v>18875</v>
      </c>
      <c r="J38" s="165">
        <v>-8.8428474838211146E-2</v>
      </c>
      <c r="K38" s="164">
        <v>2705</v>
      </c>
      <c r="L38" s="165">
        <v>-0.21297643293569979</v>
      </c>
      <c r="M38" s="164">
        <v>52449</v>
      </c>
      <c r="N38" s="165">
        <v>-0.15159897122337074</v>
      </c>
      <c r="O38" s="164">
        <v>2167</v>
      </c>
      <c r="P38" s="165">
        <v>7.4900793650793718E-2</v>
      </c>
      <c r="Q38" s="164">
        <v>3461</v>
      </c>
      <c r="R38" s="165">
        <v>-5.1520964647848722E-2</v>
      </c>
      <c r="S38" s="164">
        <v>16949</v>
      </c>
      <c r="T38" s="165">
        <v>-0.13591639051746107</v>
      </c>
      <c r="U38" s="164">
        <v>5358</v>
      </c>
      <c r="V38" s="165">
        <v>-4.5260156806842478E-2</v>
      </c>
      <c r="W38" s="164">
        <v>2871</v>
      </c>
      <c r="X38" s="165">
        <v>-0.15334709525213797</v>
      </c>
      <c r="Y38" s="164">
        <v>5183</v>
      </c>
      <c r="Z38" s="165">
        <v>-0.22883499479244163</v>
      </c>
      <c r="AA38" s="164">
        <v>3537</v>
      </c>
      <c r="AB38" s="165">
        <v>-9.0979182729375441E-2</v>
      </c>
      <c r="AC38" s="164">
        <v>846</v>
      </c>
      <c r="AD38" s="165">
        <v>6.8181818181818121E-2</v>
      </c>
      <c r="AE38" s="164">
        <v>921</v>
      </c>
      <c r="AF38" s="165">
        <v>-6.2118126272912466E-2</v>
      </c>
      <c r="AG38" s="164">
        <v>3355</v>
      </c>
      <c r="AH38" s="165">
        <v>-9.7402597402597157E-3</v>
      </c>
      <c r="AI38" s="164">
        <v>3012</v>
      </c>
      <c r="AJ38" s="165">
        <v>-9.7933513027852692E-2</v>
      </c>
      <c r="AK38" s="164">
        <v>3114</v>
      </c>
      <c r="AL38" s="165">
        <v>-0.23601570166830221</v>
      </c>
      <c r="AM38" s="164">
        <v>327</v>
      </c>
      <c r="AN38" s="165">
        <v>0.4598214285714286</v>
      </c>
      <c r="AO38" s="164">
        <v>190</v>
      </c>
      <c r="AP38" s="165">
        <v>-0.15555555555555556</v>
      </c>
      <c r="AQ38" s="164">
        <v>508</v>
      </c>
      <c r="AR38" s="165">
        <v>-0.46186440677966101</v>
      </c>
      <c r="AS38" s="166">
        <v>119859</v>
      </c>
      <c r="AT38" s="167">
        <v>-0.12005550171791035</v>
      </c>
      <c r="AU38" s="166">
        <v>141832</v>
      </c>
      <c r="AV38" s="167">
        <v>-5.1887107771702023E-2</v>
      </c>
    </row>
    <row r="39" spans="2:48" ht="15" hidden="1" customHeight="1" outlineLevel="1">
      <c r="B39" s="163" t="s">
        <v>87</v>
      </c>
      <c r="C39" s="164">
        <v>23122</v>
      </c>
      <c r="D39" s="165">
        <v>0.43847206669155159</v>
      </c>
      <c r="E39" s="164">
        <v>4990</v>
      </c>
      <c r="F39" s="165">
        <v>-7.7974870657797513E-2</v>
      </c>
      <c r="G39" s="164">
        <v>5044</v>
      </c>
      <c r="H39" s="165">
        <v>-3.5379613692866685E-2</v>
      </c>
      <c r="I39" s="164">
        <v>24718</v>
      </c>
      <c r="J39" s="165">
        <v>-7.8168121130752555E-2</v>
      </c>
      <c r="K39" s="164">
        <v>2977</v>
      </c>
      <c r="L39" s="165">
        <v>0.13625954198473278</v>
      </c>
      <c r="M39" s="164">
        <v>48774</v>
      </c>
      <c r="N39" s="165">
        <v>-0.27691874342134526</v>
      </c>
      <c r="O39" s="164">
        <v>2576</v>
      </c>
      <c r="P39" s="165">
        <v>0.5688185140073081</v>
      </c>
      <c r="Q39" s="164">
        <v>2578</v>
      </c>
      <c r="R39" s="165">
        <v>-5.2554208011760362E-2</v>
      </c>
      <c r="S39" s="164">
        <v>20531</v>
      </c>
      <c r="T39" s="165">
        <v>-3.7458977965307061E-2</v>
      </c>
      <c r="U39" s="164">
        <v>6325</v>
      </c>
      <c r="V39" s="165">
        <v>-7.3802899399619259E-2</v>
      </c>
      <c r="W39" s="164">
        <v>4905</v>
      </c>
      <c r="X39" s="165">
        <v>4.5396419437340185E-2</v>
      </c>
      <c r="Y39" s="164">
        <v>6719</v>
      </c>
      <c r="Z39" s="165">
        <v>0.2437985931136617</v>
      </c>
      <c r="AA39" s="164">
        <v>2582</v>
      </c>
      <c r="AB39" s="165">
        <v>-0.41411390968913098</v>
      </c>
      <c r="AC39" s="164">
        <v>1216</v>
      </c>
      <c r="AD39" s="165">
        <v>0.2184368737474951</v>
      </c>
      <c r="AE39" s="164">
        <v>1216</v>
      </c>
      <c r="AF39" s="165">
        <v>-0.29507246376811591</v>
      </c>
      <c r="AG39" s="164">
        <v>3958</v>
      </c>
      <c r="AH39" s="165">
        <v>-0.19273913930246789</v>
      </c>
      <c r="AI39" s="164">
        <v>3224</v>
      </c>
      <c r="AJ39" s="165">
        <v>-0.14934036939313988</v>
      </c>
      <c r="AK39" s="164">
        <v>3384</v>
      </c>
      <c r="AL39" s="165">
        <v>-0.18634287088242363</v>
      </c>
      <c r="AM39" s="164">
        <v>321</v>
      </c>
      <c r="AN39" s="165">
        <v>0.63775510204081631</v>
      </c>
      <c r="AO39" s="164">
        <v>157</v>
      </c>
      <c r="AP39" s="165">
        <v>6.8027210884353817E-2</v>
      </c>
      <c r="AQ39" s="164">
        <v>306</v>
      </c>
      <c r="AR39" s="165">
        <v>-0.45648312611012432</v>
      </c>
      <c r="AS39" s="166">
        <v>125970</v>
      </c>
      <c r="AT39" s="167">
        <v>-0.15852827617533505</v>
      </c>
      <c r="AU39" s="166">
        <v>149092</v>
      </c>
      <c r="AV39" s="167">
        <v>-0.10064182993919502</v>
      </c>
    </row>
    <row r="40" spans="2:48" ht="15" hidden="1" customHeight="1" outlineLevel="1">
      <c r="B40" s="163" t="s">
        <v>88</v>
      </c>
      <c r="C40" s="164">
        <v>24705</v>
      </c>
      <c r="D40" s="165">
        <v>-0.17671954145561186</v>
      </c>
      <c r="E40" s="164">
        <v>8065</v>
      </c>
      <c r="F40" s="165">
        <v>4.1451446280991844E-2</v>
      </c>
      <c r="G40" s="164">
        <v>4939</v>
      </c>
      <c r="H40" s="165">
        <v>-9.723999268872241E-2</v>
      </c>
      <c r="I40" s="164">
        <v>21705</v>
      </c>
      <c r="J40" s="165">
        <v>-3.691706970759201E-2</v>
      </c>
      <c r="K40" s="164">
        <v>3686</v>
      </c>
      <c r="L40" s="165">
        <v>0.19056847545219635</v>
      </c>
      <c r="M40" s="164">
        <v>60542</v>
      </c>
      <c r="N40" s="165">
        <v>-8.5854925409192484E-2</v>
      </c>
      <c r="O40" s="164">
        <v>3439</v>
      </c>
      <c r="P40" s="165">
        <v>1.0531343283582091</v>
      </c>
      <c r="Q40" s="164">
        <v>2256</v>
      </c>
      <c r="R40" s="165">
        <v>-0.18290474465773265</v>
      </c>
      <c r="S40" s="164">
        <v>11858</v>
      </c>
      <c r="T40" s="165">
        <v>-0.18226329218674575</v>
      </c>
      <c r="U40" s="164">
        <v>3707</v>
      </c>
      <c r="V40" s="165">
        <v>-0.28889315173604446</v>
      </c>
      <c r="W40" s="164">
        <v>2685</v>
      </c>
      <c r="X40" s="165">
        <v>-3.4867002156721782E-2</v>
      </c>
      <c r="Y40" s="164">
        <v>3414</v>
      </c>
      <c r="Z40" s="165">
        <v>-2.2336769759450203E-2</v>
      </c>
      <c r="AA40" s="164">
        <v>2052</v>
      </c>
      <c r="AB40" s="165">
        <v>-0.31917717319177175</v>
      </c>
      <c r="AC40" s="164">
        <v>1210</v>
      </c>
      <c r="AD40" s="165">
        <v>-0.15087719298245617</v>
      </c>
      <c r="AE40" s="164">
        <v>777</v>
      </c>
      <c r="AF40" s="165">
        <v>-0.3589108910891089</v>
      </c>
      <c r="AG40" s="164">
        <v>9828</v>
      </c>
      <c r="AH40" s="165">
        <v>0.98907103825136611</v>
      </c>
      <c r="AI40" s="164">
        <v>2997</v>
      </c>
      <c r="AJ40" s="165">
        <v>-0.22538123546135957</v>
      </c>
      <c r="AK40" s="164">
        <v>3381</v>
      </c>
      <c r="AL40" s="165">
        <v>-0.18274111675126903</v>
      </c>
      <c r="AM40" s="164">
        <v>360</v>
      </c>
      <c r="AN40" s="165">
        <v>0.6901408450704225</v>
      </c>
      <c r="AO40" s="164">
        <v>223</v>
      </c>
      <c r="AP40" s="165">
        <v>0.27428571428571424</v>
      </c>
      <c r="AQ40" s="164">
        <v>472</v>
      </c>
      <c r="AR40" s="165">
        <v>-0.4473067915690867</v>
      </c>
      <c r="AS40" s="166">
        <v>135738</v>
      </c>
      <c r="AT40" s="167">
        <v>-3.6218661024290166E-2</v>
      </c>
      <c r="AU40" s="166">
        <v>160443</v>
      </c>
      <c r="AV40" s="167">
        <v>-6.0896591687299217E-2</v>
      </c>
    </row>
    <row r="41" spans="2:48" ht="15" hidden="1" customHeight="1" outlineLevel="1">
      <c r="B41" s="163" t="s">
        <v>89</v>
      </c>
      <c r="C41" s="164">
        <v>37318</v>
      </c>
      <c r="D41" s="165">
        <v>-2.4799435544986537E-2</v>
      </c>
      <c r="E41" s="164">
        <v>4799</v>
      </c>
      <c r="F41" s="165">
        <v>5.7980599647266207E-2</v>
      </c>
      <c r="G41" s="164">
        <v>3614</v>
      </c>
      <c r="H41" s="165">
        <v>-5.3678973553286213E-2</v>
      </c>
      <c r="I41" s="164">
        <v>19180</v>
      </c>
      <c r="J41" s="165">
        <v>-9.4428706326723288E-2</v>
      </c>
      <c r="K41" s="164">
        <v>2442</v>
      </c>
      <c r="L41" s="165">
        <v>-9.2193308550185926E-2</v>
      </c>
      <c r="M41" s="164">
        <v>46504</v>
      </c>
      <c r="N41" s="165">
        <v>-3.6086641102704986E-2</v>
      </c>
      <c r="O41" s="164">
        <v>3273</v>
      </c>
      <c r="P41" s="165">
        <v>0.98966565349544067</v>
      </c>
      <c r="Q41" s="164">
        <v>2382</v>
      </c>
      <c r="R41" s="165">
        <v>-0.35166031573217205</v>
      </c>
      <c r="S41" s="164">
        <v>2465</v>
      </c>
      <c r="T41" s="165">
        <v>0.36263128800442224</v>
      </c>
      <c r="U41" s="164">
        <v>657</v>
      </c>
      <c r="V41" s="165">
        <v>1.4243542435424352</v>
      </c>
      <c r="W41" s="164">
        <v>667</v>
      </c>
      <c r="X41" s="165">
        <v>0.88418079096045199</v>
      </c>
      <c r="Y41" s="164">
        <v>1112</v>
      </c>
      <c r="Z41" s="165">
        <v>-3.2201914708442136E-2</v>
      </c>
      <c r="AA41" s="164">
        <v>29</v>
      </c>
      <c r="AB41" s="165">
        <v>-0.17142857142857137</v>
      </c>
      <c r="AC41" s="164">
        <v>1034</v>
      </c>
      <c r="AD41" s="165">
        <v>0.10117145899893498</v>
      </c>
      <c r="AE41" s="164">
        <v>712</v>
      </c>
      <c r="AF41" s="165">
        <v>-0.3473877176901925</v>
      </c>
      <c r="AG41" s="164">
        <v>4051</v>
      </c>
      <c r="AH41" s="165">
        <v>-0.24463919448070115</v>
      </c>
      <c r="AI41" s="164">
        <v>4541</v>
      </c>
      <c r="AJ41" s="165">
        <v>0.15723751274209996</v>
      </c>
      <c r="AK41" s="164">
        <v>4451</v>
      </c>
      <c r="AL41" s="165">
        <v>0.10501489572989087</v>
      </c>
      <c r="AM41" s="164">
        <v>176</v>
      </c>
      <c r="AN41" s="165">
        <v>-4.3478260869565188E-2</v>
      </c>
      <c r="AO41" s="164">
        <v>156</v>
      </c>
      <c r="AP41" s="165">
        <v>-0.38095238095238093</v>
      </c>
      <c r="AQ41" s="164">
        <v>342</v>
      </c>
      <c r="AR41" s="165">
        <v>-0.52957359009628613</v>
      </c>
      <c r="AS41" s="166">
        <v>100122</v>
      </c>
      <c r="AT41" s="167">
        <v>-3.8268687683706948E-2</v>
      </c>
      <c r="AU41" s="166">
        <v>137440</v>
      </c>
      <c r="AV41" s="167">
        <v>-3.4648423507266157E-2</v>
      </c>
    </row>
    <row r="42" spans="2:48" ht="15" hidden="1" customHeight="1" outlineLevel="1">
      <c r="B42" s="163" t="s">
        <v>90</v>
      </c>
      <c r="C42" s="164">
        <v>63676</v>
      </c>
      <c r="D42" s="165">
        <v>4.1172046175479871E-2</v>
      </c>
      <c r="E42" s="164">
        <v>5634</v>
      </c>
      <c r="F42" s="165">
        <v>6.6641423703142744E-2</v>
      </c>
      <c r="G42" s="164">
        <v>5121</v>
      </c>
      <c r="H42" s="165">
        <v>-0.31792754395311662</v>
      </c>
      <c r="I42" s="164">
        <v>20729</v>
      </c>
      <c r="J42" s="165">
        <v>-3.289166744424743E-2</v>
      </c>
      <c r="K42" s="164">
        <v>6039</v>
      </c>
      <c r="L42" s="165">
        <v>0.31769583242417632</v>
      </c>
      <c r="M42" s="164">
        <v>56675</v>
      </c>
      <c r="N42" s="165">
        <v>1.5353470206743269E-2</v>
      </c>
      <c r="O42" s="164">
        <v>3108</v>
      </c>
      <c r="P42" s="165">
        <v>1.1568355308813323</v>
      </c>
      <c r="Q42" s="164">
        <v>6840</v>
      </c>
      <c r="R42" s="165">
        <v>-0.26782273603082851</v>
      </c>
      <c r="S42" s="164">
        <v>1730</v>
      </c>
      <c r="T42" s="165">
        <v>0.84829059829059839</v>
      </c>
      <c r="U42" s="164">
        <v>378</v>
      </c>
      <c r="V42" s="165">
        <v>0.37454545454545451</v>
      </c>
      <c r="W42" s="164">
        <v>327</v>
      </c>
      <c r="X42" s="165">
        <v>0.3292682926829269</v>
      </c>
      <c r="Y42" s="164">
        <v>987</v>
      </c>
      <c r="Z42" s="165">
        <v>1.5703125</v>
      </c>
      <c r="AA42" s="164">
        <v>38</v>
      </c>
      <c r="AB42" s="165">
        <v>0.22580645161290325</v>
      </c>
      <c r="AC42" s="164">
        <v>946</v>
      </c>
      <c r="AD42" s="165">
        <v>0.26133333333333342</v>
      </c>
      <c r="AE42" s="164">
        <v>937</v>
      </c>
      <c r="AF42" s="165">
        <v>-0.22561983471074376</v>
      </c>
      <c r="AG42" s="164">
        <v>5477</v>
      </c>
      <c r="AH42" s="165">
        <v>7.8786685050226568E-2</v>
      </c>
      <c r="AI42" s="164">
        <v>3640</v>
      </c>
      <c r="AJ42" s="165">
        <v>-6.1855670103092786E-2</v>
      </c>
      <c r="AK42" s="164">
        <v>6148</v>
      </c>
      <c r="AL42" s="165">
        <v>5.1479391140755837E-2</v>
      </c>
      <c r="AM42" s="164">
        <v>300</v>
      </c>
      <c r="AN42" s="165">
        <v>0.13207547169811318</v>
      </c>
      <c r="AO42" s="164">
        <v>265</v>
      </c>
      <c r="AP42" s="165">
        <v>7.7235772357723498E-2</v>
      </c>
      <c r="AQ42" s="164">
        <v>733</v>
      </c>
      <c r="AR42" s="165">
        <v>-0.1526011560693642</v>
      </c>
      <c r="AS42" s="166">
        <v>124322</v>
      </c>
      <c r="AT42" s="167">
        <v>-1.3013720638797022E-3</v>
      </c>
      <c r="AU42" s="166">
        <v>187998</v>
      </c>
      <c r="AV42" s="167">
        <v>1.26910936102822E-2</v>
      </c>
    </row>
    <row r="43" spans="2:48" ht="15" hidden="1" customHeight="1" outlineLevel="1">
      <c r="B43" s="163" t="s">
        <v>91</v>
      </c>
      <c r="C43" s="164">
        <v>45703</v>
      </c>
      <c r="D43" s="165">
        <v>-7.0302487845562367E-2</v>
      </c>
      <c r="E43" s="164">
        <v>7540</v>
      </c>
      <c r="F43" s="165">
        <v>-6.8330656122575051E-2</v>
      </c>
      <c r="G43" s="164">
        <v>4409</v>
      </c>
      <c r="H43" s="165">
        <v>-0.32418761496014714</v>
      </c>
      <c r="I43" s="164">
        <v>19585</v>
      </c>
      <c r="J43" s="165">
        <v>2.3784631468896977E-2</v>
      </c>
      <c r="K43" s="164">
        <v>3805</v>
      </c>
      <c r="L43" s="165">
        <v>0.19541313226515866</v>
      </c>
      <c r="M43" s="164">
        <v>54207</v>
      </c>
      <c r="N43" s="165">
        <v>0.11743970315398888</v>
      </c>
      <c r="O43" s="164">
        <v>2754</v>
      </c>
      <c r="P43" s="165">
        <v>0.92452830188679247</v>
      </c>
      <c r="Q43" s="164">
        <v>3211</v>
      </c>
      <c r="R43" s="165">
        <v>-0.41060939794419971</v>
      </c>
      <c r="S43" s="164">
        <v>2534</v>
      </c>
      <c r="T43" s="165">
        <v>1.0353413654618473</v>
      </c>
      <c r="U43" s="164">
        <v>504</v>
      </c>
      <c r="V43" s="165">
        <v>0.8</v>
      </c>
      <c r="W43" s="164">
        <v>608</v>
      </c>
      <c r="X43" s="165">
        <v>0.76744186046511631</v>
      </c>
      <c r="Y43" s="164">
        <v>1384</v>
      </c>
      <c r="Z43" s="165">
        <v>1.3378378378378377</v>
      </c>
      <c r="AA43" s="164">
        <v>38</v>
      </c>
      <c r="AB43" s="165">
        <v>0.31034482758620685</v>
      </c>
      <c r="AC43" s="164">
        <v>1254</v>
      </c>
      <c r="AD43" s="165">
        <v>8.3837510803802973E-2</v>
      </c>
      <c r="AE43" s="164">
        <v>1184</v>
      </c>
      <c r="AF43" s="165">
        <v>-5.2041633306645352E-2</v>
      </c>
      <c r="AG43" s="164">
        <v>5005</v>
      </c>
      <c r="AH43" s="165">
        <v>9.9033816425120769E-2</v>
      </c>
      <c r="AI43" s="164">
        <v>3744</v>
      </c>
      <c r="AJ43" s="165">
        <v>1.8498367791077275E-2</v>
      </c>
      <c r="AK43" s="164">
        <v>5311</v>
      </c>
      <c r="AL43" s="165">
        <v>-1.024972046216921E-2</v>
      </c>
      <c r="AM43" s="164">
        <v>262</v>
      </c>
      <c r="AN43" s="165">
        <v>-0.17350157728706628</v>
      </c>
      <c r="AO43" s="164">
        <v>200</v>
      </c>
      <c r="AP43" s="165">
        <v>-0.31972789115646261</v>
      </c>
      <c r="AQ43" s="164">
        <v>565</v>
      </c>
      <c r="AR43" s="165">
        <v>-0.42522889114954221</v>
      </c>
      <c r="AS43" s="166">
        <v>115570</v>
      </c>
      <c r="AT43" s="167">
        <v>3.9672544080604499E-2</v>
      </c>
      <c r="AU43" s="166">
        <v>161273</v>
      </c>
      <c r="AV43" s="167">
        <v>5.9506359196352943E-3</v>
      </c>
    </row>
    <row r="44" spans="2:48" ht="15" hidden="1" customHeight="1" outlineLevel="1">
      <c r="B44" s="163" t="s">
        <v>92</v>
      </c>
      <c r="C44" s="164">
        <v>40133</v>
      </c>
      <c r="D44" s="165">
        <v>1.6334076175040568E-2</v>
      </c>
      <c r="E44" s="164">
        <v>4456</v>
      </c>
      <c r="F44" s="165">
        <v>0.22182615848642717</v>
      </c>
      <c r="G44" s="164">
        <v>3620</v>
      </c>
      <c r="H44" s="165">
        <v>-8.2615306639635122E-2</v>
      </c>
      <c r="I44" s="164">
        <v>21383</v>
      </c>
      <c r="J44" s="165">
        <v>3.0953184513764942E-2</v>
      </c>
      <c r="K44" s="164">
        <v>2330</v>
      </c>
      <c r="L44" s="165">
        <v>6.3926940639269514E-2</v>
      </c>
      <c r="M44" s="164">
        <v>50383</v>
      </c>
      <c r="N44" s="165">
        <v>-5.2505876821814734E-2</v>
      </c>
      <c r="O44" s="164">
        <v>3094</v>
      </c>
      <c r="P44" s="165">
        <v>1.1912181303116149</v>
      </c>
      <c r="Q44" s="164">
        <v>3818</v>
      </c>
      <c r="R44" s="165">
        <v>8.0973952434881147E-2</v>
      </c>
      <c r="S44" s="164">
        <v>1729</v>
      </c>
      <c r="T44" s="165">
        <v>1.9305084745762713</v>
      </c>
      <c r="U44" s="164">
        <v>416</v>
      </c>
      <c r="V44" s="165">
        <v>2.6814159292035398</v>
      </c>
      <c r="W44" s="164">
        <v>362</v>
      </c>
      <c r="X44" s="165">
        <v>5.8301886792452828</v>
      </c>
      <c r="Y44" s="164">
        <v>927</v>
      </c>
      <c r="Z44" s="165">
        <v>1.3953488372093021</v>
      </c>
      <c r="AA44" s="164">
        <v>24</v>
      </c>
      <c r="AB44" s="165">
        <v>-0.35135135135135132</v>
      </c>
      <c r="AC44" s="164">
        <v>891</v>
      </c>
      <c r="AD44" s="165">
        <v>2.2497187851517886E-3</v>
      </c>
      <c r="AE44" s="164">
        <v>803</v>
      </c>
      <c r="AF44" s="165">
        <v>-0.27527075812274371</v>
      </c>
      <c r="AG44" s="164">
        <v>5112</v>
      </c>
      <c r="AH44" s="165">
        <v>0.15708465368945235</v>
      </c>
      <c r="AI44" s="164">
        <v>2542</v>
      </c>
      <c r="AJ44" s="165">
        <v>-0.28895104895104895</v>
      </c>
      <c r="AK44" s="164">
        <v>4920</v>
      </c>
      <c r="AL44" s="165">
        <v>0.13181504485852313</v>
      </c>
      <c r="AM44" s="164">
        <v>239</v>
      </c>
      <c r="AN44" s="165">
        <v>-0.30523255813953487</v>
      </c>
      <c r="AO44" s="164">
        <v>192</v>
      </c>
      <c r="AP44" s="165">
        <v>-0.19999999999999996</v>
      </c>
      <c r="AQ44" s="164">
        <v>718</v>
      </c>
      <c r="AR44" s="165">
        <v>-0.16898148148148151</v>
      </c>
      <c r="AS44" s="166">
        <v>106230</v>
      </c>
      <c r="AT44" s="167">
        <v>1.154087870650744E-2</v>
      </c>
      <c r="AU44" s="166">
        <v>146363</v>
      </c>
      <c r="AV44" s="167">
        <v>1.2850677480519934E-2</v>
      </c>
    </row>
    <row r="45" spans="2:48" ht="15" hidden="1" customHeight="1" outlineLevel="1">
      <c r="B45" s="163" t="s">
        <v>93</v>
      </c>
      <c r="C45" s="164">
        <v>37820</v>
      </c>
      <c r="D45" s="165">
        <v>0.41977625947893982</v>
      </c>
      <c r="E45" s="164">
        <v>5659</v>
      </c>
      <c r="F45" s="165">
        <v>0.20970500213766563</v>
      </c>
      <c r="G45" s="164">
        <v>3051</v>
      </c>
      <c r="H45" s="165">
        <v>-0.14249578414839803</v>
      </c>
      <c r="I45" s="164">
        <v>22935</v>
      </c>
      <c r="J45" s="165">
        <v>0.27615179167594039</v>
      </c>
      <c r="K45" s="164">
        <v>2857</v>
      </c>
      <c r="L45" s="165">
        <v>0.47420020639834881</v>
      </c>
      <c r="M45" s="164">
        <v>55122</v>
      </c>
      <c r="N45" s="165">
        <v>0.16372157831401601</v>
      </c>
      <c r="O45" s="164">
        <v>2596</v>
      </c>
      <c r="P45" s="165">
        <v>0.94602698650674655</v>
      </c>
      <c r="Q45" s="164">
        <v>2353</v>
      </c>
      <c r="R45" s="165">
        <v>-0.11006051437216335</v>
      </c>
      <c r="S45" s="164">
        <v>1637</v>
      </c>
      <c r="T45" s="165">
        <v>2.3892339544513459</v>
      </c>
      <c r="U45" s="164">
        <v>276</v>
      </c>
      <c r="V45" s="165">
        <v>1.4642857142857144</v>
      </c>
      <c r="W45" s="164">
        <v>355</v>
      </c>
      <c r="X45" s="165">
        <v>12.653846153846153</v>
      </c>
      <c r="Y45" s="164">
        <v>754</v>
      </c>
      <c r="Z45" s="165">
        <v>1.4166666666666665</v>
      </c>
      <c r="AA45" s="164">
        <v>252</v>
      </c>
      <c r="AB45" s="165">
        <v>6.6363636363636367</v>
      </c>
      <c r="AC45" s="164">
        <v>1062</v>
      </c>
      <c r="AD45" s="165">
        <v>0.33249686323713923</v>
      </c>
      <c r="AE45" s="164">
        <v>1335</v>
      </c>
      <c r="AF45" s="165">
        <v>0.83631361760660239</v>
      </c>
      <c r="AG45" s="164">
        <v>5734</v>
      </c>
      <c r="AH45" s="165">
        <v>0.92158176943699721</v>
      </c>
      <c r="AI45" s="164">
        <v>6721</v>
      </c>
      <c r="AJ45" s="165">
        <v>3.5845839017735335</v>
      </c>
      <c r="AK45" s="164">
        <v>3478</v>
      </c>
      <c r="AL45" s="165">
        <v>0.4743535396354388</v>
      </c>
      <c r="AM45" s="164">
        <v>254</v>
      </c>
      <c r="AN45" s="165">
        <v>-0.36020151133501255</v>
      </c>
      <c r="AO45" s="164">
        <v>286</v>
      </c>
      <c r="AP45" s="165">
        <v>0</v>
      </c>
      <c r="AQ45" s="164">
        <v>605</v>
      </c>
      <c r="AR45" s="165">
        <v>0.20999999999999996</v>
      </c>
      <c r="AS45" s="166">
        <v>115685</v>
      </c>
      <c r="AT45" s="167">
        <v>0.29271426975081005</v>
      </c>
      <c r="AU45" s="166">
        <v>153505</v>
      </c>
      <c r="AV45" s="167">
        <v>0.32186036098098647</v>
      </c>
    </row>
    <row r="46" spans="2:48" ht="15" hidden="1" customHeight="1" outlineLevel="1">
      <c r="B46" s="163" t="s">
        <v>94</v>
      </c>
      <c r="C46" s="164">
        <v>24716</v>
      </c>
      <c r="D46" s="165">
        <v>-0.24621061941504774</v>
      </c>
      <c r="E46" s="164">
        <v>8249</v>
      </c>
      <c r="F46" s="165">
        <v>0.30233659614777397</v>
      </c>
      <c r="G46" s="164">
        <v>4431</v>
      </c>
      <c r="H46" s="165">
        <v>-0.28416801292407112</v>
      </c>
      <c r="I46" s="164">
        <v>25442</v>
      </c>
      <c r="J46" s="165">
        <v>-1.5719562996152625E-4</v>
      </c>
      <c r="K46" s="164">
        <v>5181</v>
      </c>
      <c r="L46" s="165">
        <v>0.13320209973753272</v>
      </c>
      <c r="M46" s="164">
        <v>58180</v>
      </c>
      <c r="N46" s="165">
        <v>-1.6182762060977018E-2</v>
      </c>
      <c r="O46" s="164">
        <v>2242</v>
      </c>
      <c r="P46" s="165">
        <v>0.65217391304347827</v>
      </c>
      <c r="Q46" s="164">
        <v>2539</v>
      </c>
      <c r="R46" s="165">
        <v>-0.37277667984189722</v>
      </c>
      <c r="S46" s="164">
        <v>7380</v>
      </c>
      <c r="T46" s="165">
        <v>-0.18218085106382975</v>
      </c>
      <c r="U46" s="164">
        <v>2575</v>
      </c>
      <c r="V46" s="165">
        <v>-0.24663545933294329</v>
      </c>
      <c r="W46" s="164">
        <v>1000</v>
      </c>
      <c r="X46" s="165">
        <v>-0.34340118187787261</v>
      </c>
      <c r="Y46" s="164">
        <v>2711</v>
      </c>
      <c r="Z46" s="165">
        <v>1.5355805243445708E-2</v>
      </c>
      <c r="AA46" s="164">
        <v>1094</v>
      </c>
      <c r="AB46" s="165">
        <v>-0.22576079263977356</v>
      </c>
      <c r="AC46" s="164">
        <v>947</v>
      </c>
      <c r="AD46" s="165">
        <v>7.9817559863169851E-2</v>
      </c>
      <c r="AE46" s="164">
        <v>1024</v>
      </c>
      <c r="AF46" s="165">
        <v>-6.0550458715596278E-2</v>
      </c>
      <c r="AG46" s="164">
        <v>4572</v>
      </c>
      <c r="AH46" s="165">
        <v>0.29116068907088399</v>
      </c>
      <c r="AI46" s="164">
        <v>3999</v>
      </c>
      <c r="AJ46" s="165">
        <v>0.55482115085536554</v>
      </c>
      <c r="AK46" s="164">
        <v>3612</v>
      </c>
      <c r="AL46" s="165">
        <v>0.36870026525198929</v>
      </c>
      <c r="AM46" s="164">
        <v>356</v>
      </c>
      <c r="AN46" s="165">
        <v>3.488372093023262E-2</v>
      </c>
      <c r="AO46" s="164">
        <v>145</v>
      </c>
      <c r="AP46" s="165">
        <v>-0.36403508771929827</v>
      </c>
      <c r="AQ46" s="164">
        <v>1007</v>
      </c>
      <c r="AR46" s="165">
        <v>0.25404732254047313</v>
      </c>
      <c r="AS46" s="166">
        <v>129306</v>
      </c>
      <c r="AT46" s="167">
        <v>8.6114101184069369E-3</v>
      </c>
      <c r="AU46" s="166">
        <v>154022</v>
      </c>
      <c r="AV46" s="167">
        <v>-4.3288134119298549E-2</v>
      </c>
    </row>
    <row r="47" spans="2:48" ht="15" hidden="1" customHeight="1" outlineLevel="1">
      <c r="B47" s="163" t="s">
        <v>95</v>
      </c>
      <c r="C47" s="164">
        <v>27131</v>
      </c>
      <c r="D47" s="165">
        <v>0.58512502921243281</v>
      </c>
      <c r="E47" s="164">
        <v>6610</v>
      </c>
      <c r="F47" s="165">
        <v>0.11410753413113106</v>
      </c>
      <c r="G47" s="164">
        <v>6819</v>
      </c>
      <c r="H47" s="165">
        <v>0.25234159779614318</v>
      </c>
      <c r="I47" s="164">
        <v>30269</v>
      </c>
      <c r="J47" s="165">
        <v>0.10543422686436354</v>
      </c>
      <c r="K47" s="164">
        <v>4323</v>
      </c>
      <c r="L47" s="165">
        <v>-8.0212765957446863E-2</v>
      </c>
      <c r="M47" s="164">
        <v>64355</v>
      </c>
      <c r="N47" s="165">
        <v>-0.14807852689268075</v>
      </c>
      <c r="O47" s="164">
        <v>2997</v>
      </c>
      <c r="P47" s="165">
        <v>0.94232015554115356</v>
      </c>
      <c r="Q47" s="164">
        <v>3059</v>
      </c>
      <c r="R47" s="165">
        <v>-0.30477272727272731</v>
      </c>
      <c r="S47" s="164">
        <v>22710</v>
      </c>
      <c r="T47" s="165">
        <v>0.14841972187104924</v>
      </c>
      <c r="U47" s="164">
        <v>6459</v>
      </c>
      <c r="V47" s="165">
        <v>2.9815051020408267E-2</v>
      </c>
      <c r="W47" s="164">
        <v>4209</v>
      </c>
      <c r="X47" s="165">
        <v>0.14999999999999991</v>
      </c>
      <c r="Y47" s="164">
        <v>8195</v>
      </c>
      <c r="Z47" s="165">
        <v>0.33035714285714279</v>
      </c>
      <c r="AA47" s="164">
        <v>3847</v>
      </c>
      <c r="AB47" s="165">
        <v>4.4528916644040129E-2</v>
      </c>
      <c r="AC47" s="164">
        <v>786</v>
      </c>
      <c r="AD47" s="165">
        <v>-8.8272383354350836E-3</v>
      </c>
      <c r="AE47" s="164">
        <v>1219</v>
      </c>
      <c r="AF47" s="165">
        <v>-8.8938714499252614E-2</v>
      </c>
      <c r="AG47" s="164">
        <v>3466</v>
      </c>
      <c r="AH47" s="165">
        <v>9.8573692551505498E-2</v>
      </c>
      <c r="AI47" s="164">
        <v>3522</v>
      </c>
      <c r="AJ47" s="165">
        <v>0.2673623605613531</v>
      </c>
      <c r="AK47" s="164">
        <v>4488</v>
      </c>
      <c r="AL47" s="165">
        <v>0.75862068965517238</v>
      </c>
      <c r="AM47" s="164">
        <v>417</v>
      </c>
      <c r="AN47" s="165">
        <v>-0.22920517560073939</v>
      </c>
      <c r="AO47" s="164">
        <v>130</v>
      </c>
      <c r="AP47" s="165">
        <v>-0.48207171314741037</v>
      </c>
      <c r="AQ47" s="164">
        <v>1146</v>
      </c>
      <c r="AR47" s="165">
        <v>3.5230352303523116E-2</v>
      </c>
      <c r="AS47" s="166">
        <v>156316</v>
      </c>
      <c r="AT47" s="167">
        <v>-5.8447546665818528E-3</v>
      </c>
      <c r="AU47" s="166">
        <v>183447</v>
      </c>
      <c r="AV47" s="167">
        <v>5.2170621332828571E-2</v>
      </c>
    </row>
    <row r="48" spans="2:48" ht="15" hidden="1" customHeight="1" outlineLevel="1">
      <c r="B48" s="163" t="s">
        <v>96</v>
      </c>
      <c r="C48" s="164">
        <v>16732</v>
      </c>
      <c r="D48" s="165">
        <v>1.5563270681191455E-3</v>
      </c>
      <c r="E48" s="164">
        <v>8233</v>
      </c>
      <c r="F48" s="165">
        <v>0.44743319268635728</v>
      </c>
      <c r="G48" s="164">
        <v>5945</v>
      </c>
      <c r="H48" s="165">
        <v>7.3492235464066358E-2</v>
      </c>
      <c r="I48" s="164">
        <v>22634</v>
      </c>
      <c r="J48" s="165">
        <v>9.9538498906971196E-2</v>
      </c>
      <c r="K48" s="164">
        <v>5584</v>
      </c>
      <c r="L48" s="165">
        <v>0.26851431167651074</v>
      </c>
      <c r="M48" s="164">
        <v>69161</v>
      </c>
      <c r="N48" s="165">
        <v>0.10687707056319318</v>
      </c>
      <c r="O48" s="164">
        <v>2353</v>
      </c>
      <c r="P48" s="165">
        <v>0.81979891724671305</v>
      </c>
      <c r="Q48" s="164">
        <v>3585</v>
      </c>
      <c r="R48" s="165">
        <v>-0.26717089125102211</v>
      </c>
      <c r="S48" s="164">
        <v>19069</v>
      </c>
      <c r="T48" s="165">
        <v>-2.5600408788962747E-2</v>
      </c>
      <c r="U48" s="164">
        <v>4903</v>
      </c>
      <c r="V48" s="165">
        <v>-0.20341186027619818</v>
      </c>
      <c r="W48" s="164">
        <v>3620</v>
      </c>
      <c r="X48" s="165">
        <v>7.5460487225193162E-2</v>
      </c>
      <c r="Y48" s="164">
        <v>6746</v>
      </c>
      <c r="Z48" s="165">
        <v>8.334671591456555E-2</v>
      </c>
      <c r="AA48" s="164">
        <v>3800</v>
      </c>
      <c r="AB48" s="165">
        <v>-5.7561486132914341E-3</v>
      </c>
      <c r="AC48" s="164">
        <v>783</v>
      </c>
      <c r="AD48" s="165">
        <v>6.3858695652173836E-2</v>
      </c>
      <c r="AE48" s="164">
        <v>1409</v>
      </c>
      <c r="AF48" s="165">
        <v>0.15302782324058928</v>
      </c>
      <c r="AG48" s="164">
        <v>3250</v>
      </c>
      <c r="AH48" s="165">
        <v>0.50812064965197212</v>
      </c>
      <c r="AI48" s="164">
        <v>3473</v>
      </c>
      <c r="AJ48" s="165">
        <v>0.41466395112016285</v>
      </c>
      <c r="AK48" s="164">
        <v>4917</v>
      </c>
      <c r="AL48" s="165">
        <v>1.0668348045397225</v>
      </c>
      <c r="AM48" s="164">
        <v>230</v>
      </c>
      <c r="AN48" s="165">
        <v>-0.22818791946308725</v>
      </c>
      <c r="AO48" s="164">
        <v>132</v>
      </c>
      <c r="AP48" s="165">
        <v>-0.37142857142857144</v>
      </c>
      <c r="AQ48" s="164">
        <v>764</v>
      </c>
      <c r="AR48" s="165">
        <v>-4.3804755944931162E-2</v>
      </c>
      <c r="AS48" s="166">
        <v>151522</v>
      </c>
      <c r="AT48" s="167">
        <v>0.12484317582866256</v>
      </c>
      <c r="AU48" s="166">
        <v>168254</v>
      </c>
      <c r="AV48" s="167">
        <v>0.11124026655923291</v>
      </c>
    </row>
    <row r="49" spans="2:48" ht="15" hidden="1" customHeight="1" outlineLevel="1">
      <c r="B49" s="163" t="s">
        <v>97</v>
      </c>
      <c r="C49" s="164">
        <v>14341</v>
      </c>
      <c r="D49" s="165">
        <v>2.1365999572680039E-2</v>
      </c>
      <c r="E49" s="164">
        <v>5075</v>
      </c>
      <c r="F49" s="165">
        <v>0.10614646904969494</v>
      </c>
      <c r="G49" s="164">
        <v>5586</v>
      </c>
      <c r="H49" s="165">
        <v>3.5932446999640266E-3</v>
      </c>
      <c r="I49" s="164">
        <v>21821</v>
      </c>
      <c r="J49" s="165">
        <v>8.3196823033010681E-2</v>
      </c>
      <c r="K49" s="164">
        <v>4141</v>
      </c>
      <c r="L49" s="165">
        <v>0.23648850403105404</v>
      </c>
      <c r="M49" s="164">
        <v>54908</v>
      </c>
      <c r="N49" s="165">
        <v>-6.1946902654867242E-2</v>
      </c>
      <c r="O49" s="164">
        <v>2498</v>
      </c>
      <c r="P49" s="165">
        <v>1.0886287625418061</v>
      </c>
      <c r="Q49" s="164">
        <v>4693</v>
      </c>
      <c r="R49" s="165">
        <v>-0.35358126721763083</v>
      </c>
      <c r="S49" s="164">
        <v>17933</v>
      </c>
      <c r="T49" s="165">
        <v>-4.3011900314851359E-2</v>
      </c>
      <c r="U49" s="164">
        <v>5160</v>
      </c>
      <c r="V49" s="165">
        <v>-9.1229306093694951E-2</v>
      </c>
      <c r="W49" s="164">
        <v>3278</v>
      </c>
      <c r="X49" s="165">
        <v>0.11953551912568305</v>
      </c>
      <c r="Y49" s="164">
        <v>6238</v>
      </c>
      <c r="Z49" s="165">
        <v>-1.4378258808658506E-2</v>
      </c>
      <c r="AA49" s="164">
        <v>3257</v>
      </c>
      <c r="AB49" s="165">
        <v>-0.14379600420609884</v>
      </c>
      <c r="AC49" s="164">
        <v>598</v>
      </c>
      <c r="AD49" s="165">
        <v>-0.24399494310998737</v>
      </c>
      <c r="AE49" s="164">
        <v>1279</v>
      </c>
      <c r="AF49" s="165">
        <v>-0.1629581151832461</v>
      </c>
      <c r="AG49" s="164">
        <v>4872</v>
      </c>
      <c r="AH49" s="165">
        <v>0.36165455561766358</v>
      </c>
      <c r="AI49" s="164">
        <v>3428</v>
      </c>
      <c r="AJ49" s="165">
        <v>5.5743763473975916E-2</v>
      </c>
      <c r="AK49" s="164">
        <v>5036</v>
      </c>
      <c r="AL49" s="165">
        <v>1.028191703584374</v>
      </c>
      <c r="AM49" s="164">
        <v>192</v>
      </c>
      <c r="AN49" s="165">
        <v>-0.2992700729927007</v>
      </c>
      <c r="AO49" s="164">
        <v>204</v>
      </c>
      <c r="AP49" s="165">
        <v>4.6153846153846212E-2</v>
      </c>
      <c r="AQ49" s="164">
        <v>526</v>
      </c>
      <c r="AR49" s="165">
        <v>-0.27945205479452051</v>
      </c>
      <c r="AS49" s="166">
        <v>132790</v>
      </c>
      <c r="AT49" s="167">
        <v>4.440141297852529E-3</v>
      </c>
      <c r="AU49" s="166">
        <v>147131</v>
      </c>
      <c r="AV49" s="167">
        <v>6.0652060939252461E-3</v>
      </c>
    </row>
    <row r="50" spans="2:48" collapsed="1">
      <c r="B50" s="175">
        <v>2008</v>
      </c>
      <c r="C50" s="176">
        <v>377370</v>
      </c>
      <c r="D50" s="177">
        <v>6.3535366630404821E-2</v>
      </c>
      <c r="E50" s="176">
        <v>74529</v>
      </c>
      <c r="F50" s="177">
        <v>0.11633863575087622</v>
      </c>
      <c r="G50" s="176">
        <v>58340</v>
      </c>
      <c r="H50" s="177">
        <v>-0.10197798814746406</v>
      </c>
      <c r="I50" s="176">
        <v>269276</v>
      </c>
      <c r="J50" s="177">
        <v>1.9706746644854389E-2</v>
      </c>
      <c r="K50" s="176">
        <v>46070</v>
      </c>
      <c r="L50" s="177">
        <v>0.1302747791952894</v>
      </c>
      <c r="M50" s="176">
        <v>671260</v>
      </c>
      <c r="N50" s="177">
        <v>-4.6928065970762933E-2</v>
      </c>
      <c r="O50" s="176">
        <v>33097</v>
      </c>
      <c r="P50" s="177">
        <v>0.84025576869613561</v>
      </c>
      <c r="Q50" s="176">
        <v>40775</v>
      </c>
      <c r="R50" s="177">
        <v>-0.250059774512148</v>
      </c>
      <c r="S50" s="176">
        <v>126525</v>
      </c>
      <c r="T50" s="177">
        <v>-8.5568537107125753E-3</v>
      </c>
      <c r="U50" s="176">
        <v>36718</v>
      </c>
      <c r="V50" s="177">
        <v>-8.7252659838918167E-2</v>
      </c>
      <c r="W50" s="176">
        <v>24887</v>
      </c>
      <c r="X50" s="177">
        <v>6.5140166916327846E-2</v>
      </c>
      <c r="Y50" s="176">
        <v>44370</v>
      </c>
      <c r="Z50" s="177">
        <v>0.11412429378531064</v>
      </c>
      <c r="AA50" s="176">
        <v>20550</v>
      </c>
      <c r="AB50" s="177">
        <v>-0.15079135501467</v>
      </c>
      <c r="AC50" s="176">
        <v>11573</v>
      </c>
      <c r="AD50" s="177">
        <v>5.7474415204678442E-2</v>
      </c>
      <c r="AE50" s="176">
        <v>12816</v>
      </c>
      <c r="AF50" s="177">
        <v>-0.11503935920452979</v>
      </c>
      <c r="AG50" s="176">
        <v>58680</v>
      </c>
      <c r="AH50" s="177">
        <v>0.22105000312129341</v>
      </c>
      <c r="AI50" s="176">
        <v>44843</v>
      </c>
      <c r="AJ50" s="177">
        <v>0.16257907290262374</v>
      </c>
      <c r="AK50" s="176">
        <v>52240</v>
      </c>
      <c r="AL50" s="177">
        <v>0.1773190300189309</v>
      </c>
      <c r="AM50" s="176">
        <v>3434</v>
      </c>
      <c r="AN50" s="177">
        <v>-4.5315540728384729E-2</v>
      </c>
      <c r="AO50" s="176">
        <v>2280</v>
      </c>
      <c r="AP50" s="177">
        <v>-0.1706074936340487</v>
      </c>
      <c r="AQ50" s="176">
        <v>7692</v>
      </c>
      <c r="AR50" s="177">
        <v>-0.2101858507033576</v>
      </c>
      <c r="AS50" s="166">
        <v>1513430</v>
      </c>
      <c r="AT50" s="178">
        <v>4.8897946022030681E-5</v>
      </c>
      <c r="AU50" s="166">
        <v>1890800</v>
      </c>
      <c r="AV50" s="178">
        <v>1.2106957459176781E-2</v>
      </c>
    </row>
    <row r="51" spans="2:48" ht="15" hidden="1" customHeight="1" outlineLevel="1">
      <c r="B51" s="163" t="s">
        <v>86</v>
      </c>
      <c r="C51" s="164">
        <v>13382</v>
      </c>
      <c r="D51" s="165">
        <v>-0.36327734690964453</v>
      </c>
      <c r="E51" s="164">
        <v>4827</v>
      </c>
      <c r="F51" s="165">
        <v>5.9714599341383012E-2</v>
      </c>
      <c r="G51" s="164">
        <v>6171</v>
      </c>
      <c r="H51" s="165">
        <v>4.8776342624065272E-2</v>
      </c>
      <c r="I51" s="164">
        <v>20706</v>
      </c>
      <c r="J51" s="165">
        <v>9.3761555121229634E-2</v>
      </c>
      <c r="K51" s="164">
        <v>3437</v>
      </c>
      <c r="L51" s="165">
        <v>0.15142378559463987</v>
      </c>
      <c r="M51" s="164">
        <v>61821</v>
      </c>
      <c r="N51" s="165">
        <v>-0.11385528352732066</v>
      </c>
      <c r="O51" s="164">
        <v>2016</v>
      </c>
      <c r="P51" s="165">
        <v>0.58490566037735858</v>
      </c>
      <c r="Q51" s="164">
        <v>3649</v>
      </c>
      <c r="R51" s="165">
        <v>-0.27742574257425745</v>
      </c>
      <c r="S51" s="164">
        <v>19615</v>
      </c>
      <c r="T51" s="165">
        <v>0.16603257638806324</v>
      </c>
      <c r="U51" s="164">
        <v>5612</v>
      </c>
      <c r="V51" s="165">
        <v>-4.035567715458277E-2</v>
      </c>
      <c r="W51" s="164">
        <v>3391</v>
      </c>
      <c r="X51" s="165">
        <v>0.35315243415802078</v>
      </c>
      <c r="Y51" s="164">
        <v>6721</v>
      </c>
      <c r="Z51" s="165">
        <v>0.38434603501544795</v>
      </c>
      <c r="AA51" s="164">
        <v>3891</v>
      </c>
      <c r="AB51" s="165">
        <v>7.6944367561583071E-2</v>
      </c>
      <c r="AC51" s="164">
        <v>792</v>
      </c>
      <c r="AD51" s="165">
        <v>-0.28065395095367851</v>
      </c>
      <c r="AE51" s="164">
        <v>982</v>
      </c>
      <c r="AF51" s="165">
        <v>-0.16354344122657583</v>
      </c>
      <c r="AG51" s="164">
        <v>3388</v>
      </c>
      <c r="AH51" s="165">
        <v>-0.1728515625</v>
      </c>
      <c r="AI51" s="164">
        <v>3339</v>
      </c>
      <c r="AJ51" s="165">
        <v>0.15496368038740926</v>
      </c>
      <c r="AK51" s="164">
        <v>4076</v>
      </c>
      <c r="AL51" s="165">
        <v>0.46618705035971231</v>
      </c>
      <c r="AM51" s="164">
        <v>224</v>
      </c>
      <c r="AN51" s="165">
        <v>-0.3107692307692308</v>
      </c>
      <c r="AO51" s="164">
        <v>225</v>
      </c>
      <c r="AP51" s="165">
        <v>0.2931034482758621</v>
      </c>
      <c r="AQ51" s="164">
        <v>944</v>
      </c>
      <c r="AR51" s="165">
        <v>-8.1712062256809381E-2</v>
      </c>
      <c r="AS51" s="166">
        <v>136212</v>
      </c>
      <c r="AT51" s="167">
        <v>-1.8871729860550857E-2</v>
      </c>
      <c r="AU51" s="166">
        <v>149594</v>
      </c>
      <c r="AV51" s="167">
        <v>-6.4154295616488111E-2</v>
      </c>
    </row>
    <row r="52" spans="2:48" ht="15" hidden="1" customHeight="1" outlineLevel="1">
      <c r="B52" s="163" t="s">
        <v>87</v>
      </c>
      <c r="C52" s="164">
        <v>16074</v>
      </c>
      <c r="D52" s="165">
        <v>-6.8605863947154955E-2</v>
      </c>
      <c r="E52" s="164">
        <v>5412</v>
      </c>
      <c r="F52" s="165">
        <v>0.35775213246362259</v>
      </c>
      <c r="G52" s="164">
        <v>5229</v>
      </c>
      <c r="H52" s="165">
        <v>0.1233082706766917</v>
      </c>
      <c r="I52" s="164">
        <v>26814</v>
      </c>
      <c r="J52" s="165">
        <v>5.3222828862091953E-2</v>
      </c>
      <c r="K52" s="164">
        <v>2620</v>
      </c>
      <c r="L52" s="165">
        <v>6.20186461289014E-2</v>
      </c>
      <c r="M52" s="164">
        <v>67453</v>
      </c>
      <c r="N52" s="165">
        <v>5.944901677451786E-2</v>
      </c>
      <c r="O52" s="164">
        <v>1642</v>
      </c>
      <c r="P52" s="165">
        <v>0.40702656383890323</v>
      </c>
      <c r="Q52" s="164">
        <v>2721</v>
      </c>
      <c r="R52" s="165">
        <v>-0.23352112676056336</v>
      </c>
      <c r="S52" s="164">
        <v>21330</v>
      </c>
      <c r="T52" s="165">
        <v>0.30386942967174035</v>
      </c>
      <c r="U52" s="164">
        <v>6829</v>
      </c>
      <c r="V52" s="165">
        <v>8.4829229547259688E-2</v>
      </c>
      <c r="W52" s="164">
        <v>4692</v>
      </c>
      <c r="X52" s="165">
        <v>0.36633663366336644</v>
      </c>
      <c r="Y52" s="164">
        <v>5402</v>
      </c>
      <c r="Z52" s="165">
        <v>0.4455445544554455</v>
      </c>
      <c r="AA52" s="164">
        <v>4407</v>
      </c>
      <c r="AB52" s="165">
        <v>0.52333218112685786</v>
      </c>
      <c r="AC52" s="164">
        <v>998</v>
      </c>
      <c r="AD52" s="165">
        <v>-0.1990369181380417</v>
      </c>
      <c r="AE52" s="164">
        <v>1725</v>
      </c>
      <c r="AF52" s="165">
        <v>9.6630642085187457E-2</v>
      </c>
      <c r="AG52" s="164">
        <v>4903</v>
      </c>
      <c r="AH52" s="165">
        <v>0.37454443509952351</v>
      </c>
      <c r="AI52" s="164">
        <v>3790</v>
      </c>
      <c r="AJ52" s="165">
        <v>-7.6735688185140094E-2</v>
      </c>
      <c r="AK52" s="164">
        <v>4159</v>
      </c>
      <c r="AL52" s="165">
        <v>1.0327468230694037</v>
      </c>
      <c r="AM52" s="164">
        <v>196</v>
      </c>
      <c r="AN52" s="165">
        <v>-0.36774193548387102</v>
      </c>
      <c r="AO52" s="164">
        <v>147</v>
      </c>
      <c r="AP52" s="165">
        <v>0.12213740458015265</v>
      </c>
      <c r="AQ52" s="164">
        <v>563</v>
      </c>
      <c r="AR52" s="165">
        <v>-0.22770919067215367</v>
      </c>
      <c r="AS52" s="166">
        <v>149702</v>
      </c>
      <c r="AT52" s="167">
        <v>0.10875586958775862</v>
      </c>
      <c r="AU52" s="166">
        <v>165776</v>
      </c>
      <c r="AV52" s="167">
        <v>8.8654811001076972E-2</v>
      </c>
    </row>
    <row r="53" spans="2:48" ht="15" hidden="1" customHeight="1" outlineLevel="1">
      <c r="B53" s="163" t="s">
        <v>88</v>
      </c>
      <c r="C53" s="164">
        <v>30008</v>
      </c>
      <c r="D53" s="165">
        <v>4.8937360178970879E-2</v>
      </c>
      <c r="E53" s="164">
        <v>7744</v>
      </c>
      <c r="F53" s="165">
        <v>-0.1165868126853753</v>
      </c>
      <c r="G53" s="164">
        <v>5471</v>
      </c>
      <c r="H53" s="165">
        <v>-5.4605149472956582E-2</v>
      </c>
      <c r="I53" s="164">
        <v>22537</v>
      </c>
      <c r="J53" s="165">
        <v>-6.5087530075499833E-2</v>
      </c>
      <c r="K53" s="164">
        <v>3096</v>
      </c>
      <c r="L53" s="165">
        <v>-0.11870196413321943</v>
      </c>
      <c r="M53" s="164">
        <v>66228</v>
      </c>
      <c r="N53" s="165">
        <v>-0.10501493263422479</v>
      </c>
      <c r="O53" s="164">
        <v>1675</v>
      </c>
      <c r="P53" s="165">
        <v>-4.7754405912450282E-2</v>
      </c>
      <c r="Q53" s="164">
        <v>2761</v>
      </c>
      <c r="R53" s="165">
        <v>-0.42226407198158611</v>
      </c>
      <c r="S53" s="164">
        <v>14501</v>
      </c>
      <c r="T53" s="165">
        <v>0.2371811278901117</v>
      </c>
      <c r="U53" s="164">
        <v>5213</v>
      </c>
      <c r="V53" s="165">
        <v>0.13474096647801481</v>
      </c>
      <c r="W53" s="164">
        <v>2782</v>
      </c>
      <c r="X53" s="165">
        <v>0.30794546309355897</v>
      </c>
      <c r="Y53" s="164">
        <v>3492</v>
      </c>
      <c r="Z53" s="165">
        <v>9.1591122225695543E-2</v>
      </c>
      <c r="AA53" s="164">
        <v>3014</v>
      </c>
      <c r="AB53" s="165">
        <v>0.67351471404775132</v>
      </c>
      <c r="AC53" s="164">
        <v>1425</v>
      </c>
      <c r="AD53" s="165">
        <v>-0.18988061398521883</v>
      </c>
      <c r="AE53" s="164">
        <v>1212</v>
      </c>
      <c r="AF53" s="165">
        <v>-0.1709986320109439</v>
      </c>
      <c r="AG53" s="164">
        <v>4941</v>
      </c>
      <c r="AH53" s="165">
        <v>0.33576642335766427</v>
      </c>
      <c r="AI53" s="164">
        <v>3869</v>
      </c>
      <c r="AJ53" s="165">
        <v>0.18753836709637817</v>
      </c>
      <c r="AK53" s="164">
        <v>4137</v>
      </c>
      <c r="AL53" s="165">
        <v>0.84358288770053469</v>
      </c>
      <c r="AM53" s="164">
        <v>213</v>
      </c>
      <c r="AN53" s="165">
        <v>-0.31290322580645158</v>
      </c>
      <c r="AO53" s="164">
        <v>175</v>
      </c>
      <c r="AP53" s="165">
        <v>0.54867256637168138</v>
      </c>
      <c r="AQ53" s="164">
        <v>854</v>
      </c>
      <c r="AR53" s="165">
        <v>-0.12678936605316971</v>
      </c>
      <c r="AS53" s="166">
        <v>140839</v>
      </c>
      <c r="AT53" s="167">
        <v>-5.0009106055189489E-2</v>
      </c>
      <c r="AU53" s="166">
        <v>170847</v>
      </c>
      <c r="AV53" s="167">
        <v>-3.4004104918551881E-2</v>
      </c>
    </row>
    <row r="54" spans="2:48" ht="15" hidden="1" customHeight="1" outlineLevel="1">
      <c r="B54" s="163" t="s">
        <v>89</v>
      </c>
      <c r="C54" s="164">
        <v>38267</v>
      </c>
      <c r="D54" s="165">
        <v>-7.437956557496006E-2</v>
      </c>
      <c r="E54" s="164">
        <v>4536</v>
      </c>
      <c r="F54" s="165">
        <v>-8.7874522421073853E-2</v>
      </c>
      <c r="G54" s="164">
        <v>3819</v>
      </c>
      <c r="H54" s="165">
        <v>-0.18397435897435899</v>
      </c>
      <c r="I54" s="164">
        <v>21180</v>
      </c>
      <c r="J54" s="165">
        <v>-0.10843576359656504</v>
      </c>
      <c r="K54" s="164">
        <v>2690</v>
      </c>
      <c r="L54" s="165">
        <v>0.25232774674115466</v>
      </c>
      <c r="M54" s="164">
        <v>48245</v>
      </c>
      <c r="N54" s="165">
        <v>-0.26265837294248906</v>
      </c>
      <c r="O54" s="164">
        <v>1645</v>
      </c>
      <c r="P54" s="165">
        <v>0.16090331686661963</v>
      </c>
      <c r="Q54" s="164">
        <v>3674</v>
      </c>
      <c r="R54" s="165">
        <v>0</v>
      </c>
      <c r="S54" s="164">
        <v>1809</v>
      </c>
      <c r="T54" s="165">
        <v>5.6042031523642732E-2</v>
      </c>
      <c r="U54" s="164">
        <v>271</v>
      </c>
      <c r="V54" s="165">
        <v>-0.28496042216358841</v>
      </c>
      <c r="W54" s="164">
        <v>354</v>
      </c>
      <c r="X54" s="165">
        <v>-0.1428571428571429</v>
      </c>
      <c r="Y54" s="164">
        <v>1149</v>
      </c>
      <c r="Z54" s="165">
        <v>0.58046767537826693</v>
      </c>
      <c r="AA54" s="164">
        <v>35</v>
      </c>
      <c r="AB54" s="165">
        <v>-0.81958762886597936</v>
      </c>
      <c r="AC54" s="164">
        <v>939</v>
      </c>
      <c r="AD54" s="165">
        <v>-0.15860215053763438</v>
      </c>
      <c r="AE54" s="164">
        <v>1091</v>
      </c>
      <c r="AF54" s="165">
        <v>6.8560235063663155E-2</v>
      </c>
      <c r="AG54" s="164">
        <v>5363</v>
      </c>
      <c r="AH54" s="165">
        <v>0.23315704759714873</v>
      </c>
      <c r="AI54" s="164">
        <v>3924</v>
      </c>
      <c r="AJ54" s="165">
        <v>6.4568638090070518E-2</v>
      </c>
      <c r="AK54" s="164">
        <v>4028</v>
      </c>
      <c r="AL54" s="165">
        <v>0.39521995150675449</v>
      </c>
      <c r="AM54" s="164">
        <v>184</v>
      </c>
      <c r="AN54" s="165">
        <v>-0.31851851851851853</v>
      </c>
      <c r="AO54" s="164">
        <v>252</v>
      </c>
      <c r="AP54" s="165">
        <v>8.1545064377682497E-2</v>
      </c>
      <c r="AQ54" s="164">
        <v>727</v>
      </c>
      <c r="AR54" s="165">
        <v>-0.2298728813559322</v>
      </c>
      <c r="AS54" s="166">
        <v>104106</v>
      </c>
      <c r="AT54" s="167">
        <v>-0.1487514104891331</v>
      </c>
      <c r="AU54" s="166">
        <v>142373</v>
      </c>
      <c r="AV54" s="167">
        <v>-0.12996211195306773</v>
      </c>
    </row>
    <row r="55" spans="2:48" ht="15" hidden="1" customHeight="1" outlineLevel="1">
      <c r="B55" s="163" t="s">
        <v>90</v>
      </c>
      <c r="C55" s="164">
        <v>61158</v>
      </c>
      <c r="D55" s="165">
        <v>5.5103167483265381E-2</v>
      </c>
      <c r="E55" s="164">
        <v>5282</v>
      </c>
      <c r="F55" s="165">
        <v>9.7495698719174406E-3</v>
      </c>
      <c r="G55" s="164">
        <v>7508</v>
      </c>
      <c r="H55" s="165">
        <v>0.2622730329522529</v>
      </c>
      <c r="I55" s="164">
        <v>21434</v>
      </c>
      <c r="J55" s="165">
        <v>1.6552051221247366E-2</v>
      </c>
      <c r="K55" s="164">
        <v>4583</v>
      </c>
      <c r="L55" s="165">
        <v>0.27023281596452331</v>
      </c>
      <c r="M55" s="164">
        <v>55818</v>
      </c>
      <c r="N55" s="165">
        <v>-6.3644903710662337E-2</v>
      </c>
      <c r="O55" s="164">
        <v>1441</v>
      </c>
      <c r="P55" s="165">
        <v>8.4273890142964714E-2</v>
      </c>
      <c r="Q55" s="164">
        <v>9342</v>
      </c>
      <c r="R55" s="165">
        <v>-4.7706422018348627E-2</v>
      </c>
      <c r="S55" s="164">
        <v>936</v>
      </c>
      <c r="T55" s="165">
        <v>-0.4595842956120092</v>
      </c>
      <c r="U55" s="164">
        <v>275</v>
      </c>
      <c r="V55" s="165">
        <v>-0.38063063063063063</v>
      </c>
      <c r="W55" s="164">
        <v>246</v>
      </c>
      <c r="X55" s="165">
        <v>-0.1398601398601399</v>
      </c>
      <c r="Y55" s="164">
        <v>384</v>
      </c>
      <c r="Z55" s="165">
        <v>-0.60935910478128186</v>
      </c>
      <c r="AA55" s="164">
        <v>31</v>
      </c>
      <c r="AB55" s="165">
        <v>0.63157894736842102</v>
      </c>
      <c r="AC55" s="164">
        <v>750</v>
      </c>
      <c r="AD55" s="165">
        <v>-9.9639855942376898E-2</v>
      </c>
      <c r="AE55" s="164">
        <v>1210</v>
      </c>
      <c r="AF55" s="165">
        <v>4.0412725709372266E-2</v>
      </c>
      <c r="AG55" s="164">
        <v>5077</v>
      </c>
      <c r="AH55" s="165">
        <v>0.29317371370351508</v>
      </c>
      <c r="AI55" s="164">
        <v>3880</v>
      </c>
      <c r="AJ55" s="165">
        <v>7.8676675006950303E-2</v>
      </c>
      <c r="AK55" s="164">
        <v>5847</v>
      </c>
      <c r="AL55" s="165">
        <v>0.2504277159965782</v>
      </c>
      <c r="AM55" s="164">
        <v>265</v>
      </c>
      <c r="AN55" s="165">
        <v>0</v>
      </c>
      <c r="AO55" s="164">
        <v>246</v>
      </c>
      <c r="AP55" s="165">
        <v>-0.57439446366781999</v>
      </c>
      <c r="AQ55" s="164">
        <v>865</v>
      </c>
      <c r="AR55" s="165">
        <v>-1.4806378132118492E-2</v>
      </c>
      <c r="AS55" s="166">
        <v>124484</v>
      </c>
      <c r="AT55" s="167">
        <v>1.7139960248166997E-3</v>
      </c>
      <c r="AU55" s="166">
        <v>185642</v>
      </c>
      <c r="AV55" s="167">
        <v>1.8695640244738909E-2</v>
      </c>
    </row>
    <row r="56" spans="2:48" ht="15" hidden="1" customHeight="1" outlineLevel="1">
      <c r="B56" s="163" t="s">
        <v>91</v>
      </c>
      <c r="C56" s="164">
        <v>49159</v>
      </c>
      <c r="D56" s="165">
        <v>7.5783438375350176E-2</v>
      </c>
      <c r="E56" s="164">
        <v>8093</v>
      </c>
      <c r="F56" s="165">
        <v>1.1498562679665092E-2</v>
      </c>
      <c r="G56" s="164">
        <v>6524</v>
      </c>
      <c r="H56" s="165">
        <v>-7.3032111395282762E-2</v>
      </c>
      <c r="I56" s="164">
        <v>19130</v>
      </c>
      <c r="J56" s="165">
        <v>-4.0862371521684593E-2</v>
      </c>
      <c r="K56" s="164">
        <v>3183</v>
      </c>
      <c r="L56" s="165">
        <v>4.0196078431372628E-2</v>
      </c>
      <c r="M56" s="164">
        <v>48510</v>
      </c>
      <c r="N56" s="165">
        <v>-0.18058816574044356</v>
      </c>
      <c r="O56" s="164">
        <v>1431</v>
      </c>
      <c r="P56" s="165">
        <v>-0.20367278797996657</v>
      </c>
      <c r="Q56" s="164">
        <v>5448</v>
      </c>
      <c r="R56" s="165">
        <v>4.9306625577812069E-2</v>
      </c>
      <c r="S56" s="164">
        <v>1245</v>
      </c>
      <c r="T56" s="165">
        <v>-0.30563301728945902</v>
      </c>
      <c r="U56" s="164">
        <v>280</v>
      </c>
      <c r="V56" s="165">
        <v>-0.20679886685552407</v>
      </c>
      <c r="W56" s="164">
        <v>344</v>
      </c>
      <c r="X56" s="165">
        <v>-0.14640198511166258</v>
      </c>
      <c r="Y56" s="164">
        <v>592</v>
      </c>
      <c r="Z56" s="165">
        <v>-0.3318284424379232</v>
      </c>
      <c r="AA56" s="164">
        <v>29</v>
      </c>
      <c r="AB56" s="165">
        <v>-0.80794701986754969</v>
      </c>
      <c r="AC56" s="164">
        <v>1157</v>
      </c>
      <c r="AD56" s="165">
        <v>-0.11881188118811881</v>
      </c>
      <c r="AE56" s="164">
        <v>1249</v>
      </c>
      <c r="AF56" s="165">
        <v>-7.8908554572271417E-2</v>
      </c>
      <c r="AG56" s="164">
        <v>4554</v>
      </c>
      <c r="AH56" s="165">
        <v>0.3123919308357348</v>
      </c>
      <c r="AI56" s="164">
        <v>3676</v>
      </c>
      <c r="AJ56" s="165">
        <v>3.0013642564801213E-3</v>
      </c>
      <c r="AK56" s="164">
        <v>5366</v>
      </c>
      <c r="AL56" s="165">
        <v>0.24443413729128016</v>
      </c>
      <c r="AM56" s="164">
        <v>317</v>
      </c>
      <c r="AN56" s="165">
        <v>-0.36599999999999999</v>
      </c>
      <c r="AO56" s="164">
        <v>294</v>
      </c>
      <c r="AP56" s="165">
        <v>-0.1502890173410405</v>
      </c>
      <c r="AQ56" s="164">
        <v>983</v>
      </c>
      <c r="AR56" s="165">
        <v>-0.24904507257448438</v>
      </c>
      <c r="AS56" s="166">
        <v>111160</v>
      </c>
      <c r="AT56" s="167">
        <v>-9.10726258810447E-2</v>
      </c>
      <c r="AU56" s="166">
        <v>160319</v>
      </c>
      <c r="AV56" s="167">
        <v>-4.5686155457932975E-2</v>
      </c>
    </row>
    <row r="57" spans="2:48" ht="15" hidden="1" customHeight="1" outlineLevel="1">
      <c r="B57" s="163" t="s">
        <v>92</v>
      </c>
      <c r="C57" s="164">
        <v>39488</v>
      </c>
      <c r="D57" s="165">
        <v>0.14315490837506872</v>
      </c>
      <c r="E57" s="164">
        <v>3647</v>
      </c>
      <c r="F57" s="165">
        <v>-0.19189009528030132</v>
      </c>
      <c r="G57" s="164">
        <v>3946</v>
      </c>
      <c r="H57" s="165">
        <v>-7.0435806831566583E-2</v>
      </c>
      <c r="I57" s="164">
        <v>20741</v>
      </c>
      <c r="J57" s="165">
        <v>-3.2647730982696688E-2</v>
      </c>
      <c r="K57" s="164">
        <v>2190</v>
      </c>
      <c r="L57" s="165">
        <v>0.19803063457330405</v>
      </c>
      <c r="M57" s="164">
        <v>53175</v>
      </c>
      <c r="N57" s="165">
        <v>-0.16839998123328592</v>
      </c>
      <c r="O57" s="164">
        <v>1412</v>
      </c>
      <c r="P57" s="165">
        <v>-4.6590141796083673E-2</v>
      </c>
      <c r="Q57" s="164">
        <v>3532</v>
      </c>
      <c r="R57" s="165">
        <v>-2.2959889349930873E-2</v>
      </c>
      <c r="S57" s="164">
        <v>590</v>
      </c>
      <c r="T57" s="165">
        <v>-0.47879858657243812</v>
      </c>
      <c r="U57" s="164">
        <v>113</v>
      </c>
      <c r="V57" s="165">
        <v>9.7087378640776656E-2</v>
      </c>
      <c r="W57" s="164">
        <v>53</v>
      </c>
      <c r="X57" s="165">
        <v>0.17777777777777781</v>
      </c>
      <c r="Y57" s="164">
        <v>387</v>
      </c>
      <c r="Z57" s="165">
        <v>-0.41979010494752622</v>
      </c>
      <c r="AA57" s="164">
        <v>37</v>
      </c>
      <c r="AB57" s="165">
        <v>-0.88328075709779186</v>
      </c>
      <c r="AC57" s="164">
        <v>889</v>
      </c>
      <c r="AD57" s="165">
        <v>0.13248407643312099</v>
      </c>
      <c r="AE57" s="164">
        <v>1108</v>
      </c>
      <c r="AF57" s="165">
        <v>7.3643410852713087E-2</v>
      </c>
      <c r="AG57" s="164">
        <v>4418</v>
      </c>
      <c r="AH57" s="165">
        <v>3.7332707208264759E-2</v>
      </c>
      <c r="AI57" s="164">
        <v>3575</v>
      </c>
      <c r="AJ57" s="165">
        <v>8.9939024390243816E-2</v>
      </c>
      <c r="AK57" s="164">
        <v>4347</v>
      </c>
      <c r="AL57" s="165">
        <v>0.58476121035362749</v>
      </c>
      <c r="AM57" s="164">
        <v>344</v>
      </c>
      <c r="AN57" s="165">
        <v>-0.36414048059149717</v>
      </c>
      <c r="AO57" s="164">
        <v>240</v>
      </c>
      <c r="AP57" s="165">
        <v>0.37142857142857144</v>
      </c>
      <c r="AQ57" s="164">
        <v>864</v>
      </c>
      <c r="AR57" s="165">
        <v>-0.41857335127860029</v>
      </c>
      <c r="AS57" s="166">
        <v>105018</v>
      </c>
      <c r="AT57" s="167">
        <v>-9.8550202147657973E-2</v>
      </c>
      <c r="AU57" s="166">
        <v>144506</v>
      </c>
      <c r="AV57" s="167">
        <v>-4.3272732087763721E-2</v>
      </c>
    </row>
    <row r="58" spans="2:48" ht="15" hidden="1" customHeight="1" outlineLevel="1">
      <c r="B58" s="163" t="s">
        <v>93</v>
      </c>
      <c r="C58" s="164">
        <v>26638</v>
      </c>
      <c r="D58" s="165">
        <v>-9.9976348954285865E-2</v>
      </c>
      <c r="E58" s="164">
        <v>4678</v>
      </c>
      <c r="F58" s="165">
        <v>-0.25969298939705654</v>
      </c>
      <c r="G58" s="164">
        <v>3558</v>
      </c>
      <c r="H58" s="165">
        <v>-0.10737581535373808</v>
      </c>
      <c r="I58" s="164">
        <v>17972</v>
      </c>
      <c r="J58" s="165">
        <v>-6.7939010476091743E-2</v>
      </c>
      <c r="K58" s="164">
        <v>1938</v>
      </c>
      <c r="L58" s="165">
        <v>-0.33969335604770012</v>
      </c>
      <c r="M58" s="164">
        <v>47367</v>
      </c>
      <c r="N58" s="165">
        <v>-0.13196378830083566</v>
      </c>
      <c r="O58" s="164">
        <v>1334</v>
      </c>
      <c r="P58" s="165">
        <v>1.5220700152207112E-2</v>
      </c>
      <c r="Q58" s="164">
        <v>2644</v>
      </c>
      <c r="R58" s="165">
        <v>-0.27282728272827284</v>
      </c>
      <c r="S58" s="164">
        <v>483</v>
      </c>
      <c r="T58" s="165">
        <v>-0.59377628259041204</v>
      </c>
      <c r="U58" s="164">
        <v>112</v>
      </c>
      <c r="V58" s="165">
        <v>0.67164179104477606</v>
      </c>
      <c r="W58" s="164">
        <v>26</v>
      </c>
      <c r="X58" s="165">
        <v>0</v>
      </c>
      <c r="Y58" s="164">
        <v>312</v>
      </c>
      <c r="Z58" s="165">
        <v>-0.61811505507955933</v>
      </c>
      <c r="AA58" s="164">
        <v>33</v>
      </c>
      <c r="AB58" s="165">
        <v>-0.88172043010752688</v>
      </c>
      <c r="AC58" s="164">
        <v>797</v>
      </c>
      <c r="AD58" s="165">
        <v>0</v>
      </c>
      <c r="AE58" s="164">
        <v>727</v>
      </c>
      <c r="AF58" s="165">
        <v>-0.21405405405405409</v>
      </c>
      <c r="AG58" s="164">
        <v>2984</v>
      </c>
      <c r="AH58" s="165">
        <v>-0.11820330969267134</v>
      </c>
      <c r="AI58" s="164">
        <v>1466</v>
      </c>
      <c r="AJ58" s="165">
        <v>-2.7851458885941649E-2</v>
      </c>
      <c r="AK58" s="164">
        <v>2359</v>
      </c>
      <c r="AL58" s="165">
        <v>0.40249702734839476</v>
      </c>
      <c r="AM58" s="164">
        <v>397</v>
      </c>
      <c r="AN58" s="165">
        <v>6.149732620320858E-2</v>
      </c>
      <c r="AO58" s="164">
        <v>286</v>
      </c>
      <c r="AP58" s="165">
        <v>0.22746781115879822</v>
      </c>
      <c r="AQ58" s="164">
        <v>500</v>
      </c>
      <c r="AR58" s="165">
        <v>-0.15110356536502545</v>
      </c>
      <c r="AS58" s="166">
        <v>89490</v>
      </c>
      <c r="AT58" s="167">
        <v>-0.12880521022965119</v>
      </c>
      <c r="AU58" s="166">
        <v>116128</v>
      </c>
      <c r="AV58" s="167">
        <v>-0.12235674662555363</v>
      </c>
    </row>
    <row r="59" spans="2:48" ht="15" hidden="1" customHeight="1" outlineLevel="1">
      <c r="B59" s="163" t="s">
        <v>94</v>
      </c>
      <c r="C59" s="164">
        <v>32789</v>
      </c>
      <c r="D59" s="165">
        <v>-0.16232787471578569</v>
      </c>
      <c r="E59" s="164">
        <v>6334</v>
      </c>
      <c r="F59" s="165">
        <v>5.9728961017232685E-2</v>
      </c>
      <c r="G59" s="164">
        <v>6190</v>
      </c>
      <c r="H59" s="165">
        <v>-8.5131540053207222E-2</v>
      </c>
      <c r="I59" s="164">
        <v>25446</v>
      </c>
      <c r="J59" s="165">
        <v>-0.12975376196990429</v>
      </c>
      <c r="K59" s="164">
        <v>4572</v>
      </c>
      <c r="L59" s="165">
        <v>-7.8225806451612923E-2</v>
      </c>
      <c r="M59" s="164">
        <v>59137</v>
      </c>
      <c r="N59" s="165">
        <v>-2.2690464386051934E-2</v>
      </c>
      <c r="O59" s="164">
        <v>1357</v>
      </c>
      <c r="P59" s="165">
        <v>0.30230326295585419</v>
      </c>
      <c r="Q59" s="164">
        <v>4048</v>
      </c>
      <c r="R59" s="165">
        <v>9.1105121293800551E-2</v>
      </c>
      <c r="S59" s="164">
        <v>9024</v>
      </c>
      <c r="T59" s="165">
        <v>-0.14747283892300422</v>
      </c>
      <c r="U59" s="164">
        <v>3418</v>
      </c>
      <c r="V59" s="165">
        <v>-0.112668743509865</v>
      </c>
      <c r="W59" s="164">
        <v>1523</v>
      </c>
      <c r="X59" s="165">
        <v>4.6016483516483575E-2</v>
      </c>
      <c r="Y59" s="164">
        <v>2670</v>
      </c>
      <c r="Z59" s="165">
        <v>-0.2325380856567979</v>
      </c>
      <c r="AA59" s="164">
        <v>1413</v>
      </c>
      <c r="AB59" s="165">
        <v>-0.21412680756395996</v>
      </c>
      <c r="AC59" s="164">
        <v>877</v>
      </c>
      <c r="AD59" s="165">
        <v>-6.0021436227224001E-2</v>
      </c>
      <c r="AE59" s="164">
        <v>1090</v>
      </c>
      <c r="AF59" s="165">
        <v>-0.19852941176470584</v>
      </c>
      <c r="AG59" s="164">
        <v>3541</v>
      </c>
      <c r="AH59" s="165">
        <v>-8.5721662793699971E-2</v>
      </c>
      <c r="AI59" s="164">
        <v>2572</v>
      </c>
      <c r="AJ59" s="165">
        <v>0.65614938828074698</v>
      </c>
      <c r="AK59" s="164">
        <v>2639</v>
      </c>
      <c r="AL59" s="165">
        <v>-5.4121863799283187E-2</v>
      </c>
      <c r="AM59" s="164">
        <v>344</v>
      </c>
      <c r="AN59" s="165">
        <v>-0.44065040650406506</v>
      </c>
      <c r="AO59" s="164">
        <v>228</v>
      </c>
      <c r="AP59" s="165">
        <v>-0.21917808219178081</v>
      </c>
      <c r="AQ59" s="164">
        <v>803</v>
      </c>
      <c r="AR59" s="165">
        <v>0.15873015873015883</v>
      </c>
      <c r="AS59" s="166">
        <v>128202</v>
      </c>
      <c r="AT59" s="167">
        <v>-4.964454888472114E-2</v>
      </c>
      <c r="AU59" s="166">
        <v>160991</v>
      </c>
      <c r="AV59" s="167">
        <v>-7.4987646660001572E-2</v>
      </c>
    </row>
    <row r="60" spans="2:48" ht="15" hidden="1" customHeight="1" outlineLevel="1">
      <c r="B60" s="163" t="s">
        <v>95</v>
      </c>
      <c r="C60" s="164">
        <v>17116</v>
      </c>
      <c r="D60" s="165">
        <v>-8.7341367175002627E-2</v>
      </c>
      <c r="E60" s="164">
        <v>5933</v>
      </c>
      <c r="F60" s="165">
        <v>-3.1922043010752521E-3</v>
      </c>
      <c r="G60" s="164">
        <v>5445</v>
      </c>
      <c r="H60" s="165">
        <v>-1.5904572564612307E-2</v>
      </c>
      <c r="I60" s="164">
        <v>27382</v>
      </c>
      <c r="J60" s="165">
        <v>2.3060873384823655E-3</v>
      </c>
      <c r="K60" s="164">
        <v>4700</v>
      </c>
      <c r="L60" s="165">
        <v>0.35018672795173811</v>
      </c>
      <c r="M60" s="164">
        <v>75541</v>
      </c>
      <c r="N60" s="165">
        <v>8.1815317637623952E-2</v>
      </c>
      <c r="O60" s="164">
        <v>1543</v>
      </c>
      <c r="P60" s="165">
        <v>0.69003285870755748</v>
      </c>
      <c r="Q60" s="164">
        <v>4400</v>
      </c>
      <c r="R60" s="165">
        <v>3.0203699367829628E-2</v>
      </c>
      <c r="S60" s="164">
        <v>19775</v>
      </c>
      <c r="T60" s="165">
        <v>-3.1254592661539182E-2</v>
      </c>
      <c r="U60" s="164">
        <v>6272</v>
      </c>
      <c r="V60" s="165">
        <v>-8.0217040621792024E-2</v>
      </c>
      <c r="W60" s="164">
        <v>3660</v>
      </c>
      <c r="X60" s="165">
        <v>0.28286014721345953</v>
      </c>
      <c r="Y60" s="164">
        <v>6160</v>
      </c>
      <c r="Z60" s="165">
        <v>9.8430813124108507E-2</v>
      </c>
      <c r="AA60" s="164">
        <v>3683</v>
      </c>
      <c r="AB60" s="165">
        <v>-0.28248587570621464</v>
      </c>
      <c r="AC60" s="164">
        <v>793</v>
      </c>
      <c r="AD60" s="165">
        <v>-7.509386733416723E-3</v>
      </c>
      <c r="AE60" s="164">
        <v>1338</v>
      </c>
      <c r="AF60" s="165">
        <v>0.31822660098522171</v>
      </c>
      <c r="AG60" s="164">
        <v>3155</v>
      </c>
      <c r="AH60" s="165">
        <v>7.8263841421736258E-2</v>
      </c>
      <c r="AI60" s="164">
        <v>2779</v>
      </c>
      <c r="AJ60" s="165">
        <v>0.57808063600227144</v>
      </c>
      <c r="AK60" s="164">
        <v>2552</v>
      </c>
      <c r="AL60" s="165">
        <v>-5.094830792116023E-2</v>
      </c>
      <c r="AM60" s="164">
        <v>541</v>
      </c>
      <c r="AN60" s="165">
        <v>-0.12175324675324672</v>
      </c>
      <c r="AO60" s="164">
        <v>251</v>
      </c>
      <c r="AP60" s="165">
        <v>-0.53518518518518521</v>
      </c>
      <c r="AQ60" s="164">
        <v>1107</v>
      </c>
      <c r="AR60" s="165">
        <v>0.17891373801916943</v>
      </c>
      <c r="AS60" s="166">
        <v>157235</v>
      </c>
      <c r="AT60" s="167">
        <v>5.530386925735753E-2</v>
      </c>
      <c r="AU60" s="166">
        <v>174351</v>
      </c>
      <c r="AV60" s="167">
        <v>3.9356419412336363E-2</v>
      </c>
    </row>
    <row r="61" spans="2:48" ht="15" hidden="1" customHeight="1" outlineLevel="1">
      <c r="B61" s="163" t="s">
        <v>96</v>
      </c>
      <c r="C61" s="164">
        <v>16706</v>
      </c>
      <c r="D61" s="165">
        <v>2.8757928443869707E-2</v>
      </c>
      <c r="E61" s="164">
        <v>5688</v>
      </c>
      <c r="F61" s="165">
        <v>-9.4267515923566858E-2</v>
      </c>
      <c r="G61" s="164">
        <v>5538</v>
      </c>
      <c r="H61" s="165">
        <v>9.0366889571669162E-4</v>
      </c>
      <c r="I61" s="164">
        <v>20585</v>
      </c>
      <c r="J61" s="165">
        <v>-0.14691255698300876</v>
      </c>
      <c r="K61" s="164">
        <v>4402</v>
      </c>
      <c r="L61" s="165">
        <v>4.3127962085308003E-2</v>
      </c>
      <c r="M61" s="164">
        <v>62483</v>
      </c>
      <c r="N61" s="165">
        <v>5.1813820385489429E-2</v>
      </c>
      <c r="O61" s="164">
        <v>1293</v>
      </c>
      <c r="P61" s="165">
        <v>0.32208588957055206</v>
      </c>
      <c r="Q61" s="164">
        <v>4892</v>
      </c>
      <c r="R61" s="165">
        <v>-9.222490257932825E-2</v>
      </c>
      <c r="S61" s="164">
        <v>19570</v>
      </c>
      <c r="T61" s="165">
        <v>1.8942302769671127E-3</v>
      </c>
      <c r="U61" s="164">
        <v>6155</v>
      </c>
      <c r="V61" s="165">
        <v>2.4808524808524801E-2</v>
      </c>
      <c r="W61" s="164">
        <v>3366</v>
      </c>
      <c r="X61" s="165">
        <v>6.9590085795996126E-2</v>
      </c>
      <c r="Y61" s="164">
        <v>6227</v>
      </c>
      <c r="Z61" s="165">
        <v>0.11554998208527412</v>
      </c>
      <c r="AA61" s="164">
        <v>3822</v>
      </c>
      <c r="AB61" s="165">
        <v>-0.20341809087119633</v>
      </c>
      <c r="AC61" s="164">
        <v>736</v>
      </c>
      <c r="AD61" s="165">
        <v>0.20458265139116194</v>
      </c>
      <c r="AE61" s="164">
        <v>1222</v>
      </c>
      <c r="AF61" s="165">
        <v>1.9182652210175233E-2</v>
      </c>
      <c r="AG61" s="164">
        <v>2155</v>
      </c>
      <c r="AH61" s="165">
        <v>0.12473903966597066</v>
      </c>
      <c r="AI61" s="164">
        <v>2455</v>
      </c>
      <c r="AJ61" s="165">
        <v>0.55972045743329102</v>
      </c>
      <c r="AK61" s="164">
        <v>2379</v>
      </c>
      <c r="AL61" s="165">
        <v>0.20273003033367032</v>
      </c>
      <c r="AM61" s="164">
        <v>298</v>
      </c>
      <c r="AN61" s="165">
        <v>-0.62749999999999995</v>
      </c>
      <c r="AO61" s="164">
        <v>210</v>
      </c>
      <c r="AP61" s="165">
        <v>0.2068965517241379</v>
      </c>
      <c r="AQ61" s="164">
        <v>799</v>
      </c>
      <c r="AR61" s="165">
        <v>1.653944020356235E-2</v>
      </c>
      <c r="AS61" s="166">
        <v>134705</v>
      </c>
      <c r="AT61" s="167">
        <v>1.4794879038853015E-3</v>
      </c>
      <c r="AU61" s="166">
        <v>151411</v>
      </c>
      <c r="AV61" s="167">
        <v>4.4180569836478334E-3</v>
      </c>
    </row>
    <row r="62" spans="2:48" ht="15" hidden="1" customHeight="1" outlineLevel="1">
      <c r="B62" s="163" t="s">
        <v>97</v>
      </c>
      <c r="C62" s="164">
        <v>14041</v>
      </c>
      <c r="D62" s="165">
        <v>-0.13343208047892363</v>
      </c>
      <c r="E62" s="164">
        <v>4588</v>
      </c>
      <c r="F62" s="165">
        <v>-0.20691443388072606</v>
      </c>
      <c r="G62" s="164">
        <v>5566</v>
      </c>
      <c r="H62" s="165">
        <v>-5.5008488964346403E-2</v>
      </c>
      <c r="I62" s="164">
        <v>20145</v>
      </c>
      <c r="J62" s="165">
        <v>-0.15929388197980132</v>
      </c>
      <c r="K62" s="164">
        <v>3349</v>
      </c>
      <c r="L62" s="165">
        <v>0.15125472671020979</v>
      </c>
      <c r="M62" s="164">
        <v>58534</v>
      </c>
      <c r="N62" s="165">
        <v>3.4626601855943351E-2</v>
      </c>
      <c r="O62" s="164">
        <v>1196</v>
      </c>
      <c r="P62" s="165">
        <v>0.44969696969696971</v>
      </c>
      <c r="Q62" s="164">
        <v>7260</v>
      </c>
      <c r="R62" s="165">
        <v>-5.5302537410540031E-2</v>
      </c>
      <c r="S62" s="164">
        <v>18739</v>
      </c>
      <c r="T62" s="165">
        <v>-0.14261530014641288</v>
      </c>
      <c r="U62" s="164">
        <v>5678</v>
      </c>
      <c r="V62" s="165">
        <v>-0.30185663346858482</v>
      </c>
      <c r="W62" s="164">
        <v>2928</v>
      </c>
      <c r="X62" s="165">
        <v>-0.11165048543689315</v>
      </c>
      <c r="Y62" s="164">
        <v>6329</v>
      </c>
      <c r="Z62" s="165">
        <v>0.15492700729927011</v>
      </c>
      <c r="AA62" s="164">
        <v>3804</v>
      </c>
      <c r="AB62" s="165">
        <v>-0.23104912067919947</v>
      </c>
      <c r="AC62" s="164">
        <v>791</v>
      </c>
      <c r="AD62" s="165">
        <v>-1.6169154228855676E-2</v>
      </c>
      <c r="AE62" s="164">
        <v>1528</v>
      </c>
      <c r="AF62" s="165">
        <v>0.38030713640469749</v>
      </c>
      <c r="AG62" s="164">
        <v>3578</v>
      </c>
      <c r="AH62" s="165">
        <v>0.16623207301173393</v>
      </c>
      <c r="AI62" s="164">
        <v>3247</v>
      </c>
      <c r="AJ62" s="165">
        <v>0.59479371316306473</v>
      </c>
      <c r="AK62" s="164">
        <v>2483</v>
      </c>
      <c r="AL62" s="165">
        <v>9.3495934959348936E-3</v>
      </c>
      <c r="AM62" s="164">
        <v>274</v>
      </c>
      <c r="AN62" s="165">
        <v>-0.27704485488126651</v>
      </c>
      <c r="AO62" s="164">
        <v>195</v>
      </c>
      <c r="AP62" s="165">
        <v>0.40287769784172656</v>
      </c>
      <c r="AQ62" s="164">
        <v>730</v>
      </c>
      <c r="AR62" s="165">
        <v>-0.25888324873096447</v>
      </c>
      <c r="AS62" s="166">
        <v>132203</v>
      </c>
      <c r="AT62" s="167">
        <v>-3.1231451287875966E-2</v>
      </c>
      <c r="AU62" s="166">
        <v>146244</v>
      </c>
      <c r="AV62" s="167">
        <v>-4.2078235124584085E-2</v>
      </c>
    </row>
    <row r="63" spans="2:48" collapsed="1">
      <c r="B63" s="175">
        <v>2007</v>
      </c>
      <c r="C63" s="176">
        <v>354826</v>
      </c>
      <c r="D63" s="177">
        <v>-3.1493268989311152E-2</v>
      </c>
      <c r="E63" s="176">
        <v>66762</v>
      </c>
      <c r="F63" s="177">
        <v>-5.0840228610423921E-2</v>
      </c>
      <c r="G63" s="176">
        <v>64965</v>
      </c>
      <c r="H63" s="177">
        <v>-1.4860868905906433E-2</v>
      </c>
      <c r="I63" s="176">
        <v>264072</v>
      </c>
      <c r="J63" s="177">
        <v>-5.2336931557188771E-2</v>
      </c>
      <c r="K63" s="176">
        <v>40760</v>
      </c>
      <c r="L63" s="177">
        <v>6.9423309020307578E-2</v>
      </c>
      <c r="M63" s="176">
        <v>704312</v>
      </c>
      <c r="N63" s="177">
        <v>-6.8991043008364783E-2</v>
      </c>
      <c r="O63" s="176">
        <v>17985</v>
      </c>
      <c r="P63" s="177">
        <v>0.17595135347194968</v>
      </c>
      <c r="Q63" s="176">
        <v>54371</v>
      </c>
      <c r="R63" s="177">
        <v>-9.9236261824688143E-2</v>
      </c>
      <c r="S63" s="176">
        <v>127617</v>
      </c>
      <c r="T63" s="177">
        <v>2.2178969627066447E-2</v>
      </c>
      <c r="U63" s="176">
        <v>40228</v>
      </c>
      <c r="V63" s="177">
        <v>-6.2131350103746485E-2</v>
      </c>
      <c r="W63" s="176">
        <v>23365</v>
      </c>
      <c r="X63" s="177">
        <v>0.16871748699479783</v>
      </c>
      <c r="Y63" s="176">
        <v>39825</v>
      </c>
      <c r="Z63" s="177">
        <v>0.10563575791227087</v>
      </c>
      <c r="AA63" s="176">
        <v>24199</v>
      </c>
      <c r="AB63" s="177">
        <v>-6.7224299425663991E-2</v>
      </c>
      <c r="AC63" s="176">
        <v>10944</v>
      </c>
      <c r="AD63" s="177">
        <v>-9.5312887492766785E-2</v>
      </c>
      <c r="AE63" s="176">
        <v>14482</v>
      </c>
      <c r="AF63" s="177">
        <v>6.603183429484849E-3</v>
      </c>
      <c r="AG63" s="176">
        <v>48057</v>
      </c>
      <c r="AH63" s="177">
        <v>0.12987562598452973</v>
      </c>
      <c r="AI63" s="176">
        <v>38572</v>
      </c>
      <c r="AJ63" s="177">
        <v>0.17190253387616217</v>
      </c>
      <c r="AK63" s="176">
        <v>44372</v>
      </c>
      <c r="AL63" s="177">
        <v>0.33301288791420069</v>
      </c>
      <c r="AM63" s="176">
        <v>3597</v>
      </c>
      <c r="AN63" s="177">
        <v>-0.32196041470311032</v>
      </c>
      <c r="AO63" s="176">
        <v>2749</v>
      </c>
      <c r="AP63" s="177">
        <v>-0.12116368286445012</v>
      </c>
      <c r="AQ63" s="176">
        <v>9739</v>
      </c>
      <c r="AR63" s="177">
        <v>-0.14148448519040902</v>
      </c>
      <c r="AS63" s="166">
        <v>1513356</v>
      </c>
      <c r="AT63" s="178">
        <v>-3.3033343876093801E-2</v>
      </c>
      <c r="AU63" s="166">
        <v>1868182</v>
      </c>
      <c r="AV63" s="178">
        <v>-3.2741212548908383E-2</v>
      </c>
    </row>
    <row r="64" spans="2:48" ht="15" hidden="1" customHeight="1" outlineLevel="1">
      <c r="B64" s="163" t="s">
        <v>86</v>
      </c>
      <c r="C64" s="164">
        <v>21017</v>
      </c>
      <c r="D64" s="165" t="s">
        <v>64</v>
      </c>
      <c r="E64" s="164">
        <v>4555</v>
      </c>
      <c r="F64" s="165" t="s">
        <v>64</v>
      </c>
      <c r="G64" s="164">
        <v>5884</v>
      </c>
      <c r="H64" s="165" t="s">
        <v>64</v>
      </c>
      <c r="I64" s="164">
        <v>18931</v>
      </c>
      <c r="J64" s="165" t="s">
        <v>64</v>
      </c>
      <c r="K64" s="164">
        <v>2985</v>
      </c>
      <c r="L64" s="165" t="s">
        <v>64</v>
      </c>
      <c r="M64" s="164">
        <v>69764</v>
      </c>
      <c r="N64" s="165" t="s">
        <v>64</v>
      </c>
      <c r="O64" s="164">
        <v>1272</v>
      </c>
      <c r="P64" s="165" t="s">
        <v>64</v>
      </c>
      <c r="Q64" s="164">
        <v>5050</v>
      </c>
      <c r="R64" s="165" t="s">
        <v>64</v>
      </c>
      <c r="S64" s="164">
        <v>16822</v>
      </c>
      <c r="T64" s="165" t="s">
        <v>64</v>
      </c>
      <c r="U64" s="164">
        <v>5848</v>
      </c>
      <c r="V64" s="165" t="s">
        <v>64</v>
      </c>
      <c r="W64" s="164">
        <v>2506</v>
      </c>
      <c r="X64" s="165" t="s">
        <v>64</v>
      </c>
      <c r="Y64" s="164">
        <v>4855</v>
      </c>
      <c r="Z64" s="165" t="s">
        <v>64</v>
      </c>
      <c r="AA64" s="164">
        <v>3613</v>
      </c>
      <c r="AB64" s="165" t="s">
        <v>64</v>
      </c>
      <c r="AC64" s="164">
        <v>1101</v>
      </c>
      <c r="AD64" s="165" t="s">
        <v>64</v>
      </c>
      <c r="AE64" s="164">
        <v>1174</v>
      </c>
      <c r="AF64" s="165" t="s">
        <v>64</v>
      </c>
      <c r="AG64" s="164">
        <v>4096</v>
      </c>
      <c r="AH64" s="165" t="s">
        <v>64</v>
      </c>
      <c r="AI64" s="164">
        <v>2891</v>
      </c>
      <c r="AJ64" s="165" t="s">
        <v>64</v>
      </c>
      <c r="AK64" s="164">
        <v>2780</v>
      </c>
      <c r="AL64" s="165" t="s">
        <v>64</v>
      </c>
      <c r="AM64" s="164">
        <v>325</v>
      </c>
      <c r="AN64" s="165" t="s">
        <v>64</v>
      </c>
      <c r="AO64" s="164">
        <v>174</v>
      </c>
      <c r="AP64" s="165" t="s">
        <v>64</v>
      </c>
      <c r="AQ64" s="164">
        <v>1028</v>
      </c>
      <c r="AR64" s="165" t="s">
        <v>64</v>
      </c>
      <c r="AS64" s="166">
        <v>138832</v>
      </c>
      <c r="AT64" s="167" t="s">
        <v>64</v>
      </c>
      <c r="AU64" s="166">
        <v>159849</v>
      </c>
      <c r="AV64" s="167" t="s">
        <v>64</v>
      </c>
    </row>
    <row r="65" spans="2:48" ht="15" hidden="1" customHeight="1" outlineLevel="1">
      <c r="B65" s="163" t="s">
        <v>87</v>
      </c>
      <c r="C65" s="164">
        <v>17258</v>
      </c>
      <c r="D65" s="165" t="s">
        <v>64</v>
      </c>
      <c r="E65" s="164">
        <v>3986</v>
      </c>
      <c r="F65" s="165" t="s">
        <v>64</v>
      </c>
      <c r="G65" s="164">
        <v>4655</v>
      </c>
      <c r="H65" s="165" t="s">
        <v>64</v>
      </c>
      <c r="I65" s="164">
        <v>25459</v>
      </c>
      <c r="J65" s="165" t="s">
        <v>64</v>
      </c>
      <c r="K65" s="164">
        <v>2467</v>
      </c>
      <c r="L65" s="165" t="s">
        <v>64</v>
      </c>
      <c r="M65" s="164">
        <v>63668</v>
      </c>
      <c r="N65" s="165" t="s">
        <v>64</v>
      </c>
      <c r="O65" s="164">
        <v>1167</v>
      </c>
      <c r="P65" s="165" t="s">
        <v>64</v>
      </c>
      <c r="Q65" s="164">
        <v>3550</v>
      </c>
      <c r="R65" s="165" t="s">
        <v>64</v>
      </c>
      <c r="S65" s="164">
        <v>16359</v>
      </c>
      <c r="T65" s="165" t="s">
        <v>64</v>
      </c>
      <c r="U65" s="164">
        <v>6295</v>
      </c>
      <c r="V65" s="165" t="s">
        <v>64</v>
      </c>
      <c r="W65" s="164">
        <v>3434</v>
      </c>
      <c r="X65" s="165" t="s">
        <v>64</v>
      </c>
      <c r="Y65" s="164">
        <v>3737</v>
      </c>
      <c r="Z65" s="165" t="s">
        <v>64</v>
      </c>
      <c r="AA65" s="164">
        <v>2893</v>
      </c>
      <c r="AB65" s="165" t="s">
        <v>64</v>
      </c>
      <c r="AC65" s="164">
        <v>1246</v>
      </c>
      <c r="AD65" s="165" t="s">
        <v>64</v>
      </c>
      <c r="AE65" s="164">
        <v>1573</v>
      </c>
      <c r="AF65" s="165" t="s">
        <v>64</v>
      </c>
      <c r="AG65" s="164">
        <v>3567</v>
      </c>
      <c r="AH65" s="165" t="s">
        <v>64</v>
      </c>
      <c r="AI65" s="164">
        <v>4105</v>
      </c>
      <c r="AJ65" s="165" t="s">
        <v>64</v>
      </c>
      <c r="AK65" s="164">
        <v>2046</v>
      </c>
      <c r="AL65" s="165" t="s">
        <v>64</v>
      </c>
      <c r="AM65" s="164">
        <v>310</v>
      </c>
      <c r="AN65" s="165" t="s">
        <v>64</v>
      </c>
      <c r="AO65" s="164">
        <v>131</v>
      </c>
      <c r="AP65" s="165" t="s">
        <v>64</v>
      </c>
      <c r="AQ65" s="164">
        <v>729</v>
      </c>
      <c r="AR65" s="165" t="s">
        <v>64</v>
      </c>
      <c r="AS65" s="166">
        <v>135018</v>
      </c>
      <c r="AT65" s="167" t="s">
        <v>64</v>
      </c>
      <c r="AU65" s="166">
        <v>152276</v>
      </c>
      <c r="AV65" s="167" t="s">
        <v>64</v>
      </c>
    </row>
    <row r="66" spans="2:48" ht="15" hidden="1" customHeight="1" outlineLevel="1">
      <c r="B66" s="163" t="s">
        <v>88</v>
      </c>
      <c r="C66" s="164">
        <v>28608</v>
      </c>
      <c r="D66" s="165" t="s">
        <v>64</v>
      </c>
      <c r="E66" s="164">
        <v>8766</v>
      </c>
      <c r="F66" s="165" t="s">
        <v>64</v>
      </c>
      <c r="G66" s="164">
        <v>5787</v>
      </c>
      <c r="H66" s="165" t="s">
        <v>64</v>
      </c>
      <c r="I66" s="164">
        <v>24106</v>
      </c>
      <c r="J66" s="165" t="s">
        <v>64</v>
      </c>
      <c r="K66" s="164">
        <v>3513</v>
      </c>
      <c r="L66" s="165" t="s">
        <v>64</v>
      </c>
      <c r="M66" s="164">
        <v>73999</v>
      </c>
      <c r="N66" s="165" t="s">
        <v>64</v>
      </c>
      <c r="O66" s="164">
        <v>1759</v>
      </c>
      <c r="P66" s="165" t="s">
        <v>64</v>
      </c>
      <c r="Q66" s="164">
        <v>4779</v>
      </c>
      <c r="R66" s="165" t="s">
        <v>64</v>
      </c>
      <c r="S66" s="164">
        <v>11721</v>
      </c>
      <c r="T66" s="165" t="s">
        <v>64</v>
      </c>
      <c r="U66" s="164">
        <v>4594</v>
      </c>
      <c r="V66" s="165" t="s">
        <v>64</v>
      </c>
      <c r="W66" s="164">
        <v>2127</v>
      </c>
      <c r="X66" s="165" t="s">
        <v>64</v>
      </c>
      <c r="Y66" s="164">
        <v>3199</v>
      </c>
      <c r="Z66" s="165" t="s">
        <v>64</v>
      </c>
      <c r="AA66" s="164">
        <v>1801</v>
      </c>
      <c r="AB66" s="165" t="s">
        <v>64</v>
      </c>
      <c r="AC66" s="164">
        <v>1759</v>
      </c>
      <c r="AD66" s="165" t="s">
        <v>64</v>
      </c>
      <c r="AE66" s="164">
        <v>1462</v>
      </c>
      <c r="AF66" s="165" t="s">
        <v>64</v>
      </c>
      <c r="AG66" s="164">
        <v>3699</v>
      </c>
      <c r="AH66" s="165" t="s">
        <v>64</v>
      </c>
      <c r="AI66" s="164">
        <v>3258</v>
      </c>
      <c r="AJ66" s="165" t="s">
        <v>64</v>
      </c>
      <c r="AK66" s="164">
        <v>2244</v>
      </c>
      <c r="AL66" s="165" t="s">
        <v>64</v>
      </c>
      <c r="AM66" s="164">
        <v>310</v>
      </c>
      <c r="AN66" s="165" t="s">
        <v>64</v>
      </c>
      <c r="AO66" s="164">
        <v>113</v>
      </c>
      <c r="AP66" s="165" t="s">
        <v>64</v>
      </c>
      <c r="AQ66" s="164">
        <v>978</v>
      </c>
      <c r="AR66" s="165" t="s">
        <v>64</v>
      </c>
      <c r="AS66" s="166">
        <v>148253</v>
      </c>
      <c r="AT66" s="167" t="s">
        <v>64</v>
      </c>
      <c r="AU66" s="166">
        <v>176861</v>
      </c>
      <c r="AV66" s="167" t="s">
        <v>64</v>
      </c>
    </row>
    <row r="67" spans="2:48" ht="15" hidden="1" customHeight="1" outlineLevel="1">
      <c r="B67" s="163" t="s">
        <v>89</v>
      </c>
      <c r="C67" s="164">
        <v>41342</v>
      </c>
      <c r="D67" s="165" t="s">
        <v>64</v>
      </c>
      <c r="E67" s="164">
        <v>4973</v>
      </c>
      <c r="F67" s="165" t="s">
        <v>64</v>
      </c>
      <c r="G67" s="164">
        <v>4680</v>
      </c>
      <c r="H67" s="165" t="s">
        <v>64</v>
      </c>
      <c r="I67" s="164">
        <v>23756</v>
      </c>
      <c r="J67" s="165" t="s">
        <v>64</v>
      </c>
      <c r="K67" s="164">
        <v>2148</v>
      </c>
      <c r="L67" s="165" t="s">
        <v>64</v>
      </c>
      <c r="M67" s="164">
        <v>65431</v>
      </c>
      <c r="N67" s="165" t="s">
        <v>64</v>
      </c>
      <c r="O67" s="164">
        <v>1417</v>
      </c>
      <c r="P67" s="165" t="s">
        <v>64</v>
      </c>
      <c r="Q67" s="164">
        <v>3674</v>
      </c>
      <c r="R67" s="165" t="s">
        <v>64</v>
      </c>
      <c r="S67" s="164">
        <v>1713</v>
      </c>
      <c r="T67" s="165" t="s">
        <v>64</v>
      </c>
      <c r="U67" s="164">
        <v>379</v>
      </c>
      <c r="V67" s="165" t="s">
        <v>64</v>
      </c>
      <c r="W67" s="164">
        <v>413</v>
      </c>
      <c r="X67" s="165" t="s">
        <v>64</v>
      </c>
      <c r="Y67" s="164">
        <v>727</v>
      </c>
      <c r="Z67" s="165" t="s">
        <v>64</v>
      </c>
      <c r="AA67" s="164">
        <v>194</v>
      </c>
      <c r="AB67" s="165" t="s">
        <v>64</v>
      </c>
      <c r="AC67" s="164">
        <v>1116</v>
      </c>
      <c r="AD67" s="165" t="s">
        <v>64</v>
      </c>
      <c r="AE67" s="164">
        <v>1021</v>
      </c>
      <c r="AF67" s="165" t="s">
        <v>64</v>
      </c>
      <c r="AG67" s="164">
        <v>4349</v>
      </c>
      <c r="AH67" s="165" t="s">
        <v>64</v>
      </c>
      <c r="AI67" s="164">
        <v>3686</v>
      </c>
      <c r="AJ67" s="165" t="s">
        <v>64</v>
      </c>
      <c r="AK67" s="164">
        <v>2887</v>
      </c>
      <c r="AL67" s="165" t="s">
        <v>64</v>
      </c>
      <c r="AM67" s="164">
        <v>270</v>
      </c>
      <c r="AN67" s="165" t="s">
        <v>64</v>
      </c>
      <c r="AO67" s="164">
        <v>233</v>
      </c>
      <c r="AP67" s="165" t="s">
        <v>64</v>
      </c>
      <c r="AQ67" s="164">
        <v>944</v>
      </c>
      <c r="AR67" s="165" t="s">
        <v>64</v>
      </c>
      <c r="AS67" s="166">
        <v>122298</v>
      </c>
      <c r="AT67" s="167" t="s">
        <v>64</v>
      </c>
      <c r="AU67" s="166">
        <v>163640</v>
      </c>
      <c r="AV67" s="167" t="s">
        <v>64</v>
      </c>
    </row>
    <row r="68" spans="2:48" ht="15" hidden="1" customHeight="1" outlineLevel="1">
      <c r="B68" s="163" t="s">
        <v>90</v>
      </c>
      <c r="C68" s="164">
        <v>57964</v>
      </c>
      <c r="D68" s="165" t="s">
        <v>64</v>
      </c>
      <c r="E68" s="164">
        <v>5231</v>
      </c>
      <c r="F68" s="165" t="s">
        <v>64</v>
      </c>
      <c r="G68" s="164">
        <v>5948</v>
      </c>
      <c r="H68" s="165" t="s">
        <v>64</v>
      </c>
      <c r="I68" s="164">
        <v>21085</v>
      </c>
      <c r="J68" s="165" t="s">
        <v>64</v>
      </c>
      <c r="K68" s="164">
        <v>3608</v>
      </c>
      <c r="L68" s="165" t="s">
        <v>64</v>
      </c>
      <c r="M68" s="164">
        <v>59612</v>
      </c>
      <c r="N68" s="165" t="s">
        <v>64</v>
      </c>
      <c r="O68" s="164">
        <v>1329</v>
      </c>
      <c r="P68" s="165" t="s">
        <v>64</v>
      </c>
      <c r="Q68" s="164">
        <v>9810</v>
      </c>
      <c r="R68" s="165" t="s">
        <v>64</v>
      </c>
      <c r="S68" s="164">
        <v>1732</v>
      </c>
      <c r="T68" s="165" t="s">
        <v>64</v>
      </c>
      <c r="U68" s="164">
        <v>444</v>
      </c>
      <c r="V68" s="165" t="s">
        <v>64</v>
      </c>
      <c r="W68" s="164">
        <v>286</v>
      </c>
      <c r="X68" s="165" t="s">
        <v>64</v>
      </c>
      <c r="Y68" s="164">
        <v>983</v>
      </c>
      <c r="Z68" s="165" t="s">
        <v>64</v>
      </c>
      <c r="AA68" s="164">
        <v>19</v>
      </c>
      <c r="AB68" s="165" t="s">
        <v>64</v>
      </c>
      <c r="AC68" s="164">
        <v>833</v>
      </c>
      <c r="AD68" s="165" t="s">
        <v>64</v>
      </c>
      <c r="AE68" s="164">
        <v>1163</v>
      </c>
      <c r="AF68" s="165" t="s">
        <v>64</v>
      </c>
      <c r="AG68" s="164">
        <v>3926</v>
      </c>
      <c r="AH68" s="165" t="s">
        <v>64</v>
      </c>
      <c r="AI68" s="164">
        <v>3597</v>
      </c>
      <c r="AJ68" s="165" t="s">
        <v>64</v>
      </c>
      <c r="AK68" s="164">
        <v>4676</v>
      </c>
      <c r="AL68" s="165" t="s">
        <v>64</v>
      </c>
      <c r="AM68" s="164">
        <v>265</v>
      </c>
      <c r="AN68" s="165" t="s">
        <v>64</v>
      </c>
      <c r="AO68" s="164">
        <v>578</v>
      </c>
      <c r="AP68" s="165" t="s">
        <v>64</v>
      </c>
      <c r="AQ68" s="164">
        <v>878</v>
      </c>
      <c r="AR68" s="165" t="s">
        <v>64</v>
      </c>
      <c r="AS68" s="166">
        <v>124271</v>
      </c>
      <c r="AT68" s="167" t="s">
        <v>64</v>
      </c>
      <c r="AU68" s="166">
        <v>182235</v>
      </c>
      <c r="AV68" s="167" t="s">
        <v>64</v>
      </c>
    </row>
    <row r="69" spans="2:48" ht="15" hidden="1" customHeight="1" outlineLevel="1">
      <c r="B69" s="163" t="s">
        <v>91</v>
      </c>
      <c r="C69" s="164">
        <v>45696</v>
      </c>
      <c r="D69" s="165" t="s">
        <v>64</v>
      </c>
      <c r="E69" s="164">
        <v>8001</v>
      </c>
      <c r="F69" s="165" t="s">
        <v>64</v>
      </c>
      <c r="G69" s="164">
        <v>7038</v>
      </c>
      <c r="H69" s="165" t="s">
        <v>64</v>
      </c>
      <c r="I69" s="164">
        <v>19945</v>
      </c>
      <c r="J69" s="165" t="s">
        <v>64</v>
      </c>
      <c r="K69" s="164">
        <v>3060</v>
      </c>
      <c r="L69" s="165" t="s">
        <v>64</v>
      </c>
      <c r="M69" s="164">
        <v>59201</v>
      </c>
      <c r="N69" s="165" t="s">
        <v>64</v>
      </c>
      <c r="O69" s="164">
        <v>1797</v>
      </c>
      <c r="P69" s="165" t="s">
        <v>64</v>
      </c>
      <c r="Q69" s="164">
        <v>5192</v>
      </c>
      <c r="R69" s="165" t="s">
        <v>64</v>
      </c>
      <c r="S69" s="164">
        <v>1793</v>
      </c>
      <c r="T69" s="165" t="s">
        <v>64</v>
      </c>
      <c r="U69" s="164">
        <v>353</v>
      </c>
      <c r="V69" s="165" t="s">
        <v>64</v>
      </c>
      <c r="W69" s="164">
        <v>403</v>
      </c>
      <c r="X69" s="165" t="s">
        <v>64</v>
      </c>
      <c r="Y69" s="164">
        <v>886</v>
      </c>
      <c r="Z69" s="165" t="s">
        <v>64</v>
      </c>
      <c r="AA69" s="164">
        <v>151</v>
      </c>
      <c r="AB69" s="165" t="s">
        <v>64</v>
      </c>
      <c r="AC69" s="164">
        <v>1313</v>
      </c>
      <c r="AD69" s="165" t="s">
        <v>64</v>
      </c>
      <c r="AE69" s="164">
        <v>1356</v>
      </c>
      <c r="AF69" s="165" t="s">
        <v>64</v>
      </c>
      <c r="AG69" s="164">
        <v>3470</v>
      </c>
      <c r="AH69" s="165" t="s">
        <v>64</v>
      </c>
      <c r="AI69" s="164">
        <v>3665</v>
      </c>
      <c r="AJ69" s="165" t="s">
        <v>64</v>
      </c>
      <c r="AK69" s="164">
        <v>4312</v>
      </c>
      <c r="AL69" s="165" t="s">
        <v>64</v>
      </c>
      <c r="AM69" s="164">
        <v>500</v>
      </c>
      <c r="AN69" s="165" t="s">
        <v>64</v>
      </c>
      <c r="AO69" s="164">
        <v>346</v>
      </c>
      <c r="AP69" s="165" t="s">
        <v>64</v>
      </c>
      <c r="AQ69" s="164">
        <v>1309</v>
      </c>
      <c r="AR69" s="165" t="s">
        <v>64</v>
      </c>
      <c r="AS69" s="166">
        <v>122298</v>
      </c>
      <c r="AT69" s="167" t="s">
        <v>64</v>
      </c>
      <c r="AU69" s="166">
        <v>167994</v>
      </c>
      <c r="AV69" s="167" t="s">
        <v>64</v>
      </c>
    </row>
    <row r="70" spans="2:48" ht="15" hidden="1" customHeight="1" outlineLevel="1">
      <c r="B70" s="163" t="s">
        <v>92</v>
      </c>
      <c r="C70" s="164">
        <v>34543</v>
      </c>
      <c r="D70" s="165" t="s">
        <v>64</v>
      </c>
      <c r="E70" s="164">
        <v>4513</v>
      </c>
      <c r="F70" s="165" t="s">
        <v>64</v>
      </c>
      <c r="G70" s="164">
        <v>4245</v>
      </c>
      <c r="H70" s="165" t="s">
        <v>64</v>
      </c>
      <c r="I70" s="164">
        <v>21441</v>
      </c>
      <c r="J70" s="165" t="s">
        <v>64</v>
      </c>
      <c r="K70" s="164">
        <v>1828</v>
      </c>
      <c r="L70" s="165" t="s">
        <v>64</v>
      </c>
      <c r="M70" s="164">
        <v>63943</v>
      </c>
      <c r="N70" s="165" t="s">
        <v>64</v>
      </c>
      <c r="O70" s="164">
        <v>1481</v>
      </c>
      <c r="P70" s="165" t="s">
        <v>64</v>
      </c>
      <c r="Q70" s="164">
        <v>3615</v>
      </c>
      <c r="R70" s="165" t="s">
        <v>64</v>
      </c>
      <c r="S70" s="164">
        <v>1132</v>
      </c>
      <c r="T70" s="165" t="s">
        <v>64</v>
      </c>
      <c r="U70" s="164">
        <v>103</v>
      </c>
      <c r="V70" s="165" t="s">
        <v>64</v>
      </c>
      <c r="W70" s="164">
        <v>45</v>
      </c>
      <c r="X70" s="165" t="s">
        <v>64</v>
      </c>
      <c r="Y70" s="164">
        <v>667</v>
      </c>
      <c r="Z70" s="165" t="s">
        <v>64</v>
      </c>
      <c r="AA70" s="164">
        <v>317</v>
      </c>
      <c r="AB70" s="165" t="s">
        <v>64</v>
      </c>
      <c r="AC70" s="164">
        <v>785</v>
      </c>
      <c r="AD70" s="165" t="s">
        <v>64</v>
      </c>
      <c r="AE70" s="164">
        <v>1032</v>
      </c>
      <c r="AF70" s="165" t="s">
        <v>64</v>
      </c>
      <c r="AG70" s="164">
        <v>4259</v>
      </c>
      <c r="AH70" s="165" t="s">
        <v>64</v>
      </c>
      <c r="AI70" s="164">
        <v>3280</v>
      </c>
      <c r="AJ70" s="165" t="s">
        <v>64</v>
      </c>
      <c r="AK70" s="164">
        <v>2743</v>
      </c>
      <c r="AL70" s="165" t="s">
        <v>64</v>
      </c>
      <c r="AM70" s="164">
        <v>541</v>
      </c>
      <c r="AN70" s="165" t="s">
        <v>64</v>
      </c>
      <c r="AO70" s="164">
        <v>175</v>
      </c>
      <c r="AP70" s="165" t="s">
        <v>64</v>
      </c>
      <c r="AQ70" s="164">
        <v>1486</v>
      </c>
      <c r="AR70" s="165" t="s">
        <v>64</v>
      </c>
      <c r="AS70" s="166">
        <v>116499</v>
      </c>
      <c r="AT70" s="167" t="s">
        <v>64</v>
      </c>
      <c r="AU70" s="166">
        <v>151042</v>
      </c>
      <c r="AV70" s="167" t="s">
        <v>64</v>
      </c>
    </row>
    <row r="71" spans="2:48" ht="15" hidden="1" customHeight="1" outlineLevel="1">
      <c r="B71" s="163" t="s">
        <v>93</v>
      </c>
      <c r="C71" s="164">
        <v>29597</v>
      </c>
      <c r="D71" s="165" t="s">
        <v>64</v>
      </c>
      <c r="E71" s="164">
        <v>6319</v>
      </c>
      <c r="F71" s="165" t="s">
        <v>64</v>
      </c>
      <c r="G71" s="164">
        <v>3986</v>
      </c>
      <c r="H71" s="165" t="s">
        <v>64</v>
      </c>
      <c r="I71" s="164">
        <v>19282</v>
      </c>
      <c r="J71" s="165" t="s">
        <v>64</v>
      </c>
      <c r="K71" s="164">
        <v>2935</v>
      </c>
      <c r="L71" s="165" t="s">
        <v>64</v>
      </c>
      <c r="M71" s="164">
        <v>54568</v>
      </c>
      <c r="N71" s="165" t="s">
        <v>64</v>
      </c>
      <c r="O71" s="164">
        <v>1314</v>
      </c>
      <c r="P71" s="165" t="s">
        <v>64</v>
      </c>
      <c r="Q71" s="164">
        <v>3636</v>
      </c>
      <c r="R71" s="165" t="s">
        <v>64</v>
      </c>
      <c r="S71" s="164">
        <v>1189</v>
      </c>
      <c r="T71" s="165" t="s">
        <v>64</v>
      </c>
      <c r="U71" s="164">
        <v>67</v>
      </c>
      <c r="V71" s="165" t="s">
        <v>64</v>
      </c>
      <c r="W71" s="164">
        <v>26</v>
      </c>
      <c r="X71" s="165" t="s">
        <v>64</v>
      </c>
      <c r="Y71" s="164">
        <v>817</v>
      </c>
      <c r="Z71" s="165" t="s">
        <v>64</v>
      </c>
      <c r="AA71" s="164">
        <v>279</v>
      </c>
      <c r="AB71" s="165" t="s">
        <v>64</v>
      </c>
      <c r="AC71" s="164">
        <v>797</v>
      </c>
      <c r="AD71" s="165" t="s">
        <v>64</v>
      </c>
      <c r="AE71" s="164">
        <v>925</v>
      </c>
      <c r="AF71" s="165" t="s">
        <v>64</v>
      </c>
      <c r="AG71" s="164">
        <v>3384</v>
      </c>
      <c r="AH71" s="165" t="s">
        <v>64</v>
      </c>
      <c r="AI71" s="164">
        <v>1508</v>
      </c>
      <c r="AJ71" s="165" t="s">
        <v>64</v>
      </c>
      <c r="AK71" s="164">
        <v>1682</v>
      </c>
      <c r="AL71" s="165" t="s">
        <v>64</v>
      </c>
      <c r="AM71" s="164">
        <v>374</v>
      </c>
      <c r="AN71" s="165" t="s">
        <v>64</v>
      </c>
      <c r="AO71" s="164">
        <v>233</v>
      </c>
      <c r="AP71" s="165" t="s">
        <v>64</v>
      </c>
      <c r="AQ71" s="164">
        <v>589</v>
      </c>
      <c r="AR71" s="165" t="s">
        <v>64</v>
      </c>
      <c r="AS71" s="166">
        <v>102721</v>
      </c>
      <c r="AT71" s="167" t="s">
        <v>64</v>
      </c>
      <c r="AU71" s="166">
        <v>132318</v>
      </c>
      <c r="AV71" s="167" t="s">
        <v>64</v>
      </c>
    </row>
    <row r="72" spans="2:48" ht="15" hidden="1" customHeight="1" outlineLevel="1">
      <c r="B72" s="163" t="s">
        <v>94</v>
      </c>
      <c r="C72" s="164">
        <v>39143</v>
      </c>
      <c r="D72" s="165" t="s">
        <v>64</v>
      </c>
      <c r="E72" s="164">
        <v>5977</v>
      </c>
      <c r="F72" s="165" t="s">
        <v>64</v>
      </c>
      <c r="G72" s="164">
        <v>6766</v>
      </c>
      <c r="H72" s="165" t="s">
        <v>64</v>
      </c>
      <c r="I72" s="164">
        <v>29240</v>
      </c>
      <c r="J72" s="165" t="s">
        <v>64</v>
      </c>
      <c r="K72" s="164">
        <v>4960</v>
      </c>
      <c r="L72" s="165" t="s">
        <v>64</v>
      </c>
      <c r="M72" s="164">
        <v>60510</v>
      </c>
      <c r="N72" s="165" t="s">
        <v>64</v>
      </c>
      <c r="O72" s="164">
        <v>1042</v>
      </c>
      <c r="P72" s="165" t="s">
        <v>64</v>
      </c>
      <c r="Q72" s="164">
        <v>3710</v>
      </c>
      <c r="R72" s="165" t="s">
        <v>64</v>
      </c>
      <c r="S72" s="164">
        <v>10585</v>
      </c>
      <c r="T72" s="165" t="s">
        <v>64</v>
      </c>
      <c r="U72" s="164">
        <v>3852</v>
      </c>
      <c r="V72" s="165" t="s">
        <v>64</v>
      </c>
      <c r="W72" s="164">
        <v>1456</v>
      </c>
      <c r="X72" s="165" t="s">
        <v>64</v>
      </c>
      <c r="Y72" s="164">
        <v>3479</v>
      </c>
      <c r="Z72" s="165" t="s">
        <v>64</v>
      </c>
      <c r="AA72" s="164">
        <v>1798</v>
      </c>
      <c r="AB72" s="165" t="s">
        <v>64</v>
      </c>
      <c r="AC72" s="164">
        <v>933</v>
      </c>
      <c r="AD72" s="165" t="s">
        <v>64</v>
      </c>
      <c r="AE72" s="164">
        <v>1360</v>
      </c>
      <c r="AF72" s="165" t="s">
        <v>64</v>
      </c>
      <c r="AG72" s="164">
        <v>3873</v>
      </c>
      <c r="AH72" s="165" t="s">
        <v>64</v>
      </c>
      <c r="AI72" s="164">
        <v>1553</v>
      </c>
      <c r="AJ72" s="165" t="s">
        <v>64</v>
      </c>
      <c r="AK72" s="164">
        <v>2790</v>
      </c>
      <c r="AL72" s="165" t="s">
        <v>64</v>
      </c>
      <c r="AM72" s="164">
        <v>615</v>
      </c>
      <c r="AN72" s="165" t="s">
        <v>64</v>
      </c>
      <c r="AO72" s="164">
        <v>292</v>
      </c>
      <c r="AP72" s="165" t="s">
        <v>64</v>
      </c>
      <c r="AQ72" s="164">
        <v>693</v>
      </c>
      <c r="AR72" s="165" t="s">
        <v>64</v>
      </c>
      <c r="AS72" s="166">
        <v>134899</v>
      </c>
      <c r="AT72" s="167" t="s">
        <v>64</v>
      </c>
      <c r="AU72" s="166">
        <v>174042</v>
      </c>
      <c r="AV72" s="167" t="s">
        <v>64</v>
      </c>
    </row>
    <row r="73" spans="2:48" ht="15" hidden="1" customHeight="1" outlineLevel="1">
      <c r="B73" s="163" t="s">
        <v>95</v>
      </c>
      <c r="C73" s="164">
        <v>18754</v>
      </c>
      <c r="D73" s="165" t="s">
        <v>64</v>
      </c>
      <c r="E73" s="164">
        <v>5952</v>
      </c>
      <c r="F73" s="165" t="s">
        <v>64</v>
      </c>
      <c r="G73" s="164">
        <v>5533</v>
      </c>
      <c r="H73" s="165" t="s">
        <v>64</v>
      </c>
      <c r="I73" s="164">
        <v>27319</v>
      </c>
      <c r="J73" s="165" t="s">
        <v>64</v>
      </c>
      <c r="K73" s="164">
        <v>3481</v>
      </c>
      <c r="L73" s="165" t="s">
        <v>64</v>
      </c>
      <c r="M73" s="164">
        <v>69828</v>
      </c>
      <c r="N73" s="165" t="s">
        <v>64</v>
      </c>
      <c r="O73" s="164">
        <v>913</v>
      </c>
      <c r="P73" s="165" t="s">
        <v>64</v>
      </c>
      <c r="Q73" s="164">
        <v>4271</v>
      </c>
      <c r="R73" s="165" t="s">
        <v>64</v>
      </c>
      <c r="S73" s="164">
        <v>20413</v>
      </c>
      <c r="T73" s="165" t="s">
        <v>64</v>
      </c>
      <c r="U73" s="164">
        <v>6819</v>
      </c>
      <c r="V73" s="165" t="s">
        <v>64</v>
      </c>
      <c r="W73" s="164">
        <v>2853</v>
      </c>
      <c r="X73" s="165" t="s">
        <v>64</v>
      </c>
      <c r="Y73" s="164">
        <v>5608</v>
      </c>
      <c r="Z73" s="165" t="s">
        <v>64</v>
      </c>
      <c r="AA73" s="164">
        <v>5133</v>
      </c>
      <c r="AB73" s="165" t="s">
        <v>64</v>
      </c>
      <c r="AC73" s="164">
        <v>799</v>
      </c>
      <c r="AD73" s="165" t="s">
        <v>64</v>
      </c>
      <c r="AE73" s="164">
        <v>1015</v>
      </c>
      <c r="AF73" s="165" t="s">
        <v>64</v>
      </c>
      <c r="AG73" s="164">
        <v>2926</v>
      </c>
      <c r="AH73" s="165" t="s">
        <v>64</v>
      </c>
      <c r="AI73" s="164">
        <v>1761</v>
      </c>
      <c r="AJ73" s="165" t="s">
        <v>64</v>
      </c>
      <c r="AK73" s="164">
        <v>2689</v>
      </c>
      <c r="AL73" s="165" t="s">
        <v>64</v>
      </c>
      <c r="AM73" s="164">
        <v>616</v>
      </c>
      <c r="AN73" s="165" t="s">
        <v>64</v>
      </c>
      <c r="AO73" s="164">
        <v>540</v>
      </c>
      <c r="AP73" s="165" t="s">
        <v>64</v>
      </c>
      <c r="AQ73" s="164">
        <v>939</v>
      </c>
      <c r="AR73" s="165" t="s">
        <v>64</v>
      </c>
      <c r="AS73" s="166">
        <v>148995</v>
      </c>
      <c r="AT73" s="167" t="s">
        <v>64</v>
      </c>
      <c r="AU73" s="166">
        <v>167749</v>
      </c>
      <c r="AV73" s="167" t="s">
        <v>64</v>
      </c>
    </row>
    <row r="74" spans="2:48" ht="15" hidden="1" customHeight="1" outlineLevel="1">
      <c r="B74" s="163" t="s">
        <v>96</v>
      </c>
      <c r="C74" s="164">
        <v>16239</v>
      </c>
      <c r="D74" s="165" t="s">
        <v>64</v>
      </c>
      <c r="E74" s="164">
        <v>6280</v>
      </c>
      <c r="F74" s="165" t="s">
        <v>64</v>
      </c>
      <c r="G74" s="164">
        <v>5533</v>
      </c>
      <c r="H74" s="165" t="s">
        <v>64</v>
      </c>
      <c r="I74" s="164">
        <v>24130</v>
      </c>
      <c r="J74" s="165" t="s">
        <v>64</v>
      </c>
      <c r="K74" s="164">
        <v>4220</v>
      </c>
      <c r="L74" s="165" t="s">
        <v>64</v>
      </c>
      <c r="M74" s="164">
        <v>59405</v>
      </c>
      <c r="N74" s="165" t="s">
        <v>64</v>
      </c>
      <c r="O74" s="164">
        <v>978</v>
      </c>
      <c r="P74" s="165" t="s">
        <v>64</v>
      </c>
      <c r="Q74" s="164">
        <v>5389</v>
      </c>
      <c r="R74" s="165" t="s">
        <v>64</v>
      </c>
      <c r="S74" s="164">
        <v>19533</v>
      </c>
      <c r="T74" s="165" t="s">
        <v>64</v>
      </c>
      <c r="U74" s="164">
        <v>6006</v>
      </c>
      <c r="V74" s="165" t="s">
        <v>64</v>
      </c>
      <c r="W74" s="164">
        <v>3147</v>
      </c>
      <c r="X74" s="165" t="s">
        <v>64</v>
      </c>
      <c r="Y74" s="164">
        <v>5582</v>
      </c>
      <c r="Z74" s="165" t="s">
        <v>64</v>
      </c>
      <c r="AA74" s="164">
        <v>4798</v>
      </c>
      <c r="AB74" s="165" t="s">
        <v>64</v>
      </c>
      <c r="AC74" s="164">
        <v>611</v>
      </c>
      <c r="AD74" s="165" t="s">
        <v>64</v>
      </c>
      <c r="AE74" s="164">
        <v>1199</v>
      </c>
      <c r="AF74" s="165" t="s">
        <v>64</v>
      </c>
      <c r="AG74" s="164">
        <v>1916</v>
      </c>
      <c r="AH74" s="165" t="s">
        <v>64</v>
      </c>
      <c r="AI74" s="164">
        <v>1574</v>
      </c>
      <c r="AJ74" s="165" t="s">
        <v>64</v>
      </c>
      <c r="AK74" s="164">
        <v>1978</v>
      </c>
      <c r="AL74" s="165" t="s">
        <v>64</v>
      </c>
      <c r="AM74" s="164">
        <v>800</v>
      </c>
      <c r="AN74" s="165" t="s">
        <v>64</v>
      </c>
      <c r="AO74" s="164">
        <v>174</v>
      </c>
      <c r="AP74" s="165" t="s">
        <v>64</v>
      </c>
      <c r="AQ74" s="164">
        <v>786</v>
      </c>
      <c r="AR74" s="165" t="s">
        <v>64</v>
      </c>
      <c r="AS74" s="166">
        <v>134506</v>
      </c>
      <c r="AT74" s="167" t="s">
        <v>64</v>
      </c>
      <c r="AU74" s="166">
        <v>150745</v>
      </c>
      <c r="AV74" s="167" t="s">
        <v>64</v>
      </c>
    </row>
    <row r="75" spans="2:48" ht="15" hidden="1" customHeight="1" outlineLevel="1">
      <c r="B75" s="163" t="s">
        <v>97</v>
      </c>
      <c r="C75" s="164">
        <v>16203</v>
      </c>
      <c r="D75" s="165" t="s">
        <v>64</v>
      </c>
      <c r="E75" s="164">
        <v>5785</v>
      </c>
      <c r="F75" s="165" t="s">
        <v>64</v>
      </c>
      <c r="G75" s="164">
        <v>5890</v>
      </c>
      <c r="H75" s="165" t="s">
        <v>64</v>
      </c>
      <c r="I75" s="164">
        <v>23962</v>
      </c>
      <c r="J75" s="165" t="s">
        <v>64</v>
      </c>
      <c r="K75" s="164">
        <v>2909</v>
      </c>
      <c r="L75" s="165" t="s">
        <v>64</v>
      </c>
      <c r="M75" s="164">
        <v>56575</v>
      </c>
      <c r="N75" s="165" t="s">
        <v>64</v>
      </c>
      <c r="O75" s="164">
        <v>825</v>
      </c>
      <c r="P75" s="165" t="s">
        <v>64</v>
      </c>
      <c r="Q75" s="164">
        <v>7685</v>
      </c>
      <c r="R75" s="165" t="s">
        <v>64</v>
      </c>
      <c r="S75" s="164">
        <v>21856</v>
      </c>
      <c r="T75" s="165" t="s">
        <v>64</v>
      </c>
      <c r="U75" s="164">
        <v>8133</v>
      </c>
      <c r="V75" s="165" t="s">
        <v>64</v>
      </c>
      <c r="W75" s="164">
        <v>3296</v>
      </c>
      <c r="X75" s="165" t="s">
        <v>64</v>
      </c>
      <c r="Y75" s="164">
        <v>5480</v>
      </c>
      <c r="Z75" s="165" t="s">
        <v>64</v>
      </c>
      <c r="AA75" s="164">
        <v>4947</v>
      </c>
      <c r="AB75" s="165" t="s">
        <v>64</v>
      </c>
      <c r="AC75" s="164">
        <v>804</v>
      </c>
      <c r="AD75" s="165" t="s">
        <v>64</v>
      </c>
      <c r="AE75" s="164">
        <v>1107</v>
      </c>
      <c r="AF75" s="165" t="s">
        <v>64</v>
      </c>
      <c r="AG75" s="164">
        <v>3068</v>
      </c>
      <c r="AH75" s="165" t="s">
        <v>64</v>
      </c>
      <c r="AI75" s="164">
        <v>2036</v>
      </c>
      <c r="AJ75" s="165" t="s">
        <v>64</v>
      </c>
      <c r="AK75" s="164">
        <v>2460</v>
      </c>
      <c r="AL75" s="165" t="s">
        <v>64</v>
      </c>
      <c r="AM75" s="164">
        <v>379</v>
      </c>
      <c r="AN75" s="165" t="s">
        <v>64</v>
      </c>
      <c r="AO75" s="164">
        <v>139</v>
      </c>
      <c r="AP75" s="165" t="s">
        <v>64</v>
      </c>
      <c r="AQ75" s="164">
        <v>985</v>
      </c>
      <c r="AR75" s="165" t="s">
        <v>64</v>
      </c>
      <c r="AS75" s="166">
        <v>136465</v>
      </c>
      <c r="AT75" s="167" t="s">
        <v>64</v>
      </c>
      <c r="AU75" s="166">
        <v>152668</v>
      </c>
      <c r="AV75" s="167" t="s">
        <v>64</v>
      </c>
    </row>
    <row r="76" spans="2:48" collapsed="1">
      <c r="B76" s="175">
        <v>2006</v>
      </c>
      <c r="C76" s="176">
        <v>366364</v>
      </c>
      <c r="D76" s="177" t="s">
        <v>64</v>
      </c>
      <c r="E76" s="176">
        <v>70338</v>
      </c>
      <c r="F76" s="177" t="s">
        <v>64</v>
      </c>
      <c r="G76" s="176">
        <v>65945</v>
      </c>
      <c r="H76" s="177" t="s">
        <v>64</v>
      </c>
      <c r="I76" s="176">
        <v>278656</v>
      </c>
      <c r="J76" s="177" t="s">
        <v>64</v>
      </c>
      <c r="K76" s="176">
        <v>38114</v>
      </c>
      <c r="L76" s="177" t="s">
        <v>64</v>
      </c>
      <c r="M76" s="176">
        <v>756504</v>
      </c>
      <c r="N76" s="177" t="s">
        <v>64</v>
      </c>
      <c r="O76" s="176">
        <v>15294</v>
      </c>
      <c r="P76" s="177" t="s">
        <v>64</v>
      </c>
      <c r="Q76" s="176">
        <v>60361</v>
      </c>
      <c r="R76" s="177" t="s">
        <v>64</v>
      </c>
      <c r="S76" s="176">
        <v>124848</v>
      </c>
      <c r="T76" s="177" t="s">
        <v>64</v>
      </c>
      <c r="U76" s="176">
        <v>42893</v>
      </c>
      <c r="V76" s="177" t="s">
        <v>64</v>
      </c>
      <c r="W76" s="176">
        <v>19992</v>
      </c>
      <c r="X76" s="177" t="s">
        <v>64</v>
      </c>
      <c r="Y76" s="176">
        <v>36020</v>
      </c>
      <c r="Z76" s="177" t="s">
        <v>64</v>
      </c>
      <c r="AA76" s="176">
        <v>25943</v>
      </c>
      <c r="AB76" s="177" t="s">
        <v>64</v>
      </c>
      <c r="AC76" s="176">
        <v>12097</v>
      </c>
      <c r="AD76" s="177" t="s">
        <v>64</v>
      </c>
      <c r="AE76" s="176">
        <v>14387</v>
      </c>
      <c r="AF76" s="177" t="s">
        <v>64</v>
      </c>
      <c r="AG76" s="176">
        <v>42533</v>
      </c>
      <c r="AH76" s="177" t="s">
        <v>64</v>
      </c>
      <c r="AI76" s="176">
        <v>32914</v>
      </c>
      <c r="AJ76" s="177" t="s">
        <v>64</v>
      </c>
      <c r="AK76" s="176">
        <v>33287</v>
      </c>
      <c r="AL76" s="177" t="s">
        <v>64</v>
      </c>
      <c r="AM76" s="176">
        <v>5305</v>
      </c>
      <c r="AN76" s="177" t="s">
        <v>64</v>
      </c>
      <c r="AO76" s="176">
        <v>3128</v>
      </c>
      <c r="AP76" s="177" t="s">
        <v>64</v>
      </c>
      <c r="AQ76" s="176">
        <v>11344</v>
      </c>
      <c r="AR76" s="177" t="s">
        <v>64</v>
      </c>
      <c r="AS76" s="166">
        <v>1565055</v>
      </c>
      <c r="AT76" s="178" t="s">
        <v>64</v>
      </c>
      <c r="AU76" s="166">
        <v>1931419</v>
      </c>
      <c r="AV76" s="178" t="s">
        <v>64</v>
      </c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fitToWidth="3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/>
  </sheetPr>
  <dimension ref="B1:K56"/>
  <sheetViews>
    <sheetView showGridLines="0" showRowColHeaders="0" showOutlineSymbols="0" zoomScaleNormal="100" workbookViewId="0">
      <selection activeCell="I25" sqref="I25"/>
    </sheetView>
  </sheetViews>
  <sheetFormatPr baseColWidth="10" defaultRowHeight="12.75"/>
  <cols>
    <col min="1" max="2" width="15.7109375" style="2" customWidth="1"/>
    <col min="3" max="4" width="11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6" customHeight="1">
      <c r="B5" s="354" t="s">
        <v>223</v>
      </c>
      <c r="C5" s="354"/>
      <c r="D5" s="354"/>
      <c r="E5" s="354"/>
      <c r="F5" s="354"/>
    </row>
    <row r="6" spans="2:11" ht="30" customHeight="1">
      <c r="B6" s="179" t="s">
        <v>199</v>
      </c>
      <c r="C6" s="39" t="str">
        <f>actualizaciones!A3</f>
        <v>acumulado abril 2010</v>
      </c>
      <c r="D6" s="39" t="str">
        <f>actualizaciones!A2</f>
        <v xml:space="preserve">acumulado abril 2011 </v>
      </c>
      <c r="E6" s="102" t="s">
        <v>75</v>
      </c>
      <c r="F6" s="101" t="s">
        <v>224</v>
      </c>
    </row>
    <row r="7" spans="2:11" ht="15" customHeight="1">
      <c r="B7" s="95" t="s">
        <v>206</v>
      </c>
      <c r="C7" s="46">
        <v>186453</v>
      </c>
      <c r="D7" s="46">
        <v>197062</v>
      </c>
      <c r="E7" s="48">
        <f t="shared" ref="E7:E29" si="0">(D7-C7)/C7</f>
        <v>5.6899057671370268E-2</v>
      </c>
      <c r="F7" s="47">
        <f t="shared" ref="F7:F29" si="1">D7/$D$29</f>
        <v>0.32129324681253463</v>
      </c>
      <c r="H7" s="180"/>
      <c r="I7" s="180"/>
    </row>
    <row r="8" spans="2:11" ht="15" customHeight="1">
      <c r="B8" s="95" t="s">
        <v>225</v>
      </c>
      <c r="C8" s="46">
        <v>55982</v>
      </c>
      <c r="D8" s="46">
        <v>82151</v>
      </c>
      <c r="E8" s="48">
        <f t="shared" si="0"/>
        <v>0.46745382444357114</v>
      </c>
      <c r="F8" s="47">
        <f t="shared" si="1"/>
        <v>0.1339403919522614</v>
      </c>
      <c r="H8" s="180"/>
      <c r="I8" s="180"/>
    </row>
    <row r="9" spans="2:11" ht="15" customHeight="1">
      <c r="B9" s="95" t="s">
        <v>210</v>
      </c>
      <c r="C9" s="46">
        <v>18492</v>
      </c>
      <c r="D9" s="46">
        <v>29461</v>
      </c>
      <c r="E9" s="48">
        <f t="shared" si="0"/>
        <v>0.5931754272117673</v>
      </c>
      <c r="F9" s="47">
        <f t="shared" si="1"/>
        <v>4.8033717024814945E-2</v>
      </c>
      <c r="G9" s="95"/>
      <c r="H9" s="180"/>
      <c r="I9" s="180"/>
    </row>
    <row r="10" spans="2:11" ht="15" customHeight="1">
      <c r="B10" s="95" t="s">
        <v>213</v>
      </c>
      <c r="C10" s="46">
        <v>11988</v>
      </c>
      <c r="D10" s="46">
        <v>19877</v>
      </c>
      <c r="E10" s="48">
        <f t="shared" si="0"/>
        <v>0.65807474140807476</v>
      </c>
      <c r="F10" s="47">
        <f t="shared" si="1"/>
        <v>3.2407799915218312E-2</v>
      </c>
      <c r="G10" s="95"/>
      <c r="H10" s="180"/>
      <c r="I10" s="180"/>
    </row>
    <row r="11" spans="2:11" ht="15" customHeight="1">
      <c r="B11" s="95" t="s">
        <v>212</v>
      </c>
      <c r="C11" s="46">
        <v>15830</v>
      </c>
      <c r="D11" s="46">
        <v>18691</v>
      </c>
      <c r="E11" s="48">
        <f t="shared" si="0"/>
        <v>0.18073278584965255</v>
      </c>
      <c r="F11" s="47">
        <f t="shared" si="1"/>
        <v>3.0474125281246944E-2</v>
      </c>
      <c r="G11" s="95"/>
      <c r="H11" s="46"/>
      <c r="I11" s="46"/>
      <c r="K11" s="47"/>
    </row>
    <row r="12" spans="2:11" ht="15" customHeight="1">
      <c r="B12" s="95" t="s">
        <v>211</v>
      </c>
      <c r="C12" s="46">
        <v>9672</v>
      </c>
      <c r="D12" s="46">
        <v>14122</v>
      </c>
      <c r="E12" s="48">
        <f t="shared" si="0"/>
        <v>0.46009098428453266</v>
      </c>
      <c r="F12" s="47">
        <f t="shared" si="1"/>
        <v>2.3024749730981186E-2</v>
      </c>
      <c r="G12" s="95"/>
      <c r="H12" s="46"/>
      <c r="I12" s="46"/>
      <c r="K12" s="47"/>
    </row>
    <row r="13" spans="2:11" ht="15" customHeight="1">
      <c r="B13" s="95" t="s">
        <v>204</v>
      </c>
      <c r="C13" s="46">
        <v>78495</v>
      </c>
      <c r="D13" s="46">
        <v>83656</v>
      </c>
      <c r="E13" s="48">
        <f t="shared" si="0"/>
        <v>6.5749410790496204E-2</v>
      </c>
      <c r="F13" s="47">
        <f t="shared" si="1"/>
        <v>0.13639416962859099</v>
      </c>
      <c r="G13" s="95"/>
      <c r="H13" s="46"/>
      <c r="I13" s="46"/>
      <c r="K13" s="47"/>
    </row>
    <row r="14" spans="2:11" ht="15" customHeight="1">
      <c r="B14" s="95" t="s">
        <v>200</v>
      </c>
      <c r="C14" s="46">
        <v>96340</v>
      </c>
      <c r="D14" s="46">
        <v>76971</v>
      </c>
      <c r="E14" s="48">
        <f t="shared" si="0"/>
        <v>-0.20104837035499273</v>
      </c>
      <c r="F14" s="47">
        <f t="shared" si="1"/>
        <v>0.12549483157791763</v>
      </c>
      <c r="G14" s="95"/>
      <c r="H14" s="46"/>
      <c r="I14" s="46"/>
      <c r="K14" s="47"/>
    </row>
    <row r="15" spans="2:11" ht="15" customHeight="1">
      <c r="B15" s="95" t="s">
        <v>202</v>
      </c>
      <c r="C15" s="46">
        <v>19807</v>
      </c>
      <c r="D15" s="46">
        <v>26551</v>
      </c>
      <c r="E15" s="48">
        <f t="shared" si="0"/>
        <v>0.34048568687837633</v>
      </c>
      <c r="F15" s="47">
        <f t="shared" si="1"/>
        <v>4.3289203378224152E-2</v>
      </c>
      <c r="G15" s="95"/>
      <c r="H15" s="180"/>
      <c r="I15" s="180"/>
    </row>
    <row r="16" spans="2:11" ht="15" customHeight="1">
      <c r="B16" s="95" t="s">
        <v>203</v>
      </c>
      <c r="C16" s="46">
        <v>23586</v>
      </c>
      <c r="D16" s="46">
        <v>26954</v>
      </c>
      <c r="E16" s="48">
        <f t="shared" si="0"/>
        <v>0.14279657423895531</v>
      </c>
      <c r="F16" s="47">
        <f t="shared" si="1"/>
        <v>4.3946261453679851E-2</v>
      </c>
      <c r="G16" s="95"/>
      <c r="H16" s="180"/>
      <c r="I16" s="180"/>
    </row>
    <row r="17" spans="2:11" ht="15" customHeight="1">
      <c r="B17" s="95" t="s">
        <v>205</v>
      </c>
      <c r="C17" s="46">
        <v>16492</v>
      </c>
      <c r="D17" s="46">
        <v>27551</v>
      </c>
      <c r="E17" s="48">
        <f t="shared" si="0"/>
        <v>0.67056754790201312</v>
      </c>
      <c r="F17" s="47">
        <f t="shared" si="1"/>
        <v>4.4919620438908271E-2</v>
      </c>
      <c r="H17" s="180"/>
      <c r="I17" s="180"/>
    </row>
    <row r="18" spans="2:11" ht="15" customHeight="1">
      <c r="B18" s="95" t="s">
        <v>208</v>
      </c>
      <c r="C18" s="46">
        <v>14806</v>
      </c>
      <c r="D18" s="46">
        <v>21846</v>
      </c>
      <c r="E18" s="48">
        <f t="shared" si="0"/>
        <v>0.47548291233283801</v>
      </c>
      <c r="F18" s="47">
        <f t="shared" si="1"/>
        <v>3.5618091107705349E-2</v>
      </c>
      <c r="H18" s="180"/>
      <c r="I18" s="180"/>
    </row>
    <row r="19" spans="2:11" ht="15" customHeight="1">
      <c r="B19" s="95" t="s">
        <v>216</v>
      </c>
      <c r="C19" s="46">
        <v>13531</v>
      </c>
      <c r="D19" s="46">
        <v>16366</v>
      </c>
      <c r="E19" s="48">
        <f t="shared" si="0"/>
        <v>0.20951888256595966</v>
      </c>
      <c r="F19" s="47">
        <f t="shared" si="1"/>
        <v>2.6683405615156357E-2</v>
      </c>
      <c r="H19" s="180"/>
      <c r="I19" s="180"/>
    </row>
    <row r="20" spans="2:11" ht="15" customHeight="1">
      <c r="B20" s="95" t="s">
        <v>217</v>
      </c>
      <c r="C20" s="46">
        <v>13566</v>
      </c>
      <c r="D20" s="46">
        <v>17272</v>
      </c>
      <c r="E20" s="48">
        <f t="shared" si="0"/>
        <v>0.27318295739348369</v>
      </c>
      <c r="F20" s="47">
        <f t="shared" si="1"/>
        <v>2.8160563472136173E-2</v>
      </c>
      <c r="H20" s="180"/>
      <c r="I20" s="180"/>
    </row>
    <row r="21" spans="2:11" ht="15" customHeight="1">
      <c r="B21" s="95" t="s">
        <v>207</v>
      </c>
      <c r="C21" s="46">
        <v>9481</v>
      </c>
      <c r="D21" s="46">
        <v>7406</v>
      </c>
      <c r="E21" s="48">
        <f t="shared" si="0"/>
        <v>-0.21885877017192279</v>
      </c>
      <c r="F21" s="47">
        <f t="shared" si="1"/>
        <v>1.2074868751426614E-2</v>
      </c>
      <c r="H21" s="180"/>
      <c r="I21" s="180"/>
    </row>
    <row r="22" spans="2:11" ht="15" customHeight="1">
      <c r="B22" s="95" t="s">
        <v>215</v>
      </c>
      <c r="C22" s="46">
        <v>5178</v>
      </c>
      <c r="D22" s="46">
        <v>5461</v>
      </c>
      <c r="E22" s="48">
        <f t="shared" si="0"/>
        <v>5.4654306682116648E-2</v>
      </c>
      <c r="F22" s="47">
        <f t="shared" si="1"/>
        <v>8.9037075683959955E-3</v>
      </c>
      <c r="H22" s="180"/>
      <c r="I22" s="180"/>
    </row>
    <row r="23" spans="2:11" ht="15" customHeight="1">
      <c r="B23" s="95" t="s">
        <v>214</v>
      </c>
      <c r="C23" s="46">
        <v>4184</v>
      </c>
      <c r="D23" s="46">
        <v>5309</v>
      </c>
      <c r="E23" s="48">
        <f t="shared" si="0"/>
        <v>0.26888145315487572</v>
      </c>
      <c r="F23" s="47">
        <f t="shared" si="1"/>
        <v>8.6558841751720097E-3</v>
      </c>
      <c r="H23" s="180"/>
      <c r="I23" s="180"/>
    </row>
    <row r="24" spans="2:11" ht="15" customHeight="1">
      <c r="B24" s="95" t="s">
        <v>218</v>
      </c>
      <c r="C24" s="46">
        <v>11287</v>
      </c>
      <c r="D24" s="46">
        <v>13656</v>
      </c>
      <c r="E24" s="48">
        <f t="shared" si="0"/>
        <v>0.20988748117303091</v>
      </c>
      <c r="F24" s="47">
        <f t="shared" si="1"/>
        <v>2.2264975380702382E-2</v>
      </c>
      <c r="H24" s="180"/>
      <c r="I24" s="180"/>
    </row>
    <row r="25" spans="2:11" ht="15" customHeight="1">
      <c r="B25" s="95" t="s">
        <v>219</v>
      </c>
      <c r="C25" s="46">
        <v>1096</v>
      </c>
      <c r="D25" s="46">
        <v>1618</v>
      </c>
      <c r="E25" s="48">
        <f t="shared" si="0"/>
        <v>0.47627737226277372</v>
      </c>
      <c r="F25" s="47">
        <f t="shared" si="1"/>
        <v>2.6380148041869108E-3</v>
      </c>
      <c r="H25" s="180"/>
      <c r="I25" s="180"/>
    </row>
    <row r="26" spans="2:11" ht="15" customHeight="1">
      <c r="B26" s="95" t="s">
        <v>220</v>
      </c>
      <c r="C26" s="46">
        <v>944</v>
      </c>
      <c r="D26" s="46">
        <v>869</v>
      </c>
      <c r="E26" s="48">
        <f t="shared" si="0"/>
        <v>-7.9449152542372878E-2</v>
      </c>
      <c r="F26" s="47">
        <f t="shared" si="1"/>
        <v>1.4168324257345028E-3</v>
      </c>
      <c r="H26" s="180"/>
      <c r="I26" s="180"/>
    </row>
    <row r="27" spans="2:11" ht="15" customHeight="1">
      <c r="B27" s="95" t="s">
        <v>221</v>
      </c>
      <c r="C27" s="46">
        <v>2668</v>
      </c>
      <c r="D27" s="46">
        <v>2641</v>
      </c>
      <c r="E27" s="48">
        <f t="shared" si="0"/>
        <v>-1.0119940029985007E-2</v>
      </c>
      <c r="F27" s="47">
        <f t="shared" si="1"/>
        <v>4.3059314572667685E-3</v>
      </c>
      <c r="H27" s="180"/>
      <c r="I27" s="180"/>
    </row>
    <row r="28" spans="2:11" ht="15" customHeight="1">
      <c r="B28" s="91" t="s">
        <v>222</v>
      </c>
      <c r="C28" s="181">
        <v>457556</v>
      </c>
      <c r="D28" s="181">
        <v>536369</v>
      </c>
      <c r="E28" s="48">
        <f>(D28-C28)/C28</f>
        <v>0.17224776857914659</v>
      </c>
      <c r="F28" s="182">
        <f t="shared" si="1"/>
        <v>0.87450516842208237</v>
      </c>
      <c r="H28" s="180"/>
      <c r="I28" s="180"/>
    </row>
    <row r="29" spans="2:11" ht="15" customHeight="1">
      <c r="B29" s="93" t="s">
        <v>83</v>
      </c>
      <c r="C29" s="183">
        <v>553896</v>
      </c>
      <c r="D29" s="183">
        <v>613340</v>
      </c>
      <c r="E29" s="184">
        <f t="shared" si="0"/>
        <v>0.10731978566373471</v>
      </c>
      <c r="F29" s="184">
        <f t="shared" si="1"/>
        <v>1</v>
      </c>
      <c r="H29" s="180"/>
      <c r="I29" s="180"/>
    </row>
    <row r="30" spans="2:11" ht="15" customHeight="1">
      <c r="B30" s="361" t="s">
        <v>79</v>
      </c>
      <c r="C30" s="361"/>
      <c r="D30" s="361"/>
      <c r="E30" s="361"/>
      <c r="F30" s="361"/>
      <c r="G30" s="20"/>
      <c r="H30" s="20"/>
      <c r="I30" s="20"/>
      <c r="J30" s="20"/>
      <c r="K30" s="20"/>
    </row>
    <row r="33" spans="2:7" ht="13.5" thickBot="1"/>
    <row r="34" spans="2:7" ht="29.25" customHeight="1" thickBot="1">
      <c r="F34" s="72" t="s">
        <v>98</v>
      </c>
    </row>
    <row r="39" spans="2:7">
      <c r="B39" s="185"/>
      <c r="C39" s="185"/>
      <c r="D39" s="185"/>
      <c r="E39" s="185"/>
      <c r="F39" s="185"/>
      <c r="G39" s="185"/>
    </row>
    <row r="40" spans="2:7">
      <c r="B40" s="185"/>
      <c r="C40" s="185"/>
      <c r="D40" s="185"/>
      <c r="E40" s="185"/>
      <c r="F40" s="185"/>
      <c r="G40" s="185"/>
    </row>
    <row r="41" spans="2:7">
      <c r="B41" s="185"/>
      <c r="C41" s="185"/>
      <c r="D41" s="185"/>
      <c r="E41" s="185"/>
      <c r="F41" s="185"/>
      <c r="G41" s="185"/>
    </row>
    <row r="42" spans="2:7">
      <c r="B42" s="186"/>
      <c r="C42" s="187"/>
      <c r="D42" s="185"/>
      <c r="E42" s="186"/>
      <c r="F42" s="187"/>
      <c r="G42" s="185"/>
    </row>
    <row r="43" spans="2:7">
      <c r="B43" s="186"/>
      <c r="C43" s="187"/>
      <c r="D43" s="185"/>
      <c r="E43" s="186"/>
      <c r="F43" s="187"/>
      <c r="G43" s="185"/>
    </row>
    <row r="44" spans="2:7">
      <c r="B44" s="188"/>
      <c r="C44" s="187"/>
      <c r="D44" s="185"/>
      <c r="E44" s="188"/>
      <c r="F44" s="187"/>
      <c r="G44" s="185"/>
    </row>
    <row r="45" spans="2:7">
      <c r="B45" s="188"/>
      <c r="C45" s="187"/>
      <c r="D45" s="185"/>
      <c r="E45" s="186"/>
      <c r="F45" s="187"/>
      <c r="G45" s="185"/>
    </row>
    <row r="46" spans="2:7">
      <c r="B46" s="188"/>
      <c r="C46" s="187"/>
      <c r="D46" s="185"/>
      <c r="E46" s="186"/>
      <c r="F46" s="187"/>
      <c r="G46" s="185"/>
    </row>
    <row r="47" spans="2:7">
      <c r="B47" s="186"/>
      <c r="C47" s="187"/>
      <c r="D47" s="185"/>
      <c r="E47" s="189"/>
      <c r="F47" s="187"/>
      <c r="G47" s="185"/>
    </row>
    <row r="48" spans="2:7">
      <c r="B48" s="186"/>
      <c r="C48" s="187"/>
      <c r="D48" s="185"/>
      <c r="E48" s="189"/>
      <c r="F48" s="187"/>
      <c r="G48" s="185"/>
    </row>
    <row r="49" spans="2:7">
      <c r="B49" s="189"/>
      <c r="C49" s="187"/>
      <c r="D49" s="185"/>
      <c r="E49" s="185"/>
      <c r="F49" s="185"/>
      <c r="G49" s="185"/>
    </row>
    <row r="50" spans="2:7">
      <c r="B50" s="189"/>
      <c r="C50" s="187"/>
      <c r="D50" s="185"/>
      <c r="E50" s="185"/>
      <c r="F50" s="185"/>
      <c r="G50" s="185"/>
    </row>
    <row r="51" spans="2:7">
      <c r="B51" s="189"/>
      <c r="C51" s="187"/>
      <c r="D51" s="185"/>
      <c r="E51" s="185"/>
      <c r="F51" s="185"/>
      <c r="G51" s="185"/>
    </row>
    <row r="52" spans="2:7">
      <c r="B52" s="185"/>
      <c r="C52" s="185"/>
      <c r="D52" s="185"/>
      <c r="E52" s="185"/>
      <c r="F52" s="185"/>
      <c r="G52" s="185"/>
    </row>
    <row r="56" spans="2:7" ht="23.25" customHeight="1"/>
  </sheetData>
  <mergeCells count="2">
    <mergeCell ref="B5:F5"/>
    <mergeCell ref="B30:F30"/>
  </mergeCells>
  <conditionalFormatting sqref="B7:B27">
    <cfRule type="containsText" dxfId="550" priority="409" operator="containsText" text="SUIZA">
      <formula>NOT(ISERROR(SEARCH("SUIZA",B7)))</formula>
    </cfRule>
    <cfRule type="containsText" dxfId="549" priority="410" operator="containsText" text="AUSTRIA">
      <formula>NOT(ISERROR(SEARCH("AUSTRIA",B7)))</formula>
    </cfRule>
    <cfRule type="containsText" dxfId="548" priority="411" operator="containsText" text="IRLANDA">
      <formula>NOT(ISERROR(SEARCH("IRLANDA",B7)))</formula>
    </cfRule>
    <cfRule type="containsText" dxfId="547" priority="412" operator="containsText" text="PAÍSES DEL ESTE">
      <formula>NOT(ISERROR(SEARCH("PAÍSES DEL ESTE",B7)))</formula>
    </cfRule>
    <cfRule type="containsText" dxfId="546" priority="413" operator="containsText" text="RUSIA">
      <formula>NOT(ISERROR(SEARCH("RUSIA",B7)))</formula>
    </cfRule>
    <cfRule type="containsText" dxfId="545" priority="414" operator="containsText" text="HOLANDA">
      <formula>NOT(ISERROR(SEARCH("HOLANDA",B7)))</formula>
    </cfRule>
    <cfRule type="containsText" dxfId="544" priority="415" operator="containsText" text="FRANCIA">
      <formula>NOT(ISERROR(SEARCH("FRANCIA",B7)))</formula>
    </cfRule>
    <cfRule type="containsText" dxfId="543" priority="416" operator="containsText" text="ITALIA">
      <formula>NOT(ISERROR(SEARCH("ITALIA",B7)))</formula>
    </cfRule>
    <cfRule type="containsText" dxfId="542" priority="417" operator="containsText" text="BÉLGICA">
      <formula>NOT(ISERROR(SEARCH("BÉLGICA",B7)))</formula>
    </cfRule>
    <cfRule type="containsText" dxfId="541" priority="418" operator="containsText" text="ESPAÑA">
      <formula>NOT(ISERROR(SEARCH("ESPAÑA",B7)))</formula>
    </cfRule>
    <cfRule type="containsText" dxfId="540" priority="419" operator="containsText" text="ALEMANIA">
      <formula>NOT(ISERROR(SEARCH("ALEMANIA",B7)))</formula>
    </cfRule>
    <cfRule type="containsText" dxfId="539" priority="420" operator="containsText" text="PAÍSES NÓRDICOS">
      <formula>NOT(ISERROR(SEARCH("PAÍSES NÓRDICOS",B7)))</formula>
    </cfRule>
    <cfRule type="containsText" dxfId="538" priority="421" operator="containsText" text="REINO UNIDO">
      <formula>NOT(ISERROR(SEARCH("REINO UNIDO",B7)))</formula>
    </cfRule>
    <cfRule type="containsText" dxfId="537" priority="422" operator="containsText" text="DINAMARCA">
      <formula>NOT(ISERROR(SEARCH("DINAMARCA",B7)))</formula>
    </cfRule>
    <cfRule type="containsText" dxfId="536" priority="423" operator="containsText" text="NORUEGA">
      <formula>NOT(ISERROR(SEARCH("NORUEGA",B7)))</formula>
    </cfRule>
    <cfRule type="containsText" dxfId="535" priority="424" operator="containsText" text="FINLANDIA">
      <formula>NOT(ISERROR(SEARCH("FINLANDIA",B7)))</formula>
    </cfRule>
    <cfRule type="containsText" dxfId="534" priority="425" operator="containsText" text="SUECIA">
      <formula>NOT(ISERROR(SEARCH("SUECIA",B7)))</formula>
    </cfRule>
  </conditionalFormatting>
  <conditionalFormatting sqref="G11:G14">
    <cfRule type="containsText" dxfId="533" priority="392" operator="containsText" text="SUIZA">
      <formula>NOT(ISERROR(SEARCH("SUIZA",G11)))</formula>
    </cfRule>
    <cfRule type="containsText" dxfId="532" priority="393" operator="containsText" text="AUSTRIA">
      <formula>NOT(ISERROR(SEARCH("AUSTRIA",G11)))</formula>
    </cfRule>
    <cfRule type="containsText" dxfId="531" priority="394" operator="containsText" text="IRLANDA">
      <formula>NOT(ISERROR(SEARCH("IRLANDA",G11)))</formula>
    </cfRule>
    <cfRule type="containsText" dxfId="530" priority="395" operator="containsText" text="PAÍSES DEL ESTE">
      <formula>NOT(ISERROR(SEARCH("PAÍSES DEL ESTE",G11)))</formula>
    </cfRule>
    <cfRule type="containsText" dxfId="529" priority="396" operator="containsText" text="RUSIA">
      <formula>NOT(ISERROR(SEARCH("RUSIA",G11)))</formula>
    </cfRule>
    <cfRule type="containsText" dxfId="528" priority="397" operator="containsText" text="HOLANDA">
      <formula>NOT(ISERROR(SEARCH("HOLANDA",G11)))</formula>
    </cfRule>
    <cfRule type="containsText" dxfId="527" priority="398" operator="containsText" text="FRANCIA">
      <formula>NOT(ISERROR(SEARCH("FRANCIA",G11)))</formula>
    </cfRule>
    <cfRule type="containsText" dxfId="526" priority="399" operator="containsText" text="ITALIA">
      <formula>NOT(ISERROR(SEARCH("ITALIA",G11)))</formula>
    </cfRule>
    <cfRule type="containsText" dxfId="525" priority="400" operator="containsText" text="BÉLGICA">
      <formula>NOT(ISERROR(SEARCH("BÉLGICA",G11)))</formula>
    </cfRule>
    <cfRule type="containsText" dxfId="524" priority="401" operator="containsText" text="ESPAÑA">
      <formula>NOT(ISERROR(SEARCH("ESPAÑA",G11)))</formula>
    </cfRule>
    <cfRule type="containsText" dxfId="523" priority="402" operator="containsText" text="ALEMANIA">
      <formula>NOT(ISERROR(SEARCH("ALEMANIA",G11)))</formula>
    </cfRule>
    <cfRule type="containsText" dxfId="522" priority="403" operator="containsText" text="PAÍSES NÓRDICOS">
      <formula>NOT(ISERROR(SEARCH("PAÍSES NÓRDICOS",G11)))</formula>
    </cfRule>
    <cfRule type="containsText" dxfId="521" priority="404" operator="containsText" text="REINO UNIDO">
      <formula>NOT(ISERROR(SEARCH("REINO UNIDO",G11)))</formula>
    </cfRule>
    <cfRule type="containsText" dxfId="520" priority="405" operator="containsText" text="DINAMARCA">
      <formula>NOT(ISERROR(SEARCH("DINAMARCA",G11)))</formula>
    </cfRule>
    <cfRule type="containsText" dxfId="519" priority="406" operator="containsText" text="NORUEGA">
      <formula>NOT(ISERROR(SEARCH("NORUEGA",G11)))</formula>
    </cfRule>
    <cfRule type="containsText" dxfId="518" priority="407" operator="containsText" text="FINLANDIA">
      <formula>NOT(ISERROR(SEARCH("FINLANDIA",G11)))</formula>
    </cfRule>
    <cfRule type="containsText" dxfId="517" priority="408" operator="containsText" text="SUECIA">
      <formula>NOT(ISERROR(SEARCH("SUECIA",G11)))</formula>
    </cfRule>
  </conditionalFormatting>
  <conditionalFormatting sqref="B9:B12">
    <cfRule type="containsText" dxfId="516" priority="375" operator="containsText" text="SUIZA">
      <formula>NOT(ISERROR(SEARCH("SUIZA",B9)))</formula>
    </cfRule>
    <cfRule type="containsText" dxfId="515" priority="376" operator="containsText" text="AUSTRIA">
      <formula>NOT(ISERROR(SEARCH("AUSTRIA",B9)))</formula>
    </cfRule>
    <cfRule type="containsText" dxfId="514" priority="377" operator="containsText" text="IRLANDA">
      <formula>NOT(ISERROR(SEARCH("IRLANDA",B9)))</formula>
    </cfRule>
    <cfRule type="containsText" dxfId="513" priority="378" operator="containsText" text="PAÍSES DEL ESTE">
      <formula>NOT(ISERROR(SEARCH("PAÍSES DEL ESTE",B9)))</formula>
    </cfRule>
    <cfRule type="containsText" dxfId="512" priority="379" operator="containsText" text="RUSIA">
      <formula>NOT(ISERROR(SEARCH("RUSIA",B9)))</formula>
    </cfRule>
    <cfRule type="containsText" dxfId="511" priority="380" operator="containsText" text="HOLANDA">
      <formula>NOT(ISERROR(SEARCH("HOLANDA",B9)))</formula>
    </cfRule>
    <cfRule type="containsText" dxfId="510" priority="381" operator="containsText" text="FRANCIA">
      <formula>NOT(ISERROR(SEARCH("FRANCIA",B9)))</formula>
    </cfRule>
    <cfRule type="containsText" dxfId="509" priority="382" operator="containsText" text="ITALIA">
      <formula>NOT(ISERROR(SEARCH("ITALIA",B9)))</formula>
    </cfRule>
    <cfRule type="containsText" dxfId="508" priority="383" operator="containsText" text="BÉLGICA">
      <formula>NOT(ISERROR(SEARCH("BÉLGICA",B9)))</formula>
    </cfRule>
    <cfRule type="containsText" dxfId="507" priority="384" operator="containsText" text="ESPAÑA">
      <formula>NOT(ISERROR(SEARCH("ESPAÑA",B9)))</formula>
    </cfRule>
    <cfRule type="containsText" dxfId="506" priority="385" operator="containsText" text="ALEMANIA">
      <formula>NOT(ISERROR(SEARCH("ALEMANIA",B9)))</formula>
    </cfRule>
    <cfRule type="containsText" dxfId="505" priority="386" operator="containsText" text="PAÍSES NÓRDICOS">
      <formula>NOT(ISERROR(SEARCH("PAÍSES NÓRDICOS",B9)))</formula>
    </cfRule>
    <cfRule type="containsText" dxfId="504" priority="387" operator="containsText" text="REINO UNIDO">
      <formula>NOT(ISERROR(SEARCH("REINO UNIDO",B9)))</formula>
    </cfRule>
    <cfRule type="containsText" dxfId="503" priority="388" operator="containsText" text="DINAMARCA">
      <formula>NOT(ISERROR(SEARCH("DINAMARCA",B9)))</formula>
    </cfRule>
    <cfRule type="containsText" dxfId="502" priority="389" operator="containsText" text="NORUEGA">
      <formula>NOT(ISERROR(SEARCH("NORUEGA",B9)))</formula>
    </cfRule>
    <cfRule type="containsText" dxfId="501" priority="390" operator="containsText" text="FINLANDIA">
      <formula>NOT(ISERROR(SEARCH("FINLANDIA",B9)))</formula>
    </cfRule>
    <cfRule type="containsText" dxfId="500" priority="391" operator="containsText" text="SUECIA">
      <formula>NOT(ISERROR(SEARCH("SUECIA",B9)))</formula>
    </cfRule>
  </conditionalFormatting>
  <conditionalFormatting sqref="G14:G16">
    <cfRule type="containsText" dxfId="499" priority="358" operator="containsText" text="SUIZA">
      <formula>NOT(ISERROR(SEARCH("SUIZA",G14)))</formula>
    </cfRule>
    <cfRule type="containsText" dxfId="498" priority="359" operator="containsText" text="AUSTRIA">
      <formula>NOT(ISERROR(SEARCH("AUSTRIA",G14)))</formula>
    </cfRule>
    <cfRule type="containsText" dxfId="497" priority="360" operator="containsText" text="IRLANDA">
      <formula>NOT(ISERROR(SEARCH("IRLANDA",G14)))</formula>
    </cfRule>
    <cfRule type="containsText" dxfId="496" priority="361" operator="containsText" text="PAÍSES DEL ESTE">
      <formula>NOT(ISERROR(SEARCH("PAÍSES DEL ESTE",G14)))</formula>
    </cfRule>
    <cfRule type="containsText" dxfId="495" priority="362" operator="containsText" text="RUSIA">
      <formula>NOT(ISERROR(SEARCH("RUSIA",G14)))</formula>
    </cfRule>
    <cfRule type="containsText" dxfId="494" priority="363" operator="containsText" text="HOLANDA">
      <formula>NOT(ISERROR(SEARCH("HOLANDA",G14)))</formula>
    </cfRule>
    <cfRule type="containsText" dxfId="493" priority="364" operator="containsText" text="FRANCIA">
      <formula>NOT(ISERROR(SEARCH("FRANCIA",G14)))</formula>
    </cfRule>
    <cfRule type="containsText" dxfId="492" priority="365" operator="containsText" text="ITALIA">
      <formula>NOT(ISERROR(SEARCH("ITALIA",G14)))</formula>
    </cfRule>
    <cfRule type="containsText" dxfId="491" priority="366" operator="containsText" text="BÉLGICA">
      <formula>NOT(ISERROR(SEARCH("BÉLGICA",G14)))</formula>
    </cfRule>
    <cfRule type="containsText" dxfId="490" priority="367" operator="containsText" text="ESPAÑA">
      <formula>NOT(ISERROR(SEARCH("ESPAÑA",G14)))</formula>
    </cfRule>
    <cfRule type="containsText" dxfId="489" priority="368" operator="containsText" text="ALEMANIA">
      <formula>NOT(ISERROR(SEARCH("ALEMANIA",G14)))</formula>
    </cfRule>
    <cfRule type="containsText" dxfId="488" priority="369" operator="containsText" text="PAÍSES NÓRDICOS">
      <formula>NOT(ISERROR(SEARCH("PAÍSES NÓRDICOS",G14)))</formula>
    </cfRule>
    <cfRule type="containsText" dxfId="487" priority="370" operator="containsText" text="REINO UNIDO">
      <formula>NOT(ISERROR(SEARCH("REINO UNIDO",G14)))</formula>
    </cfRule>
    <cfRule type="containsText" dxfId="486" priority="371" operator="containsText" text="DINAMARCA">
      <formula>NOT(ISERROR(SEARCH("DINAMARCA",G14)))</formula>
    </cfRule>
    <cfRule type="containsText" dxfId="485" priority="372" operator="containsText" text="NORUEGA">
      <formula>NOT(ISERROR(SEARCH("NORUEGA",G14)))</formula>
    </cfRule>
    <cfRule type="containsText" dxfId="484" priority="373" operator="containsText" text="FINLANDIA">
      <formula>NOT(ISERROR(SEARCH("FINLANDIA",G14)))</formula>
    </cfRule>
    <cfRule type="containsText" dxfId="483" priority="374" operator="containsText" text="SUECIA">
      <formula>NOT(ISERROR(SEARCH("SUECIA",G14)))</formula>
    </cfRule>
  </conditionalFormatting>
  <conditionalFormatting sqref="B13:B15">
    <cfRule type="containsText" dxfId="482" priority="341" operator="containsText" text="SUIZA">
      <formula>NOT(ISERROR(SEARCH("SUIZA",B13)))</formula>
    </cfRule>
    <cfRule type="containsText" dxfId="481" priority="342" operator="containsText" text="AUSTRIA">
      <formula>NOT(ISERROR(SEARCH("AUSTRIA",B13)))</formula>
    </cfRule>
    <cfRule type="containsText" dxfId="480" priority="343" operator="containsText" text="IRLANDA">
      <formula>NOT(ISERROR(SEARCH("IRLANDA",B13)))</formula>
    </cfRule>
    <cfRule type="containsText" dxfId="479" priority="344" operator="containsText" text="PAÍSES DEL ESTE">
      <formula>NOT(ISERROR(SEARCH("PAÍSES DEL ESTE",B13)))</formula>
    </cfRule>
    <cfRule type="containsText" dxfId="478" priority="345" operator="containsText" text="RUSIA">
      <formula>NOT(ISERROR(SEARCH("RUSIA",B13)))</formula>
    </cfRule>
    <cfRule type="containsText" dxfId="477" priority="346" operator="containsText" text="HOLANDA">
      <formula>NOT(ISERROR(SEARCH("HOLANDA",B13)))</formula>
    </cfRule>
    <cfRule type="containsText" dxfId="476" priority="347" operator="containsText" text="FRANCIA">
      <formula>NOT(ISERROR(SEARCH("FRANCIA",B13)))</formula>
    </cfRule>
    <cfRule type="containsText" dxfId="475" priority="348" operator="containsText" text="ITALIA">
      <formula>NOT(ISERROR(SEARCH("ITALIA",B13)))</formula>
    </cfRule>
    <cfRule type="containsText" dxfId="474" priority="349" operator="containsText" text="BÉLGICA">
      <formula>NOT(ISERROR(SEARCH("BÉLGICA",B13)))</formula>
    </cfRule>
    <cfRule type="containsText" dxfId="473" priority="350" operator="containsText" text="ESPAÑA">
      <formula>NOT(ISERROR(SEARCH("ESPAÑA",B13)))</formula>
    </cfRule>
    <cfRule type="containsText" dxfId="472" priority="351" operator="containsText" text="ALEMANIA">
      <formula>NOT(ISERROR(SEARCH("ALEMANIA",B13)))</formula>
    </cfRule>
    <cfRule type="containsText" dxfId="471" priority="352" operator="containsText" text="PAÍSES NÓRDICOS">
      <formula>NOT(ISERROR(SEARCH("PAÍSES NÓRDICOS",B13)))</formula>
    </cfRule>
    <cfRule type="containsText" dxfId="470" priority="353" operator="containsText" text="REINO UNIDO">
      <formula>NOT(ISERROR(SEARCH("REINO UNIDO",B13)))</formula>
    </cfRule>
    <cfRule type="containsText" dxfId="469" priority="354" operator="containsText" text="DINAMARCA">
      <formula>NOT(ISERROR(SEARCH("DINAMARCA",B13)))</formula>
    </cfRule>
    <cfRule type="containsText" dxfId="468" priority="355" operator="containsText" text="NORUEGA">
      <formula>NOT(ISERROR(SEARCH("NORUEGA",B13)))</formula>
    </cfRule>
    <cfRule type="containsText" dxfId="467" priority="356" operator="containsText" text="FINLANDIA">
      <formula>NOT(ISERROR(SEARCH("FINLANDIA",B13)))</formula>
    </cfRule>
    <cfRule type="containsText" dxfId="466" priority="357" operator="containsText" text="SUECIA">
      <formula>NOT(ISERROR(SEARCH("SUECIA",B13)))</formula>
    </cfRule>
  </conditionalFormatting>
  <conditionalFormatting sqref="B10">
    <cfRule type="containsText" dxfId="465" priority="324" operator="containsText" text="SUIZA">
      <formula>NOT(ISERROR(SEARCH("SUIZA",B10)))</formula>
    </cfRule>
    <cfRule type="containsText" dxfId="464" priority="325" operator="containsText" text="AUSTRIA">
      <formula>NOT(ISERROR(SEARCH("AUSTRIA",B10)))</formula>
    </cfRule>
    <cfRule type="containsText" dxfId="463" priority="326" operator="containsText" text="IRLANDA">
      <formula>NOT(ISERROR(SEARCH("IRLANDA",B10)))</formula>
    </cfRule>
    <cfRule type="containsText" dxfId="462" priority="327" operator="containsText" text="PAÍSES DEL ESTE">
      <formula>NOT(ISERROR(SEARCH("PAÍSES DEL ESTE",B10)))</formula>
    </cfRule>
    <cfRule type="containsText" dxfId="461" priority="328" operator="containsText" text="RUSIA">
      <formula>NOT(ISERROR(SEARCH("RUSIA",B10)))</formula>
    </cfRule>
    <cfRule type="containsText" dxfId="460" priority="329" operator="containsText" text="HOLANDA">
      <formula>NOT(ISERROR(SEARCH("HOLANDA",B10)))</formula>
    </cfRule>
    <cfRule type="containsText" dxfId="459" priority="330" operator="containsText" text="FRANCIA">
      <formula>NOT(ISERROR(SEARCH("FRANCIA",B10)))</formula>
    </cfRule>
    <cfRule type="containsText" dxfId="458" priority="331" operator="containsText" text="ITALIA">
      <formula>NOT(ISERROR(SEARCH("ITALIA",B10)))</formula>
    </cfRule>
    <cfRule type="containsText" dxfId="457" priority="332" operator="containsText" text="BÉLGICA">
      <formula>NOT(ISERROR(SEARCH("BÉLGICA",B10)))</formula>
    </cfRule>
    <cfRule type="containsText" dxfId="456" priority="333" operator="containsText" text="ESPAÑA">
      <formula>NOT(ISERROR(SEARCH("ESPAÑA",B10)))</formula>
    </cfRule>
    <cfRule type="containsText" dxfId="455" priority="334" operator="containsText" text="ALEMANIA">
      <formula>NOT(ISERROR(SEARCH("ALEMANIA",B10)))</formula>
    </cfRule>
    <cfRule type="containsText" dxfId="454" priority="335" operator="containsText" text="PAÍSES NÓRDICOS">
      <formula>NOT(ISERROR(SEARCH("PAÍSES NÓRDICOS",B10)))</formula>
    </cfRule>
    <cfRule type="containsText" dxfId="453" priority="336" operator="containsText" text="REINO UNIDO">
      <formula>NOT(ISERROR(SEARCH("REINO UNIDO",B10)))</formula>
    </cfRule>
    <cfRule type="containsText" dxfId="452" priority="337" operator="containsText" text="DINAMARCA">
      <formula>NOT(ISERROR(SEARCH("DINAMARCA",B10)))</formula>
    </cfRule>
    <cfRule type="containsText" dxfId="451" priority="338" operator="containsText" text="NORUEGA">
      <formula>NOT(ISERROR(SEARCH("NORUEGA",B10)))</formula>
    </cfRule>
    <cfRule type="containsText" dxfId="450" priority="339" operator="containsText" text="FINLANDIA">
      <formula>NOT(ISERROR(SEARCH("FINLANDIA",B10)))</formula>
    </cfRule>
    <cfRule type="containsText" dxfId="449" priority="340" operator="containsText" text="SUECIA">
      <formula>NOT(ISERROR(SEARCH("SUECIA",B10)))</formula>
    </cfRule>
  </conditionalFormatting>
  <conditionalFormatting sqref="B10:B12">
    <cfRule type="containsText" dxfId="448" priority="307" operator="containsText" text="SUIZA">
      <formula>NOT(ISERROR(SEARCH("SUIZA",B10)))</formula>
    </cfRule>
    <cfRule type="containsText" dxfId="447" priority="308" operator="containsText" text="AUSTRIA">
      <formula>NOT(ISERROR(SEARCH("AUSTRIA",B10)))</formula>
    </cfRule>
    <cfRule type="containsText" dxfId="446" priority="309" operator="containsText" text="IRLANDA">
      <formula>NOT(ISERROR(SEARCH("IRLANDA",B10)))</formula>
    </cfRule>
    <cfRule type="containsText" dxfId="445" priority="310" operator="containsText" text="PAÍSES DEL ESTE">
      <formula>NOT(ISERROR(SEARCH("PAÍSES DEL ESTE",B10)))</formula>
    </cfRule>
    <cfRule type="containsText" dxfId="444" priority="311" operator="containsText" text="RUSIA">
      <formula>NOT(ISERROR(SEARCH("RUSIA",B10)))</formula>
    </cfRule>
    <cfRule type="containsText" dxfId="443" priority="312" operator="containsText" text="HOLANDA">
      <formula>NOT(ISERROR(SEARCH("HOLANDA",B10)))</formula>
    </cfRule>
    <cfRule type="containsText" dxfId="442" priority="313" operator="containsText" text="FRANCIA">
      <formula>NOT(ISERROR(SEARCH("FRANCIA",B10)))</formula>
    </cfRule>
    <cfRule type="containsText" dxfId="441" priority="314" operator="containsText" text="ITALIA">
      <formula>NOT(ISERROR(SEARCH("ITALIA",B10)))</formula>
    </cfRule>
    <cfRule type="containsText" dxfId="440" priority="315" operator="containsText" text="BÉLGICA">
      <formula>NOT(ISERROR(SEARCH("BÉLGICA",B10)))</formula>
    </cfRule>
    <cfRule type="containsText" dxfId="439" priority="316" operator="containsText" text="ESPAÑA">
      <formula>NOT(ISERROR(SEARCH("ESPAÑA",B10)))</formula>
    </cfRule>
    <cfRule type="containsText" dxfId="438" priority="317" operator="containsText" text="ALEMANIA">
      <formula>NOT(ISERROR(SEARCH("ALEMANIA",B10)))</formula>
    </cfRule>
    <cfRule type="containsText" dxfId="437" priority="318" operator="containsText" text="PAÍSES NÓRDICOS">
      <formula>NOT(ISERROR(SEARCH("PAÍSES NÓRDICOS",B10)))</formula>
    </cfRule>
    <cfRule type="containsText" dxfId="436" priority="319" operator="containsText" text="REINO UNIDO">
      <formula>NOT(ISERROR(SEARCH("REINO UNIDO",B10)))</formula>
    </cfRule>
    <cfRule type="containsText" dxfId="435" priority="320" operator="containsText" text="DINAMARCA">
      <formula>NOT(ISERROR(SEARCH("DINAMARCA",B10)))</formula>
    </cfRule>
    <cfRule type="containsText" dxfId="434" priority="321" operator="containsText" text="NORUEGA">
      <formula>NOT(ISERROR(SEARCH("NORUEGA",B10)))</formula>
    </cfRule>
    <cfRule type="containsText" dxfId="433" priority="322" operator="containsText" text="FINLANDIA">
      <formula>NOT(ISERROR(SEARCH("FINLANDIA",B10)))</formula>
    </cfRule>
    <cfRule type="containsText" dxfId="432" priority="323" operator="containsText" text="SUECIA">
      <formula>NOT(ISERROR(SEARCH("SUECIA",B10)))</formula>
    </cfRule>
  </conditionalFormatting>
  <conditionalFormatting sqref="G9:G10">
    <cfRule type="containsText" dxfId="431" priority="290" operator="containsText" text="SUIZA">
      <formula>NOT(ISERROR(SEARCH("SUIZA",G9)))</formula>
    </cfRule>
    <cfRule type="containsText" dxfId="430" priority="291" operator="containsText" text="AUSTRIA">
      <formula>NOT(ISERROR(SEARCH("AUSTRIA",G9)))</formula>
    </cfRule>
    <cfRule type="containsText" dxfId="429" priority="292" operator="containsText" text="IRLANDA">
      <formula>NOT(ISERROR(SEARCH("IRLANDA",G9)))</formula>
    </cfRule>
    <cfRule type="containsText" dxfId="428" priority="293" operator="containsText" text="PAÍSES DEL ESTE">
      <formula>NOT(ISERROR(SEARCH("PAÍSES DEL ESTE",G9)))</formula>
    </cfRule>
    <cfRule type="containsText" dxfId="427" priority="294" operator="containsText" text="RUSIA">
      <formula>NOT(ISERROR(SEARCH("RUSIA",G9)))</formula>
    </cfRule>
    <cfRule type="containsText" dxfId="426" priority="295" operator="containsText" text="HOLANDA">
      <formula>NOT(ISERROR(SEARCH("HOLANDA",G9)))</formula>
    </cfRule>
    <cfRule type="containsText" dxfId="425" priority="296" operator="containsText" text="FRANCIA">
      <formula>NOT(ISERROR(SEARCH("FRANCIA",G9)))</formula>
    </cfRule>
    <cfRule type="containsText" dxfId="424" priority="297" operator="containsText" text="ITALIA">
      <formula>NOT(ISERROR(SEARCH("ITALIA",G9)))</formula>
    </cfRule>
    <cfRule type="containsText" dxfId="423" priority="298" operator="containsText" text="BÉLGICA">
      <formula>NOT(ISERROR(SEARCH("BÉLGICA",G9)))</formula>
    </cfRule>
    <cfRule type="containsText" dxfId="422" priority="299" operator="containsText" text="ESPAÑA">
      <formula>NOT(ISERROR(SEARCH("ESPAÑA",G9)))</formula>
    </cfRule>
    <cfRule type="containsText" dxfId="421" priority="300" operator="containsText" text="ALEMANIA">
      <formula>NOT(ISERROR(SEARCH("ALEMANIA",G9)))</formula>
    </cfRule>
    <cfRule type="containsText" dxfId="420" priority="301" operator="containsText" text="PAÍSES NÓRDICOS">
      <formula>NOT(ISERROR(SEARCH("PAÍSES NÓRDICOS",G9)))</formula>
    </cfRule>
    <cfRule type="containsText" dxfId="419" priority="302" operator="containsText" text="REINO UNIDO">
      <formula>NOT(ISERROR(SEARCH("REINO UNIDO",G9)))</formula>
    </cfRule>
    <cfRule type="containsText" dxfId="418" priority="303" operator="containsText" text="DINAMARCA">
      <formula>NOT(ISERROR(SEARCH("DINAMARCA",G9)))</formula>
    </cfRule>
    <cfRule type="containsText" dxfId="417" priority="304" operator="containsText" text="NORUEGA">
      <formula>NOT(ISERROR(SEARCH("NORUEGA",G9)))</formula>
    </cfRule>
    <cfRule type="containsText" dxfId="416" priority="305" operator="containsText" text="FINLANDIA">
      <formula>NOT(ISERROR(SEARCH("FINLANDIA",G9)))</formula>
    </cfRule>
    <cfRule type="containsText" dxfId="415" priority="306" operator="containsText" text="SUECIA">
      <formula>NOT(ISERROR(SEARCH("SUECIA",G9)))</formula>
    </cfRule>
  </conditionalFormatting>
  <conditionalFormatting sqref="G9:G10">
    <cfRule type="containsText" dxfId="414" priority="273" operator="containsText" text="SUIZA">
      <formula>NOT(ISERROR(SEARCH("SUIZA",G9)))</formula>
    </cfRule>
    <cfRule type="containsText" dxfId="413" priority="274" operator="containsText" text="AUSTRIA">
      <formula>NOT(ISERROR(SEARCH("AUSTRIA",G9)))</formula>
    </cfRule>
    <cfRule type="containsText" dxfId="412" priority="275" operator="containsText" text="IRLANDA">
      <formula>NOT(ISERROR(SEARCH("IRLANDA",G9)))</formula>
    </cfRule>
    <cfRule type="containsText" dxfId="411" priority="276" operator="containsText" text="PAÍSES DEL ESTE">
      <formula>NOT(ISERROR(SEARCH("PAÍSES DEL ESTE",G9)))</formula>
    </cfRule>
    <cfRule type="containsText" dxfId="410" priority="277" operator="containsText" text="RUSIA">
      <formula>NOT(ISERROR(SEARCH("RUSIA",G9)))</formula>
    </cfRule>
    <cfRule type="containsText" dxfId="409" priority="278" operator="containsText" text="HOLANDA">
      <formula>NOT(ISERROR(SEARCH("HOLANDA",G9)))</formula>
    </cfRule>
    <cfRule type="containsText" dxfId="408" priority="279" operator="containsText" text="FRANCIA">
      <formula>NOT(ISERROR(SEARCH("FRANCIA",G9)))</formula>
    </cfRule>
    <cfRule type="containsText" dxfId="407" priority="280" operator="containsText" text="ITALIA">
      <formula>NOT(ISERROR(SEARCH("ITALIA",G9)))</formula>
    </cfRule>
    <cfRule type="containsText" dxfId="406" priority="281" operator="containsText" text="BÉLGICA">
      <formula>NOT(ISERROR(SEARCH("BÉLGICA",G9)))</formula>
    </cfRule>
    <cfRule type="containsText" dxfId="405" priority="282" operator="containsText" text="ESPAÑA">
      <formula>NOT(ISERROR(SEARCH("ESPAÑA",G9)))</formula>
    </cfRule>
    <cfRule type="containsText" dxfId="404" priority="283" operator="containsText" text="ALEMANIA">
      <formula>NOT(ISERROR(SEARCH("ALEMANIA",G9)))</formula>
    </cfRule>
    <cfRule type="containsText" dxfId="403" priority="284" operator="containsText" text="PAÍSES NÓRDICOS">
      <formula>NOT(ISERROR(SEARCH("PAÍSES NÓRDICOS",G9)))</formula>
    </cfRule>
    <cfRule type="containsText" dxfId="402" priority="285" operator="containsText" text="REINO UNIDO">
      <formula>NOT(ISERROR(SEARCH("REINO UNIDO",G9)))</formula>
    </cfRule>
    <cfRule type="containsText" dxfId="401" priority="286" operator="containsText" text="DINAMARCA">
      <formula>NOT(ISERROR(SEARCH("DINAMARCA",G9)))</formula>
    </cfRule>
    <cfRule type="containsText" dxfId="400" priority="287" operator="containsText" text="NORUEGA">
      <formula>NOT(ISERROR(SEARCH("NORUEGA",G9)))</formula>
    </cfRule>
    <cfRule type="containsText" dxfId="399" priority="288" operator="containsText" text="FINLANDIA">
      <formula>NOT(ISERROR(SEARCH("FINLANDIA",G9)))</formula>
    </cfRule>
    <cfRule type="containsText" dxfId="398" priority="289" operator="containsText" text="SUECIA">
      <formula>NOT(ISERROR(SEARCH("SUECIA",G9)))</formula>
    </cfRule>
  </conditionalFormatting>
  <conditionalFormatting sqref="G10">
    <cfRule type="containsText" dxfId="397" priority="256" operator="containsText" text="SUIZA">
      <formula>NOT(ISERROR(SEARCH("SUIZA",G10)))</formula>
    </cfRule>
    <cfRule type="containsText" dxfId="396" priority="257" operator="containsText" text="AUSTRIA">
      <formula>NOT(ISERROR(SEARCH("AUSTRIA",G10)))</formula>
    </cfRule>
    <cfRule type="containsText" dxfId="395" priority="258" operator="containsText" text="IRLANDA">
      <formula>NOT(ISERROR(SEARCH("IRLANDA",G10)))</formula>
    </cfRule>
    <cfRule type="containsText" dxfId="394" priority="259" operator="containsText" text="PAÍSES DEL ESTE">
      <formula>NOT(ISERROR(SEARCH("PAÍSES DEL ESTE",G10)))</formula>
    </cfRule>
    <cfRule type="containsText" dxfId="393" priority="260" operator="containsText" text="RUSIA">
      <formula>NOT(ISERROR(SEARCH("RUSIA",G10)))</formula>
    </cfRule>
    <cfRule type="containsText" dxfId="392" priority="261" operator="containsText" text="HOLANDA">
      <formula>NOT(ISERROR(SEARCH("HOLANDA",G10)))</formula>
    </cfRule>
    <cfRule type="containsText" dxfId="391" priority="262" operator="containsText" text="FRANCIA">
      <formula>NOT(ISERROR(SEARCH("FRANCIA",G10)))</formula>
    </cfRule>
    <cfRule type="containsText" dxfId="390" priority="263" operator="containsText" text="ITALIA">
      <formula>NOT(ISERROR(SEARCH("ITALIA",G10)))</formula>
    </cfRule>
    <cfRule type="containsText" dxfId="389" priority="264" operator="containsText" text="BÉLGICA">
      <formula>NOT(ISERROR(SEARCH("BÉLGICA",G10)))</formula>
    </cfRule>
    <cfRule type="containsText" dxfId="388" priority="265" operator="containsText" text="ESPAÑA">
      <formula>NOT(ISERROR(SEARCH("ESPAÑA",G10)))</formula>
    </cfRule>
    <cfRule type="containsText" dxfId="387" priority="266" operator="containsText" text="ALEMANIA">
      <formula>NOT(ISERROR(SEARCH("ALEMANIA",G10)))</formula>
    </cfRule>
    <cfRule type="containsText" dxfId="386" priority="267" operator="containsText" text="PAÍSES NÓRDICOS">
      <formula>NOT(ISERROR(SEARCH("PAÍSES NÓRDICOS",G10)))</formula>
    </cfRule>
    <cfRule type="containsText" dxfId="385" priority="268" operator="containsText" text="REINO UNIDO">
      <formula>NOT(ISERROR(SEARCH("REINO UNIDO",G10)))</formula>
    </cfRule>
    <cfRule type="containsText" dxfId="384" priority="269" operator="containsText" text="DINAMARCA">
      <formula>NOT(ISERROR(SEARCH("DINAMARCA",G10)))</formula>
    </cfRule>
    <cfRule type="containsText" dxfId="383" priority="270" operator="containsText" text="NORUEGA">
      <formula>NOT(ISERROR(SEARCH("NORUEGA",G10)))</formula>
    </cfRule>
    <cfRule type="containsText" dxfId="382" priority="271" operator="containsText" text="FINLANDIA">
      <formula>NOT(ISERROR(SEARCH("FINLANDIA",G10)))</formula>
    </cfRule>
    <cfRule type="containsText" dxfId="381" priority="272" operator="containsText" text="SUECIA">
      <formula>NOT(ISERROR(SEARCH("SUECIA",G10)))</formula>
    </cfRule>
  </conditionalFormatting>
  <conditionalFormatting sqref="G10">
    <cfRule type="containsText" dxfId="380" priority="239" operator="containsText" text="SUIZA">
      <formula>NOT(ISERROR(SEARCH("SUIZA",G10)))</formula>
    </cfRule>
    <cfRule type="containsText" dxfId="379" priority="240" operator="containsText" text="AUSTRIA">
      <formula>NOT(ISERROR(SEARCH("AUSTRIA",G10)))</formula>
    </cfRule>
    <cfRule type="containsText" dxfId="378" priority="241" operator="containsText" text="IRLANDA">
      <formula>NOT(ISERROR(SEARCH("IRLANDA",G10)))</formula>
    </cfRule>
    <cfRule type="containsText" dxfId="377" priority="242" operator="containsText" text="PAÍSES DEL ESTE">
      <formula>NOT(ISERROR(SEARCH("PAÍSES DEL ESTE",G10)))</formula>
    </cfRule>
    <cfRule type="containsText" dxfId="376" priority="243" operator="containsText" text="RUSIA">
      <formula>NOT(ISERROR(SEARCH("RUSIA",G10)))</formula>
    </cfRule>
    <cfRule type="containsText" dxfId="375" priority="244" operator="containsText" text="HOLANDA">
      <formula>NOT(ISERROR(SEARCH("HOLANDA",G10)))</formula>
    </cfRule>
    <cfRule type="containsText" dxfId="374" priority="245" operator="containsText" text="FRANCIA">
      <formula>NOT(ISERROR(SEARCH("FRANCIA",G10)))</formula>
    </cfRule>
    <cfRule type="containsText" dxfId="373" priority="246" operator="containsText" text="ITALIA">
      <formula>NOT(ISERROR(SEARCH("ITALIA",G10)))</formula>
    </cfRule>
    <cfRule type="containsText" dxfId="372" priority="247" operator="containsText" text="BÉLGICA">
      <formula>NOT(ISERROR(SEARCH("BÉLGICA",G10)))</formula>
    </cfRule>
    <cfRule type="containsText" dxfId="371" priority="248" operator="containsText" text="ESPAÑA">
      <formula>NOT(ISERROR(SEARCH("ESPAÑA",G10)))</formula>
    </cfRule>
    <cfRule type="containsText" dxfId="370" priority="249" operator="containsText" text="ALEMANIA">
      <formula>NOT(ISERROR(SEARCH("ALEMANIA",G10)))</formula>
    </cfRule>
    <cfRule type="containsText" dxfId="369" priority="250" operator="containsText" text="PAÍSES NÓRDICOS">
      <formula>NOT(ISERROR(SEARCH("PAÍSES NÓRDICOS",G10)))</formula>
    </cfRule>
    <cfRule type="containsText" dxfId="368" priority="251" operator="containsText" text="REINO UNIDO">
      <formula>NOT(ISERROR(SEARCH("REINO UNIDO",G10)))</formula>
    </cfRule>
    <cfRule type="containsText" dxfId="367" priority="252" operator="containsText" text="DINAMARCA">
      <formula>NOT(ISERROR(SEARCH("DINAMARCA",G10)))</formula>
    </cfRule>
    <cfRule type="containsText" dxfId="366" priority="253" operator="containsText" text="NORUEGA">
      <formula>NOT(ISERROR(SEARCH("NORUEGA",G10)))</formula>
    </cfRule>
    <cfRule type="containsText" dxfId="365" priority="254" operator="containsText" text="FINLANDIA">
      <formula>NOT(ISERROR(SEARCH("FINLANDIA",G10)))</formula>
    </cfRule>
    <cfRule type="containsText" dxfId="364" priority="255" operator="containsText" text="SUECIA">
      <formula>NOT(ISERROR(SEARCH("SUECIA",G10)))</formula>
    </cfRule>
  </conditionalFormatting>
  <conditionalFormatting sqref="B9">
    <cfRule type="containsText" dxfId="363" priority="222" operator="containsText" text="SUIZA">
      <formula>NOT(ISERROR(SEARCH("SUIZA",B9)))</formula>
    </cfRule>
    <cfRule type="containsText" dxfId="362" priority="223" operator="containsText" text="AUSTRIA">
      <formula>NOT(ISERROR(SEARCH("AUSTRIA",B9)))</formula>
    </cfRule>
    <cfRule type="containsText" dxfId="361" priority="224" operator="containsText" text="IRLANDA">
      <formula>NOT(ISERROR(SEARCH("IRLANDA",B9)))</formula>
    </cfRule>
    <cfRule type="containsText" dxfId="360" priority="225" operator="containsText" text="PAÍSES DEL ESTE">
      <formula>NOT(ISERROR(SEARCH("PAÍSES DEL ESTE",B9)))</formula>
    </cfRule>
    <cfRule type="containsText" dxfId="359" priority="226" operator="containsText" text="RUSIA">
      <formula>NOT(ISERROR(SEARCH("RUSIA",B9)))</formula>
    </cfRule>
    <cfRule type="containsText" dxfId="358" priority="227" operator="containsText" text="HOLANDA">
      <formula>NOT(ISERROR(SEARCH("HOLANDA",B9)))</formula>
    </cfRule>
    <cfRule type="containsText" dxfId="357" priority="228" operator="containsText" text="FRANCIA">
      <formula>NOT(ISERROR(SEARCH("FRANCIA",B9)))</formula>
    </cfRule>
    <cfRule type="containsText" dxfId="356" priority="229" operator="containsText" text="ITALIA">
      <formula>NOT(ISERROR(SEARCH("ITALIA",B9)))</formula>
    </cfRule>
    <cfRule type="containsText" dxfId="355" priority="230" operator="containsText" text="BÉLGICA">
      <formula>NOT(ISERROR(SEARCH("BÉLGICA",B9)))</formula>
    </cfRule>
    <cfRule type="containsText" dxfId="354" priority="231" operator="containsText" text="ESPAÑA">
      <formula>NOT(ISERROR(SEARCH("ESPAÑA",B9)))</formula>
    </cfRule>
    <cfRule type="containsText" dxfId="353" priority="232" operator="containsText" text="ALEMANIA">
      <formula>NOT(ISERROR(SEARCH("ALEMANIA",B9)))</formula>
    </cfRule>
    <cfRule type="containsText" dxfId="352" priority="233" operator="containsText" text="PAÍSES NÓRDICOS">
      <formula>NOT(ISERROR(SEARCH("PAÍSES NÓRDICOS",B9)))</formula>
    </cfRule>
    <cfRule type="containsText" dxfId="351" priority="234" operator="containsText" text="REINO UNIDO">
      <formula>NOT(ISERROR(SEARCH("REINO UNIDO",B9)))</formula>
    </cfRule>
    <cfRule type="containsText" dxfId="350" priority="235" operator="containsText" text="DINAMARCA">
      <formula>NOT(ISERROR(SEARCH("DINAMARCA",B9)))</formula>
    </cfRule>
    <cfRule type="containsText" dxfId="349" priority="236" operator="containsText" text="NORUEGA">
      <formula>NOT(ISERROR(SEARCH("NORUEGA",B9)))</formula>
    </cfRule>
    <cfRule type="containsText" dxfId="348" priority="237" operator="containsText" text="FINLANDIA">
      <formula>NOT(ISERROR(SEARCH("FINLANDIA",B9)))</formula>
    </cfRule>
    <cfRule type="containsText" dxfId="347" priority="238" operator="containsText" text="SUECIA">
      <formula>NOT(ISERROR(SEARCH("SUECIA",B9)))</formula>
    </cfRule>
  </conditionalFormatting>
  <conditionalFormatting sqref="B10">
    <cfRule type="containsText" dxfId="346" priority="205" operator="containsText" text="SUIZA">
      <formula>NOT(ISERROR(SEARCH("SUIZA",B10)))</formula>
    </cfRule>
    <cfRule type="containsText" dxfId="345" priority="206" operator="containsText" text="AUSTRIA">
      <formula>NOT(ISERROR(SEARCH("AUSTRIA",B10)))</formula>
    </cfRule>
    <cfRule type="containsText" dxfId="344" priority="207" operator="containsText" text="IRLANDA">
      <formula>NOT(ISERROR(SEARCH("IRLANDA",B10)))</formula>
    </cfRule>
    <cfRule type="containsText" dxfId="343" priority="208" operator="containsText" text="PAÍSES DEL ESTE">
      <formula>NOT(ISERROR(SEARCH("PAÍSES DEL ESTE",B10)))</formula>
    </cfRule>
    <cfRule type="containsText" dxfId="342" priority="209" operator="containsText" text="RUSIA">
      <formula>NOT(ISERROR(SEARCH("RUSIA",B10)))</formula>
    </cfRule>
    <cfRule type="containsText" dxfId="341" priority="210" operator="containsText" text="HOLANDA">
      <formula>NOT(ISERROR(SEARCH("HOLANDA",B10)))</formula>
    </cfRule>
    <cfRule type="containsText" dxfId="340" priority="211" operator="containsText" text="FRANCIA">
      <formula>NOT(ISERROR(SEARCH("FRANCIA",B10)))</formula>
    </cfRule>
    <cfRule type="containsText" dxfId="339" priority="212" operator="containsText" text="ITALIA">
      <formula>NOT(ISERROR(SEARCH("ITALIA",B10)))</formula>
    </cfRule>
    <cfRule type="containsText" dxfId="338" priority="213" operator="containsText" text="BÉLGICA">
      <formula>NOT(ISERROR(SEARCH("BÉLGICA",B10)))</formula>
    </cfRule>
    <cfRule type="containsText" dxfId="337" priority="214" operator="containsText" text="ESPAÑA">
      <formula>NOT(ISERROR(SEARCH("ESPAÑA",B10)))</formula>
    </cfRule>
    <cfRule type="containsText" dxfId="336" priority="215" operator="containsText" text="ALEMANIA">
      <formula>NOT(ISERROR(SEARCH("ALEMANIA",B10)))</formula>
    </cfRule>
    <cfRule type="containsText" dxfId="335" priority="216" operator="containsText" text="PAÍSES NÓRDICOS">
      <formula>NOT(ISERROR(SEARCH("PAÍSES NÓRDICOS",B10)))</formula>
    </cfRule>
    <cfRule type="containsText" dxfId="334" priority="217" operator="containsText" text="REINO UNIDO">
      <formula>NOT(ISERROR(SEARCH("REINO UNIDO",B10)))</formula>
    </cfRule>
    <cfRule type="containsText" dxfId="333" priority="218" operator="containsText" text="DINAMARCA">
      <formula>NOT(ISERROR(SEARCH("DINAMARCA",B10)))</formula>
    </cfRule>
    <cfRule type="containsText" dxfId="332" priority="219" operator="containsText" text="NORUEGA">
      <formula>NOT(ISERROR(SEARCH("NORUEGA",B10)))</formula>
    </cfRule>
    <cfRule type="containsText" dxfId="331" priority="220" operator="containsText" text="FINLANDIA">
      <formula>NOT(ISERROR(SEARCH("FINLANDIA",B10)))</formula>
    </cfRule>
    <cfRule type="containsText" dxfId="330" priority="221" operator="containsText" text="SUECIA">
      <formula>NOT(ISERROR(SEARCH("SUECIA",B10)))</formula>
    </cfRule>
  </conditionalFormatting>
  <conditionalFormatting sqref="G11">
    <cfRule type="containsText" dxfId="329" priority="188" operator="containsText" text="SUIZA">
      <formula>NOT(ISERROR(SEARCH("SUIZA",G11)))</formula>
    </cfRule>
    <cfRule type="containsText" dxfId="328" priority="189" operator="containsText" text="AUSTRIA">
      <formula>NOT(ISERROR(SEARCH("AUSTRIA",G11)))</formula>
    </cfRule>
    <cfRule type="containsText" dxfId="327" priority="190" operator="containsText" text="IRLANDA">
      <formula>NOT(ISERROR(SEARCH("IRLANDA",G11)))</formula>
    </cfRule>
    <cfRule type="containsText" dxfId="326" priority="191" operator="containsText" text="PAÍSES DEL ESTE">
      <formula>NOT(ISERROR(SEARCH("PAÍSES DEL ESTE",G11)))</formula>
    </cfRule>
    <cfRule type="containsText" dxfId="325" priority="192" operator="containsText" text="RUSIA">
      <formula>NOT(ISERROR(SEARCH("RUSIA",G11)))</formula>
    </cfRule>
    <cfRule type="containsText" dxfId="324" priority="193" operator="containsText" text="HOLANDA">
      <formula>NOT(ISERROR(SEARCH("HOLANDA",G11)))</formula>
    </cfRule>
    <cfRule type="containsText" dxfId="323" priority="194" operator="containsText" text="FRANCIA">
      <formula>NOT(ISERROR(SEARCH("FRANCIA",G11)))</formula>
    </cfRule>
    <cfRule type="containsText" dxfId="322" priority="195" operator="containsText" text="ITALIA">
      <formula>NOT(ISERROR(SEARCH("ITALIA",G11)))</formula>
    </cfRule>
    <cfRule type="containsText" dxfId="321" priority="196" operator="containsText" text="BÉLGICA">
      <formula>NOT(ISERROR(SEARCH("BÉLGICA",G11)))</formula>
    </cfRule>
    <cfRule type="containsText" dxfId="320" priority="197" operator="containsText" text="ESPAÑA">
      <formula>NOT(ISERROR(SEARCH("ESPAÑA",G11)))</formula>
    </cfRule>
    <cfRule type="containsText" dxfId="319" priority="198" operator="containsText" text="ALEMANIA">
      <formula>NOT(ISERROR(SEARCH("ALEMANIA",G11)))</formula>
    </cfRule>
    <cfRule type="containsText" dxfId="318" priority="199" operator="containsText" text="PAÍSES NÓRDICOS">
      <formula>NOT(ISERROR(SEARCH("PAÍSES NÓRDICOS",G11)))</formula>
    </cfRule>
    <cfRule type="containsText" dxfId="317" priority="200" operator="containsText" text="REINO UNIDO">
      <formula>NOT(ISERROR(SEARCH("REINO UNIDO",G11)))</formula>
    </cfRule>
    <cfRule type="containsText" dxfId="316" priority="201" operator="containsText" text="DINAMARCA">
      <formula>NOT(ISERROR(SEARCH("DINAMARCA",G11)))</formula>
    </cfRule>
    <cfRule type="containsText" dxfId="315" priority="202" operator="containsText" text="NORUEGA">
      <formula>NOT(ISERROR(SEARCH("NORUEGA",G11)))</formula>
    </cfRule>
    <cfRule type="containsText" dxfId="314" priority="203" operator="containsText" text="FINLANDIA">
      <formula>NOT(ISERROR(SEARCH("FINLANDIA",G11)))</formula>
    </cfRule>
    <cfRule type="containsText" dxfId="313" priority="204" operator="containsText" text="SUECIA">
      <formula>NOT(ISERROR(SEARCH("SUECIA",G11)))</formula>
    </cfRule>
  </conditionalFormatting>
  <conditionalFormatting sqref="G11">
    <cfRule type="containsText" dxfId="312" priority="171" operator="containsText" text="SUIZA">
      <formula>NOT(ISERROR(SEARCH("SUIZA",G11)))</formula>
    </cfRule>
    <cfRule type="containsText" dxfId="311" priority="172" operator="containsText" text="AUSTRIA">
      <formula>NOT(ISERROR(SEARCH("AUSTRIA",G11)))</formula>
    </cfRule>
    <cfRule type="containsText" dxfId="310" priority="173" operator="containsText" text="IRLANDA">
      <formula>NOT(ISERROR(SEARCH("IRLANDA",G11)))</formula>
    </cfRule>
    <cfRule type="containsText" dxfId="309" priority="174" operator="containsText" text="PAÍSES DEL ESTE">
      <formula>NOT(ISERROR(SEARCH("PAÍSES DEL ESTE",G11)))</formula>
    </cfRule>
    <cfRule type="containsText" dxfId="308" priority="175" operator="containsText" text="RUSIA">
      <formula>NOT(ISERROR(SEARCH("RUSIA",G11)))</formula>
    </cfRule>
    <cfRule type="containsText" dxfId="307" priority="176" operator="containsText" text="HOLANDA">
      <formula>NOT(ISERROR(SEARCH("HOLANDA",G11)))</formula>
    </cfRule>
    <cfRule type="containsText" dxfId="306" priority="177" operator="containsText" text="FRANCIA">
      <formula>NOT(ISERROR(SEARCH("FRANCIA",G11)))</formula>
    </cfRule>
    <cfRule type="containsText" dxfId="305" priority="178" operator="containsText" text="ITALIA">
      <formula>NOT(ISERROR(SEARCH("ITALIA",G11)))</formula>
    </cfRule>
    <cfRule type="containsText" dxfId="304" priority="179" operator="containsText" text="BÉLGICA">
      <formula>NOT(ISERROR(SEARCH("BÉLGICA",G11)))</formula>
    </cfRule>
    <cfRule type="containsText" dxfId="303" priority="180" operator="containsText" text="ESPAÑA">
      <formula>NOT(ISERROR(SEARCH("ESPAÑA",G11)))</formula>
    </cfRule>
    <cfRule type="containsText" dxfId="302" priority="181" operator="containsText" text="ALEMANIA">
      <formula>NOT(ISERROR(SEARCH("ALEMANIA",G11)))</formula>
    </cfRule>
    <cfRule type="containsText" dxfId="301" priority="182" operator="containsText" text="PAÍSES NÓRDICOS">
      <formula>NOT(ISERROR(SEARCH("PAÍSES NÓRDICOS",G11)))</formula>
    </cfRule>
    <cfRule type="containsText" dxfId="300" priority="183" operator="containsText" text="REINO UNIDO">
      <formula>NOT(ISERROR(SEARCH("REINO UNIDO",G11)))</formula>
    </cfRule>
    <cfRule type="containsText" dxfId="299" priority="184" operator="containsText" text="DINAMARCA">
      <formula>NOT(ISERROR(SEARCH("DINAMARCA",G11)))</formula>
    </cfRule>
    <cfRule type="containsText" dxfId="298" priority="185" operator="containsText" text="NORUEGA">
      <formula>NOT(ISERROR(SEARCH("NORUEGA",G11)))</formula>
    </cfRule>
    <cfRule type="containsText" dxfId="297" priority="186" operator="containsText" text="FINLANDIA">
      <formula>NOT(ISERROR(SEARCH("FINLANDIA",G11)))</formula>
    </cfRule>
    <cfRule type="containsText" dxfId="296" priority="187" operator="containsText" text="SUECIA">
      <formula>NOT(ISERROR(SEARCH("SUECIA",G11)))</formula>
    </cfRule>
  </conditionalFormatting>
  <conditionalFormatting sqref="G11">
    <cfRule type="containsText" dxfId="295" priority="154" operator="containsText" text="SUIZA">
      <formula>NOT(ISERROR(SEARCH("SUIZA",G11)))</formula>
    </cfRule>
    <cfRule type="containsText" dxfId="294" priority="155" operator="containsText" text="AUSTRIA">
      <formula>NOT(ISERROR(SEARCH("AUSTRIA",G11)))</formula>
    </cfRule>
    <cfRule type="containsText" dxfId="293" priority="156" operator="containsText" text="IRLANDA">
      <formula>NOT(ISERROR(SEARCH("IRLANDA",G11)))</formula>
    </cfRule>
    <cfRule type="containsText" dxfId="292" priority="157" operator="containsText" text="PAÍSES DEL ESTE">
      <formula>NOT(ISERROR(SEARCH("PAÍSES DEL ESTE",G11)))</formula>
    </cfRule>
    <cfRule type="containsText" dxfId="291" priority="158" operator="containsText" text="RUSIA">
      <formula>NOT(ISERROR(SEARCH("RUSIA",G11)))</formula>
    </cfRule>
    <cfRule type="containsText" dxfId="290" priority="159" operator="containsText" text="HOLANDA">
      <formula>NOT(ISERROR(SEARCH("HOLANDA",G11)))</formula>
    </cfRule>
    <cfRule type="containsText" dxfId="289" priority="160" operator="containsText" text="FRANCIA">
      <formula>NOT(ISERROR(SEARCH("FRANCIA",G11)))</formula>
    </cfRule>
    <cfRule type="containsText" dxfId="288" priority="161" operator="containsText" text="ITALIA">
      <formula>NOT(ISERROR(SEARCH("ITALIA",G11)))</formula>
    </cfRule>
    <cfRule type="containsText" dxfId="287" priority="162" operator="containsText" text="BÉLGICA">
      <formula>NOT(ISERROR(SEARCH("BÉLGICA",G11)))</formula>
    </cfRule>
    <cfRule type="containsText" dxfId="286" priority="163" operator="containsText" text="ESPAÑA">
      <formula>NOT(ISERROR(SEARCH("ESPAÑA",G11)))</formula>
    </cfRule>
    <cfRule type="containsText" dxfId="285" priority="164" operator="containsText" text="ALEMANIA">
      <formula>NOT(ISERROR(SEARCH("ALEMANIA",G11)))</formula>
    </cfRule>
    <cfRule type="containsText" dxfId="284" priority="165" operator="containsText" text="PAÍSES NÓRDICOS">
      <formula>NOT(ISERROR(SEARCH("PAÍSES NÓRDICOS",G11)))</formula>
    </cfRule>
    <cfRule type="containsText" dxfId="283" priority="166" operator="containsText" text="REINO UNIDO">
      <formula>NOT(ISERROR(SEARCH("REINO UNIDO",G11)))</formula>
    </cfRule>
    <cfRule type="containsText" dxfId="282" priority="167" operator="containsText" text="DINAMARCA">
      <formula>NOT(ISERROR(SEARCH("DINAMARCA",G11)))</formula>
    </cfRule>
    <cfRule type="containsText" dxfId="281" priority="168" operator="containsText" text="NORUEGA">
      <formula>NOT(ISERROR(SEARCH("NORUEGA",G11)))</formula>
    </cfRule>
    <cfRule type="containsText" dxfId="280" priority="169" operator="containsText" text="FINLANDIA">
      <formula>NOT(ISERROR(SEARCH("FINLANDIA",G11)))</formula>
    </cfRule>
    <cfRule type="containsText" dxfId="279" priority="170" operator="containsText" text="SUECIA">
      <formula>NOT(ISERROR(SEARCH("SUECIA",G11)))</formula>
    </cfRule>
  </conditionalFormatting>
  <conditionalFormatting sqref="B16:B18">
    <cfRule type="containsText" dxfId="278" priority="137" operator="containsText" text="SUIZA">
      <formula>NOT(ISERROR(SEARCH("SUIZA",B16)))</formula>
    </cfRule>
    <cfRule type="containsText" dxfId="277" priority="138" operator="containsText" text="AUSTRIA">
      <formula>NOT(ISERROR(SEARCH("AUSTRIA",B16)))</formula>
    </cfRule>
    <cfRule type="containsText" dxfId="276" priority="139" operator="containsText" text="IRLANDA">
      <formula>NOT(ISERROR(SEARCH("IRLANDA",B16)))</formula>
    </cfRule>
    <cfRule type="containsText" dxfId="275" priority="140" operator="containsText" text="PAÍSES DEL ESTE">
      <formula>NOT(ISERROR(SEARCH("PAÍSES DEL ESTE",B16)))</formula>
    </cfRule>
    <cfRule type="containsText" dxfId="274" priority="141" operator="containsText" text="RUSIA">
      <formula>NOT(ISERROR(SEARCH("RUSIA",B16)))</formula>
    </cfRule>
    <cfRule type="containsText" dxfId="273" priority="142" operator="containsText" text="HOLANDA">
      <formula>NOT(ISERROR(SEARCH("HOLANDA",B16)))</formula>
    </cfRule>
    <cfRule type="containsText" dxfId="272" priority="143" operator="containsText" text="FRANCIA">
      <formula>NOT(ISERROR(SEARCH("FRANCIA",B16)))</formula>
    </cfRule>
    <cfRule type="containsText" dxfId="271" priority="144" operator="containsText" text="ITALIA">
      <formula>NOT(ISERROR(SEARCH("ITALIA",B16)))</formula>
    </cfRule>
    <cfRule type="containsText" dxfId="270" priority="145" operator="containsText" text="BÉLGICA">
      <formula>NOT(ISERROR(SEARCH("BÉLGICA",B16)))</formula>
    </cfRule>
    <cfRule type="containsText" dxfId="269" priority="146" operator="containsText" text="ESPAÑA">
      <formula>NOT(ISERROR(SEARCH("ESPAÑA",B16)))</formula>
    </cfRule>
    <cfRule type="containsText" dxfId="268" priority="147" operator="containsText" text="ALEMANIA">
      <formula>NOT(ISERROR(SEARCH("ALEMANIA",B16)))</formula>
    </cfRule>
    <cfRule type="containsText" dxfId="267" priority="148" operator="containsText" text="PAÍSES NÓRDICOS">
      <formula>NOT(ISERROR(SEARCH("PAÍSES NÓRDICOS",B16)))</formula>
    </cfRule>
    <cfRule type="containsText" dxfId="266" priority="149" operator="containsText" text="REINO UNIDO">
      <formula>NOT(ISERROR(SEARCH("REINO UNIDO",B16)))</formula>
    </cfRule>
    <cfRule type="containsText" dxfId="265" priority="150" operator="containsText" text="DINAMARCA">
      <formula>NOT(ISERROR(SEARCH("DINAMARCA",B16)))</formula>
    </cfRule>
    <cfRule type="containsText" dxfId="264" priority="151" operator="containsText" text="NORUEGA">
      <formula>NOT(ISERROR(SEARCH("NORUEGA",B16)))</formula>
    </cfRule>
    <cfRule type="containsText" dxfId="263" priority="152" operator="containsText" text="FINLANDIA">
      <formula>NOT(ISERROR(SEARCH("FINLANDIA",B16)))</formula>
    </cfRule>
    <cfRule type="containsText" dxfId="262" priority="153" operator="containsText" text="SUECIA">
      <formula>NOT(ISERROR(SEARCH("SUECIA",B16)))</formula>
    </cfRule>
  </conditionalFormatting>
  <conditionalFormatting sqref="B15">
    <cfRule type="containsText" dxfId="261" priority="120" operator="containsText" text="SUIZA">
      <formula>NOT(ISERROR(SEARCH("SUIZA",B15)))</formula>
    </cfRule>
    <cfRule type="containsText" dxfId="260" priority="121" operator="containsText" text="AUSTRIA">
      <formula>NOT(ISERROR(SEARCH("AUSTRIA",B15)))</formula>
    </cfRule>
    <cfRule type="containsText" dxfId="259" priority="122" operator="containsText" text="IRLANDA">
      <formula>NOT(ISERROR(SEARCH("IRLANDA",B15)))</formula>
    </cfRule>
    <cfRule type="containsText" dxfId="258" priority="123" operator="containsText" text="PAÍSES DEL ESTE">
      <formula>NOT(ISERROR(SEARCH("PAÍSES DEL ESTE",B15)))</formula>
    </cfRule>
    <cfRule type="containsText" dxfId="257" priority="124" operator="containsText" text="RUSIA">
      <formula>NOT(ISERROR(SEARCH("RUSIA",B15)))</formula>
    </cfRule>
    <cfRule type="containsText" dxfId="256" priority="125" operator="containsText" text="HOLANDA">
      <formula>NOT(ISERROR(SEARCH("HOLANDA",B15)))</formula>
    </cfRule>
    <cfRule type="containsText" dxfId="255" priority="126" operator="containsText" text="FRANCIA">
      <formula>NOT(ISERROR(SEARCH("FRANCIA",B15)))</formula>
    </cfRule>
    <cfRule type="containsText" dxfId="254" priority="127" operator="containsText" text="ITALIA">
      <formula>NOT(ISERROR(SEARCH("ITALIA",B15)))</formula>
    </cfRule>
    <cfRule type="containsText" dxfId="253" priority="128" operator="containsText" text="BÉLGICA">
      <formula>NOT(ISERROR(SEARCH("BÉLGICA",B15)))</formula>
    </cfRule>
    <cfRule type="containsText" dxfId="252" priority="129" operator="containsText" text="ESPAÑA">
      <formula>NOT(ISERROR(SEARCH("ESPAÑA",B15)))</formula>
    </cfRule>
    <cfRule type="containsText" dxfId="251" priority="130" operator="containsText" text="ALEMANIA">
      <formula>NOT(ISERROR(SEARCH("ALEMANIA",B15)))</formula>
    </cfRule>
    <cfRule type="containsText" dxfId="250" priority="131" operator="containsText" text="PAÍSES NÓRDICOS">
      <formula>NOT(ISERROR(SEARCH("PAÍSES NÓRDICOS",B15)))</formula>
    </cfRule>
    <cfRule type="containsText" dxfId="249" priority="132" operator="containsText" text="REINO UNIDO">
      <formula>NOT(ISERROR(SEARCH("REINO UNIDO",B15)))</formula>
    </cfRule>
    <cfRule type="containsText" dxfId="248" priority="133" operator="containsText" text="DINAMARCA">
      <formula>NOT(ISERROR(SEARCH("DINAMARCA",B15)))</formula>
    </cfRule>
    <cfRule type="containsText" dxfId="247" priority="134" operator="containsText" text="NORUEGA">
      <formula>NOT(ISERROR(SEARCH("NORUEGA",B15)))</formula>
    </cfRule>
    <cfRule type="containsText" dxfId="246" priority="135" operator="containsText" text="FINLANDIA">
      <formula>NOT(ISERROR(SEARCH("FINLANDIA",B15)))</formula>
    </cfRule>
    <cfRule type="containsText" dxfId="245" priority="136" operator="containsText" text="SUECIA">
      <formula>NOT(ISERROR(SEARCH("SUECIA",B15)))</formula>
    </cfRule>
  </conditionalFormatting>
  <conditionalFormatting sqref="B13:B14">
    <cfRule type="containsText" dxfId="244" priority="103" operator="containsText" text="SUIZA">
      <formula>NOT(ISERROR(SEARCH("SUIZA",B13)))</formula>
    </cfRule>
    <cfRule type="containsText" dxfId="243" priority="104" operator="containsText" text="AUSTRIA">
      <formula>NOT(ISERROR(SEARCH("AUSTRIA",B13)))</formula>
    </cfRule>
    <cfRule type="containsText" dxfId="242" priority="105" operator="containsText" text="IRLANDA">
      <formula>NOT(ISERROR(SEARCH("IRLANDA",B13)))</formula>
    </cfRule>
    <cfRule type="containsText" dxfId="241" priority="106" operator="containsText" text="PAÍSES DEL ESTE">
      <formula>NOT(ISERROR(SEARCH("PAÍSES DEL ESTE",B13)))</formula>
    </cfRule>
    <cfRule type="containsText" dxfId="240" priority="107" operator="containsText" text="RUSIA">
      <formula>NOT(ISERROR(SEARCH("RUSIA",B13)))</formula>
    </cfRule>
    <cfRule type="containsText" dxfId="239" priority="108" operator="containsText" text="HOLANDA">
      <formula>NOT(ISERROR(SEARCH("HOLANDA",B13)))</formula>
    </cfRule>
    <cfRule type="containsText" dxfId="238" priority="109" operator="containsText" text="FRANCIA">
      <formula>NOT(ISERROR(SEARCH("FRANCIA",B13)))</formula>
    </cfRule>
    <cfRule type="containsText" dxfId="237" priority="110" operator="containsText" text="ITALIA">
      <formula>NOT(ISERROR(SEARCH("ITALIA",B13)))</formula>
    </cfRule>
    <cfRule type="containsText" dxfId="236" priority="111" operator="containsText" text="BÉLGICA">
      <formula>NOT(ISERROR(SEARCH("BÉLGICA",B13)))</formula>
    </cfRule>
    <cfRule type="containsText" dxfId="235" priority="112" operator="containsText" text="ESPAÑA">
      <formula>NOT(ISERROR(SEARCH("ESPAÑA",B13)))</formula>
    </cfRule>
    <cfRule type="containsText" dxfId="234" priority="113" operator="containsText" text="ALEMANIA">
      <formula>NOT(ISERROR(SEARCH("ALEMANIA",B13)))</formula>
    </cfRule>
    <cfRule type="containsText" dxfId="233" priority="114" operator="containsText" text="PAÍSES NÓRDICOS">
      <formula>NOT(ISERROR(SEARCH("PAÍSES NÓRDICOS",B13)))</formula>
    </cfRule>
    <cfRule type="containsText" dxfId="232" priority="115" operator="containsText" text="REINO UNIDO">
      <formula>NOT(ISERROR(SEARCH("REINO UNIDO",B13)))</formula>
    </cfRule>
    <cfRule type="containsText" dxfId="231" priority="116" operator="containsText" text="DINAMARCA">
      <formula>NOT(ISERROR(SEARCH("DINAMARCA",B13)))</formula>
    </cfRule>
    <cfRule type="containsText" dxfId="230" priority="117" operator="containsText" text="NORUEGA">
      <formula>NOT(ISERROR(SEARCH("NORUEGA",B13)))</formula>
    </cfRule>
    <cfRule type="containsText" dxfId="229" priority="118" operator="containsText" text="FINLANDIA">
      <formula>NOT(ISERROR(SEARCH("FINLANDIA",B13)))</formula>
    </cfRule>
    <cfRule type="containsText" dxfId="228" priority="119" operator="containsText" text="SUECIA">
      <formula>NOT(ISERROR(SEARCH("SUECIA",B13)))</formula>
    </cfRule>
  </conditionalFormatting>
  <conditionalFormatting sqref="B13:B14">
    <cfRule type="containsText" dxfId="227" priority="86" operator="containsText" text="SUIZA">
      <formula>NOT(ISERROR(SEARCH("SUIZA",B13)))</formula>
    </cfRule>
    <cfRule type="containsText" dxfId="226" priority="87" operator="containsText" text="AUSTRIA">
      <formula>NOT(ISERROR(SEARCH("AUSTRIA",B13)))</formula>
    </cfRule>
    <cfRule type="containsText" dxfId="225" priority="88" operator="containsText" text="IRLANDA">
      <formula>NOT(ISERROR(SEARCH("IRLANDA",B13)))</formula>
    </cfRule>
    <cfRule type="containsText" dxfId="224" priority="89" operator="containsText" text="PAÍSES DEL ESTE">
      <formula>NOT(ISERROR(SEARCH("PAÍSES DEL ESTE",B13)))</formula>
    </cfRule>
    <cfRule type="containsText" dxfId="223" priority="90" operator="containsText" text="RUSIA">
      <formula>NOT(ISERROR(SEARCH("RUSIA",B13)))</formula>
    </cfRule>
    <cfRule type="containsText" dxfId="222" priority="91" operator="containsText" text="HOLANDA">
      <formula>NOT(ISERROR(SEARCH("HOLANDA",B13)))</formula>
    </cfRule>
    <cfRule type="containsText" dxfId="221" priority="92" operator="containsText" text="FRANCIA">
      <formula>NOT(ISERROR(SEARCH("FRANCIA",B13)))</formula>
    </cfRule>
    <cfRule type="containsText" dxfId="220" priority="93" operator="containsText" text="ITALIA">
      <formula>NOT(ISERROR(SEARCH("ITALIA",B13)))</formula>
    </cfRule>
    <cfRule type="containsText" dxfId="219" priority="94" operator="containsText" text="BÉLGICA">
      <formula>NOT(ISERROR(SEARCH("BÉLGICA",B13)))</formula>
    </cfRule>
    <cfRule type="containsText" dxfId="218" priority="95" operator="containsText" text="ESPAÑA">
      <formula>NOT(ISERROR(SEARCH("ESPAÑA",B13)))</formula>
    </cfRule>
    <cfRule type="containsText" dxfId="217" priority="96" operator="containsText" text="ALEMANIA">
      <formula>NOT(ISERROR(SEARCH("ALEMANIA",B13)))</formula>
    </cfRule>
    <cfRule type="containsText" dxfId="216" priority="97" operator="containsText" text="PAÍSES NÓRDICOS">
      <formula>NOT(ISERROR(SEARCH("PAÍSES NÓRDICOS",B13)))</formula>
    </cfRule>
    <cfRule type="containsText" dxfId="215" priority="98" operator="containsText" text="REINO UNIDO">
      <formula>NOT(ISERROR(SEARCH("REINO UNIDO",B13)))</formula>
    </cfRule>
    <cfRule type="containsText" dxfId="214" priority="99" operator="containsText" text="DINAMARCA">
      <formula>NOT(ISERROR(SEARCH("DINAMARCA",B13)))</formula>
    </cfRule>
    <cfRule type="containsText" dxfId="213" priority="100" operator="containsText" text="NORUEGA">
      <formula>NOT(ISERROR(SEARCH("NORUEGA",B13)))</formula>
    </cfRule>
    <cfRule type="containsText" dxfId="212" priority="101" operator="containsText" text="FINLANDIA">
      <formula>NOT(ISERROR(SEARCH("FINLANDIA",B13)))</formula>
    </cfRule>
    <cfRule type="containsText" dxfId="211" priority="102" operator="containsText" text="SUECIA">
      <formula>NOT(ISERROR(SEARCH("SUECIA",B13)))</formula>
    </cfRule>
  </conditionalFormatting>
  <conditionalFormatting sqref="B14">
    <cfRule type="containsText" dxfId="210" priority="69" operator="containsText" text="SUIZA">
      <formula>NOT(ISERROR(SEARCH("SUIZA",B14)))</formula>
    </cfRule>
    <cfRule type="containsText" dxfId="209" priority="70" operator="containsText" text="AUSTRIA">
      <formula>NOT(ISERROR(SEARCH("AUSTRIA",B14)))</formula>
    </cfRule>
    <cfRule type="containsText" dxfId="208" priority="71" operator="containsText" text="IRLANDA">
      <formula>NOT(ISERROR(SEARCH("IRLANDA",B14)))</formula>
    </cfRule>
    <cfRule type="containsText" dxfId="207" priority="72" operator="containsText" text="PAÍSES DEL ESTE">
      <formula>NOT(ISERROR(SEARCH("PAÍSES DEL ESTE",B14)))</formula>
    </cfRule>
    <cfRule type="containsText" dxfId="206" priority="73" operator="containsText" text="RUSIA">
      <formula>NOT(ISERROR(SEARCH("RUSIA",B14)))</formula>
    </cfRule>
    <cfRule type="containsText" dxfId="205" priority="74" operator="containsText" text="HOLANDA">
      <formula>NOT(ISERROR(SEARCH("HOLANDA",B14)))</formula>
    </cfRule>
    <cfRule type="containsText" dxfId="204" priority="75" operator="containsText" text="FRANCIA">
      <formula>NOT(ISERROR(SEARCH("FRANCIA",B14)))</formula>
    </cfRule>
    <cfRule type="containsText" dxfId="203" priority="76" operator="containsText" text="ITALIA">
      <formula>NOT(ISERROR(SEARCH("ITALIA",B14)))</formula>
    </cfRule>
    <cfRule type="containsText" dxfId="202" priority="77" operator="containsText" text="BÉLGICA">
      <formula>NOT(ISERROR(SEARCH("BÉLGICA",B14)))</formula>
    </cfRule>
    <cfRule type="containsText" dxfId="201" priority="78" operator="containsText" text="ESPAÑA">
      <formula>NOT(ISERROR(SEARCH("ESPAÑA",B14)))</formula>
    </cfRule>
    <cfRule type="containsText" dxfId="200" priority="79" operator="containsText" text="ALEMANIA">
      <formula>NOT(ISERROR(SEARCH("ALEMANIA",B14)))</formula>
    </cfRule>
    <cfRule type="containsText" dxfId="199" priority="80" operator="containsText" text="PAÍSES NÓRDICOS">
      <formula>NOT(ISERROR(SEARCH("PAÍSES NÓRDICOS",B14)))</formula>
    </cfRule>
    <cfRule type="containsText" dxfId="198" priority="81" operator="containsText" text="REINO UNIDO">
      <formula>NOT(ISERROR(SEARCH("REINO UNIDO",B14)))</formula>
    </cfRule>
    <cfRule type="containsText" dxfId="197" priority="82" operator="containsText" text="DINAMARCA">
      <formula>NOT(ISERROR(SEARCH("DINAMARCA",B14)))</formula>
    </cfRule>
    <cfRule type="containsText" dxfId="196" priority="83" operator="containsText" text="NORUEGA">
      <formula>NOT(ISERROR(SEARCH("NORUEGA",B14)))</formula>
    </cfRule>
    <cfRule type="containsText" dxfId="195" priority="84" operator="containsText" text="FINLANDIA">
      <formula>NOT(ISERROR(SEARCH("FINLANDIA",B14)))</formula>
    </cfRule>
    <cfRule type="containsText" dxfId="194" priority="85" operator="containsText" text="SUECIA">
      <formula>NOT(ISERROR(SEARCH("SUECIA",B14)))</formula>
    </cfRule>
  </conditionalFormatting>
  <conditionalFormatting sqref="B14">
    <cfRule type="containsText" dxfId="193" priority="52" operator="containsText" text="SUIZA">
      <formula>NOT(ISERROR(SEARCH("SUIZA",B14)))</formula>
    </cfRule>
    <cfRule type="containsText" dxfId="192" priority="53" operator="containsText" text="AUSTRIA">
      <formula>NOT(ISERROR(SEARCH("AUSTRIA",B14)))</formula>
    </cfRule>
    <cfRule type="containsText" dxfId="191" priority="54" operator="containsText" text="IRLANDA">
      <formula>NOT(ISERROR(SEARCH("IRLANDA",B14)))</formula>
    </cfRule>
    <cfRule type="containsText" dxfId="190" priority="55" operator="containsText" text="PAÍSES DEL ESTE">
      <formula>NOT(ISERROR(SEARCH("PAÍSES DEL ESTE",B14)))</formula>
    </cfRule>
    <cfRule type="containsText" dxfId="189" priority="56" operator="containsText" text="RUSIA">
      <formula>NOT(ISERROR(SEARCH("RUSIA",B14)))</formula>
    </cfRule>
    <cfRule type="containsText" dxfId="188" priority="57" operator="containsText" text="HOLANDA">
      <formula>NOT(ISERROR(SEARCH("HOLANDA",B14)))</formula>
    </cfRule>
    <cfRule type="containsText" dxfId="187" priority="58" operator="containsText" text="FRANCIA">
      <formula>NOT(ISERROR(SEARCH("FRANCIA",B14)))</formula>
    </cfRule>
    <cfRule type="containsText" dxfId="186" priority="59" operator="containsText" text="ITALIA">
      <formula>NOT(ISERROR(SEARCH("ITALIA",B14)))</formula>
    </cfRule>
    <cfRule type="containsText" dxfId="185" priority="60" operator="containsText" text="BÉLGICA">
      <formula>NOT(ISERROR(SEARCH("BÉLGICA",B14)))</formula>
    </cfRule>
    <cfRule type="containsText" dxfId="184" priority="61" operator="containsText" text="ESPAÑA">
      <formula>NOT(ISERROR(SEARCH("ESPAÑA",B14)))</formula>
    </cfRule>
    <cfRule type="containsText" dxfId="183" priority="62" operator="containsText" text="ALEMANIA">
      <formula>NOT(ISERROR(SEARCH("ALEMANIA",B14)))</formula>
    </cfRule>
    <cfRule type="containsText" dxfId="182" priority="63" operator="containsText" text="PAÍSES NÓRDICOS">
      <formula>NOT(ISERROR(SEARCH("PAÍSES NÓRDICOS",B14)))</formula>
    </cfRule>
    <cfRule type="containsText" dxfId="181" priority="64" operator="containsText" text="REINO UNIDO">
      <formula>NOT(ISERROR(SEARCH("REINO UNIDO",B14)))</formula>
    </cfRule>
    <cfRule type="containsText" dxfId="180" priority="65" operator="containsText" text="DINAMARCA">
      <formula>NOT(ISERROR(SEARCH("DINAMARCA",B14)))</formula>
    </cfRule>
    <cfRule type="containsText" dxfId="179" priority="66" operator="containsText" text="NORUEGA">
      <formula>NOT(ISERROR(SEARCH("NORUEGA",B14)))</formula>
    </cfRule>
    <cfRule type="containsText" dxfId="178" priority="67" operator="containsText" text="FINLANDIA">
      <formula>NOT(ISERROR(SEARCH("FINLANDIA",B14)))</formula>
    </cfRule>
    <cfRule type="containsText" dxfId="177" priority="68" operator="containsText" text="SUECIA">
      <formula>NOT(ISERROR(SEARCH("SUECIA",B14)))</formula>
    </cfRule>
  </conditionalFormatting>
  <conditionalFormatting sqref="B15">
    <cfRule type="containsText" dxfId="176" priority="35" operator="containsText" text="SUIZA">
      <formula>NOT(ISERROR(SEARCH("SUIZA",B15)))</formula>
    </cfRule>
    <cfRule type="containsText" dxfId="175" priority="36" operator="containsText" text="AUSTRIA">
      <formula>NOT(ISERROR(SEARCH("AUSTRIA",B15)))</formula>
    </cfRule>
    <cfRule type="containsText" dxfId="174" priority="37" operator="containsText" text="IRLANDA">
      <formula>NOT(ISERROR(SEARCH("IRLANDA",B15)))</formula>
    </cfRule>
    <cfRule type="containsText" dxfId="173" priority="38" operator="containsText" text="PAÍSES DEL ESTE">
      <formula>NOT(ISERROR(SEARCH("PAÍSES DEL ESTE",B15)))</formula>
    </cfRule>
    <cfRule type="containsText" dxfId="172" priority="39" operator="containsText" text="RUSIA">
      <formula>NOT(ISERROR(SEARCH("RUSIA",B15)))</formula>
    </cfRule>
    <cfRule type="containsText" dxfId="171" priority="40" operator="containsText" text="HOLANDA">
      <formula>NOT(ISERROR(SEARCH("HOLANDA",B15)))</formula>
    </cfRule>
    <cfRule type="containsText" dxfId="170" priority="41" operator="containsText" text="FRANCIA">
      <formula>NOT(ISERROR(SEARCH("FRANCIA",B15)))</formula>
    </cfRule>
    <cfRule type="containsText" dxfId="169" priority="42" operator="containsText" text="ITALIA">
      <formula>NOT(ISERROR(SEARCH("ITALIA",B15)))</formula>
    </cfRule>
    <cfRule type="containsText" dxfId="168" priority="43" operator="containsText" text="BÉLGICA">
      <formula>NOT(ISERROR(SEARCH("BÉLGICA",B15)))</formula>
    </cfRule>
    <cfRule type="containsText" dxfId="167" priority="44" operator="containsText" text="ESPAÑA">
      <formula>NOT(ISERROR(SEARCH("ESPAÑA",B15)))</formula>
    </cfRule>
    <cfRule type="containsText" dxfId="166" priority="45" operator="containsText" text="ALEMANIA">
      <formula>NOT(ISERROR(SEARCH("ALEMANIA",B15)))</formula>
    </cfRule>
    <cfRule type="containsText" dxfId="165" priority="46" operator="containsText" text="PAÍSES NÓRDICOS">
      <formula>NOT(ISERROR(SEARCH("PAÍSES NÓRDICOS",B15)))</formula>
    </cfRule>
    <cfRule type="containsText" dxfId="164" priority="47" operator="containsText" text="REINO UNIDO">
      <formula>NOT(ISERROR(SEARCH("REINO UNIDO",B15)))</formula>
    </cfRule>
    <cfRule type="containsText" dxfId="163" priority="48" operator="containsText" text="DINAMARCA">
      <formula>NOT(ISERROR(SEARCH("DINAMARCA",B15)))</formula>
    </cfRule>
    <cfRule type="containsText" dxfId="162" priority="49" operator="containsText" text="NORUEGA">
      <formula>NOT(ISERROR(SEARCH("NORUEGA",B15)))</formula>
    </cfRule>
    <cfRule type="containsText" dxfId="161" priority="50" operator="containsText" text="FINLANDIA">
      <formula>NOT(ISERROR(SEARCH("FINLANDIA",B15)))</formula>
    </cfRule>
    <cfRule type="containsText" dxfId="160" priority="51" operator="containsText" text="SUECIA">
      <formula>NOT(ISERROR(SEARCH("SUECIA",B15)))</formula>
    </cfRule>
  </conditionalFormatting>
  <conditionalFormatting sqref="B15">
    <cfRule type="containsText" dxfId="159" priority="18" operator="containsText" text="SUIZA">
      <formula>NOT(ISERROR(SEARCH("SUIZA",B15)))</formula>
    </cfRule>
    <cfRule type="containsText" dxfId="158" priority="19" operator="containsText" text="AUSTRIA">
      <formula>NOT(ISERROR(SEARCH("AUSTRIA",B15)))</formula>
    </cfRule>
    <cfRule type="containsText" dxfId="157" priority="20" operator="containsText" text="IRLANDA">
      <formula>NOT(ISERROR(SEARCH("IRLANDA",B15)))</formula>
    </cfRule>
    <cfRule type="containsText" dxfId="156" priority="21" operator="containsText" text="PAÍSES DEL ESTE">
      <formula>NOT(ISERROR(SEARCH("PAÍSES DEL ESTE",B15)))</formula>
    </cfRule>
    <cfRule type="containsText" dxfId="155" priority="22" operator="containsText" text="RUSIA">
      <formula>NOT(ISERROR(SEARCH("RUSIA",B15)))</formula>
    </cfRule>
    <cfRule type="containsText" dxfId="154" priority="23" operator="containsText" text="HOLANDA">
      <formula>NOT(ISERROR(SEARCH("HOLANDA",B15)))</formula>
    </cfRule>
    <cfRule type="containsText" dxfId="153" priority="24" operator="containsText" text="FRANCIA">
      <formula>NOT(ISERROR(SEARCH("FRANCIA",B15)))</formula>
    </cfRule>
    <cfRule type="containsText" dxfId="152" priority="25" operator="containsText" text="ITALIA">
      <formula>NOT(ISERROR(SEARCH("ITALIA",B15)))</formula>
    </cfRule>
    <cfRule type="containsText" dxfId="151" priority="26" operator="containsText" text="BÉLGICA">
      <formula>NOT(ISERROR(SEARCH("BÉLGICA",B15)))</formula>
    </cfRule>
    <cfRule type="containsText" dxfId="150" priority="27" operator="containsText" text="ESPAÑA">
      <formula>NOT(ISERROR(SEARCH("ESPAÑA",B15)))</formula>
    </cfRule>
    <cfRule type="containsText" dxfId="149" priority="28" operator="containsText" text="ALEMANIA">
      <formula>NOT(ISERROR(SEARCH("ALEMANIA",B15)))</formula>
    </cfRule>
    <cfRule type="containsText" dxfId="148" priority="29" operator="containsText" text="PAÍSES NÓRDICOS">
      <formula>NOT(ISERROR(SEARCH("PAÍSES NÓRDICOS",B15)))</formula>
    </cfRule>
    <cfRule type="containsText" dxfId="147" priority="30" operator="containsText" text="REINO UNIDO">
      <formula>NOT(ISERROR(SEARCH("REINO UNIDO",B15)))</formula>
    </cfRule>
    <cfRule type="containsText" dxfId="146" priority="31" operator="containsText" text="DINAMARCA">
      <formula>NOT(ISERROR(SEARCH("DINAMARCA",B15)))</formula>
    </cfRule>
    <cfRule type="containsText" dxfId="145" priority="32" operator="containsText" text="NORUEGA">
      <formula>NOT(ISERROR(SEARCH("NORUEGA",B15)))</formula>
    </cfRule>
    <cfRule type="containsText" dxfId="144" priority="33" operator="containsText" text="FINLANDIA">
      <formula>NOT(ISERROR(SEARCH("FINLANDIA",B15)))</formula>
    </cfRule>
    <cfRule type="containsText" dxfId="143" priority="34" operator="containsText" text="SUECIA">
      <formula>NOT(ISERROR(SEARCH("SUECIA",B15)))</formula>
    </cfRule>
  </conditionalFormatting>
  <conditionalFormatting sqref="B15">
    <cfRule type="containsText" dxfId="142" priority="1" operator="containsText" text="SUIZA">
      <formula>NOT(ISERROR(SEARCH("SUIZA",B15)))</formula>
    </cfRule>
    <cfRule type="containsText" dxfId="141" priority="2" operator="containsText" text="AUSTRIA">
      <formula>NOT(ISERROR(SEARCH("AUSTRIA",B15)))</formula>
    </cfRule>
    <cfRule type="containsText" dxfId="140" priority="3" operator="containsText" text="IRLANDA">
      <formula>NOT(ISERROR(SEARCH("IRLANDA",B15)))</formula>
    </cfRule>
    <cfRule type="containsText" dxfId="139" priority="4" operator="containsText" text="PAÍSES DEL ESTE">
      <formula>NOT(ISERROR(SEARCH("PAÍSES DEL ESTE",B15)))</formula>
    </cfRule>
    <cfRule type="containsText" dxfId="138" priority="5" operator="containsText" text="RUSIA">
      <formula>NOT(ISERROR(SEARCH("RUSIA",B15)))</formula>
    </cfRule>
    <cfRule type="containsText" dxfId="137" priority="6" operator="containsText" text="HOLANDA">
      <formula>NOT(ISERROR(SEARCH("HOLANDA",B15)))</formula>
    </cfRule>
    <cfRule type="containsText" dxfId="136" priority="7" operator="containsText" text="FRANCIA">
      <formula>NOT(ISERROR(SEARCH("FRANCIA",B15)))</formula>
    </cfRule>
    <cfRule type="containsText" dxfId="135" priority="8" operator="containsText" text="ITALIA">
      <formula>NOT(ISERROR(SEARCH("ITALIA",B15)))</formula>
    </cfRule>
    <cfRule type="containsText" dxfId="134" priority="9" operator="containsText" text="BÉLGICA">
      <formula>NOT(ISERROR(SEARCH("BÉLGICA",B15)))</formula>
    </cfRule>
    <cfRule type="containsText" dxfId="133" priority="10" operator="containsText" text="ESPAÑA">
      <formula>NOT(ISERROR(SEARCH("ESPAÑA",B15)))</formula>
    </cfRule>
    <cfRule type="containsText" dxfId="132" priority="11" operator="containsText" text="ALEMANIA">
      <formula>NOT(ISERROR(SEARCH("ALEMANIA",B15)))</formula>
    </cfRule>
    <cfRule type="containsText" dxfId="131" priority="12" operator="containsText" text="PAÍSES NÓRDICOS">
      <formula>NOT(ISERROR(SEARCH("PAÍSES NÓRDICOS",B15)))</formula>
    </cfRule>
    <cfRule type="containsText" dxfId="130" priority="13" operator="containsText" text="REINO UNIDO">
      <formula>NOT(ISERROR(SEARCH("REINO UNIDO",B15)))</formula>
    </cfRule>
    <cfRule type="containsText" dxfId="129" priority="14" operator="containsText" text="DINAMARCA">
      <formula>NOT(ISERROR(SEARCH("DINAMARCA",B15)))</formula>
    </cfRule>
    <cfRule type="containsText" dxfId="128" priority="15" operator="containsText" text="NORUEGA">
      <formula>NOT(ISERROR(SEARCH("NORUEGA",B15)))</formula>
    </cfRule>
    <cfRule type="containsText" dxfId="127" priority="16" operator="containsText" text="FINLANDIA">
      <formula>NOT(ISERROR(SEARCH("FINLANDIA",B15)))</formula>
    </cfRule>
    <cfRule type="containsText" dxfId="126" priority="17" operator="containsText" text="SUECIA">
      <formula>NOT(ISERROR(SEARCH("SUECIA",B15)))</formula>
    </cfRule>
  </conditionalFormatting>
  <hyperlinks>
    <hyperlink ref="F34" location="'graf. dist NACIONALIDADES'!A1" tooltip="TABL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/>
  </sheetPr>
  <dimension ref="B1:K30"/>
  <sheetViews>
    <sheetView showGridLines="0" showRowColHeaders="0" showOutlineSymbols="0" zoomScaleNormal="100" workbookViewId="0">
      <selection activeCell="I25" sqref="I25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4" t="s">
        <v>226</v>
      </c>
      <c r="C5" s="354"/>
      <c r="D5" s="354"/>
    </row>
    <row r="6" spans="2:5" ht="30" customHeight="1">
      <c r="B6" s="179" t="s">
        <v>199</v>
      </c>
      <c r="C6" s="39" t="str">
        <f>actualizaciones!A3</f>
        <v>acumulado abril 2010</v>
      </c>
      <c r="D6" s="39" t="str">
        <f>actualizaciones!A2</f>
        <v xml:space="preserve">acumulado abril 2011 </v>
      </c>
    </row>
    <row r="7" spans="2:5" ht="15" customHeight="1">
      <c r="B7" s="95" t="str">
        <f>'Nacionalidades '!B7</f>
        <v>Reino Unido</v>
      </c>
      <c r="C7" s="190">
        <f>'Nacionalidades '!C7/'Nacionalidades '!$C$29</f>
        <v>0.33662095411412973</v>
      </c>
      <c r="D7" s="190">
        <f>'Nacionalidades '!D7/'Nacionalidades '!$D$29</f>
        <v>0.32129324681253463</v>
      </c>
      <c r="E7" s="191"/>
    </row>
    <row r="8" spans="2:5" ht="15" customHeight="1">
      <c r="B8" s="95" t="str">
        <f>'Nacionalidades '!B8</f>
        <v>Países Nórdicos</v>
      </c>
      <c r="C8" s="190">
        <f>'Nacionalidades '!C8/'Nacionalidades '!$C$29</f>
        <v>0.10106951485477418</v>
      </c>
      <c r="D8" s="190">
        <f>'Nacionalidades '!D8/'Nacionalidades '!$D$29</f>
        <v>0.1339403919522614</v>
      </c>
      <c r="E8" s="191"/>
    </row>
    <row r="9" spans="2:5" ht="15" customHeight="1">
      <c r="B9" s="95" t="str">
        <f>'Nacionalidades '!B9</f>
        <v>Suecia</v>
      </c>
      <c r="C9" s="190">
        <f>'Nacionalidades '!C9/'Nacionalidades '!$C$29</f>
        <v>3.3385328653754494E-2</v>
      </c>
      <c r="D9" s="190">
        <f>'Nacionalidades '!D9/'Nacionalidades '!$D$29</f>
        <v>4.8033717024814945E-2</v>
      </c>
      <c r="E9" s="191"/>
    </row>
    <row r="10" spans="2:5" ht="15" customHeight="1">
      <c r="B10" s="95" t="str">
        <f>'Nacionalidades '!B10</f>
        <v>Finlandia</v>
      </c>
      <c r="C10" s="190">
        <f>'Nacionalidades '!C10/'Nacionalidades '!$C$29</f>
        <v>2.1643052125308721E-2</v>
      </c>
      <c r="D10" s="190">
        <f>'Nacionalidades '!D10/'Nacionalidades '!$D$29</f>
        <v>3.2407799915218312E-2</v>
      </c>
      <c r="E10" s="191"/>
    </row>
    <row r="11" spans="2:5" ht="15" customHeight="1">
      <c r="B11" s="95" t="str">
        <f>'Nacionalidades '!B11</f>
        <v>Dinamarca</v>
      </c>
      <c r="C11" s="190">
        <f>'Nacionalidades '!C11/'Nacionalidades '!$C$29</f>
        <v>2.8579372300937361E-2</v>
      </c>
      <c r="D11" s="190">
        <f>'Nacionalidades '!D11/'Nacionalidades '!$D$29</f>
        <v>3.0474125281246944E-2</v>
      </c>
    </row>
    <row r="12" spans="2:5" ht="15" customHeight="1">
      <c r="B12" s="95" t="str">
        <f>'Nacionalidades '!B12</f>
        <v>Noruega</v>
      </c>
      <c r="C12" s="190">
        <f>'Nacionalidades '!C12/'Nacionalidades '!$C$29</f>
        <v>1.7461761774773602E-2</v>
      </c>
      <c r="D12" s="190">
        <f>'Nacionalidades '!D12/'Nacionalidades '!$D$29</f>
        <v>2.3024749730981186E-2</v>
      </c>
    </row>
    <row r="13" spans="2:5" ht="15" customHeight="1">
      <c r="B13" s="95" t="str">
        <f>'Nacionalidades '!B13</f>
        <v>Alemania</v>
      </c>
      <c r="C13" s="190">
        <f>'Nacionalidades '!C13/'Nacionalidades '!$C$29</f>
        <v>0.14171432904371939</v>
      </c>
      <c r="D13" s="190">
        <f>'Nacionalidades '!D13/'Nacionalidades '!$D$29</f>
        <v>0.13639416962859099</v>
      </c>
    </row>
    <row r="14" spans="2:5" ht="15" customHeight="1">
      <c r="B14" s="95" t="str">
        <f>'Nacionalidades '!B14</f>
        <v>España</v>
      </c>
      <c r="C14" s="190">
        <f>'Nacionalidades '!C14/'Nacionalidades '!$C$29</f>
        <v>0.17393156838106794</v>
      </c>
      <c r="D14" s="190">
        <f>'Nacionalidades '!D14/'Nacionalidades '!$D$29</f>
        <v>0.12549483157791763</v>
      </c>
      <c r="E14" s="191"/>
    </row>
    <row r="15" spans="2:5" ht="15" customHeight="1">
      <c r="B15" s="95" t="str">
        <f>'Nacionalidades '!B15</f>
        <v>Holanda</v>
      </c>
      <c r="C15" s="190">
        <f>'Nacionalidades '!C15/'Nacionalidades '!$C$29</f>
        <v>3.5759420541040192E-2</v>
      </c>
      <c r="D15" s="190">
        <f>'Nacionalidades '!D15/'Nacionalidades '!$D$29</f>
        <v>4.3289203378224152E-2</v>
      </c>
      <c r="E15" s="191"/>
    </row>
    <row r="16" spans="2:5" ht="15" customHeight="1">
      <c r="B16" s="95" t="str">
        <f>'Nacionalidades '!B16</f>
        <v>Bélgica</v>
      </c>
      <c r="C16" s="190">
        <f>'Nacionalidades '!C16/'Nacionalidades '!$C$29</f>
        <v>4.2582000953247538E-2</v>
      </c>
      <c r="D16" s="190">
        <f>'Nacionalidades '!D16/'Nacionalidades '!$D$29</f>
        <v>4.3946261453679851E-2</v>
      </c>
      <c r="E16" s="191"/>
    </row>
    <row r="17" spans="2:11" ht="15" customHeight="1">
      <c r="B17" s="95" t="str">
        <f>'Nacionalidades '!B17</f>
        <v>Francia</v>
      </c>
      <c r="C17" s="190">
        <f>'Nacionalidades '!C17/'Nacionalidades '!$C$29</f>
        <v>2.9774542513396018E-2</v>
      </c>
      <c r="D17" s="190">
        <f>'Nacionalidades '!D17/'Nacionalidades '!$D$29</f>
        <v>4.4919620438908271E-2</v>
      </c>
      <c r="E17" s="191"/>
    </row>
    <row r="18" spans="2:11" ht="15" customHeight="1">
      <c r="B18" s="95" t="str">
        <f>'Nacionalidades '!B18</f>
        <v>Italia</v>
      </c>
      <c r="C18" s="190">
        <f>'Nacionalidades '!C18/'Nacionalidades '!$C$29</f>
        <v>2.6730649797073819E-2</v>
      </c>
      <c r="D18" s="190">
        <f>'Nacionalidades '!D18/'Nacionalidades '!$D$29</f>
        <v>3.5618091107705349E-2</v>
      </c>
      <c r="E18" s="191"/>
    </row>
    <row r="19" spans="2:11" ht="15" customHeight="1">
      <c r="B19" s="95" t="str">
        <f>'Nacionalidades '!B19</f>
        <v>Rusia</v>
      </c>
      <c r="C19" s="190">
        <f>'Nacionalidades '!C19/'Nacionalidades '!$C$29</f>
        <v>2.442877363259529E-2</v>
      </c>
      <c r="D19" s="190">
        <f>'Nacionalidades '!D19/'Nacionalidades '!$D$29</f>
        <v>2.6683405615156357E-2</v>
      </c>
      <c r="E19" s="191"/>
    </row>
    <row r="20" spans="2:11" ht="15" customHeight="1">
      <c r="B20" s="95" t="str">
        <f>'Nacionalidades '!B20</f>
        <v>Países del Este</v>
      </c>
      <c r="C20" s="190">
        <f>'Nacionalidades '!C20/'Nacionalidades '!$C$29</f>
        <v>2.4491962390051563E-2</v>
      </c>
      <c r="D20" s="190">
        <f>'Nacionalidades '!D20/'Nacionalidades '!$D$29</f>
        <v>2.8160563472136173E-2</v>
      </c>
    </row>
    <row r="21" spans="2:11" ht="15" customHeight="1">
      <c r="B21" s="95" t="str">
        <f>'Nacionalidades '!B21</f>
        <v>Irlanda</v>
      </c>
      <c r="C21" s="190">
        <f>'Nacionalidades '!C21/'Nacionalidades '!$C$29</f>
        <v>1.7116931698369368E-2</v>
      </c>
      <c r="D21" s="190">
        <f>'Nacionalidades '!D21/'Nacionalidades '!$D$29</f>
        <v>1.2074868751426614E-2</v>
      </c>
    </row>
    <row r="22" spans="2:11" ht="15" customHeight="1">
      <c r="B22" s="95" t="str">
        <f>'Nacionalidades '!B22</f>
        <v>Austria</v>
      </c>
      <c r="C22" s="190">
        <f>'Nacionalidades '!C22/'Nacionalidades '!$C$29</f>
        <v>9.3483253173881013E-3</v>
      </c>
      <c r="D22" s="190">
        <f>'Nacionalidades '!D22/'Nacionalidades '!$D$29</f>
        <v>8.9037075683959955E-3</v>
      </c>
    </row>
    <row r="23" spans="2:11" ht="15" customHeight="1">
      <c r="B23" s="95" t="str">
        <f>'Nacionalidades '!B23</f>
        <v>Suiza</v>
      </c>
      <c r="C23" s="190">
        <f>'Nacionalidades '!C23/'Nacionalidades '!$C$29</f>
        <v>7.5537646056299378E-3</v>
      </c>
      <c r="D23" s="190">
        <f>'Nacionalidades '!D23/'Nacionalidades '!$D$29</f>
        <v>8.6558841751720097E-3</v>
      </c>
    </row>
    <row r="24" spans="2:11" ht="15" customHeight="1">
      <c r="B24" s="95" t="str">
        <f>'Nacionalidades '!B24</f>
        <v>Resto de Europa</v>
      </c>
      <c r="C24" s="190">
        <f>'Nacionalidades '!C24/'Nacionalidades '!$C$29</f>
        <v>2.0377471583113076E-2</v>
      </c>
      <c r="D24" s="190">
        <f>'Nacionalidades '!D24/'Nacionalidades '!$D$29</f>
        <v>2.2264975380702382E-2</v>
      </c>
    </row>
    <row r="25" spans="2:11" ht="15" customHeight="1">
      <c r="B25" s="95" t="str">
        <f>'Nacionalidades '!B25</f>
        <v>Usa</v>
      </c>
      <c r="C25" s="190">
        <f>'Nacionalidades '!C25/'Nacionalidades '!$C$29</f>
        <v>1.9787108049164463E-3</v>
      </c>
      <c r="D25" s="190">
        <f>'Nacionalidades '!D25/'Nacionalidades '!$D$29</f>
        <v>2.6380148041869108E-3</v>
      </c>
    </row>
    <row r="26" spans="2:11" ht="15" customHeight="1">
      <c r="B26" s="95" t="str">
        <f>'Nacionalidades '!B26</f>
        <v>Resto de América</v>
      </c>
      <c r="C26" s="190">
        <f>'Nacionalidades '!C26/'Nacionalidades '!$C$29</f>
        <v>1.704291058249202E-3</v>
      </c>
      <c r="D26" s="190">
        <f>'Nacionalidades '!D26/'Nacionalidades '!$D$29</f>
        <v>1.4168324257345028E-3</v>
      </c>
    </row>
    <row r="27" spans="2:11" ht="15" customHeight="1">
      <c r="B27" s="95" t="str">
        <f>'Nacionalidades '!B27</f>
        <v>Resto del Mundo</v>
      </c>
      <c r="C27" s="190">
        <f>'Nacionalidades '!C27/'Nacionalidades '!$C$29</f>
        <v>4.8167887112382105E-3</v>
      </c>
      <c r="D27" s="190">
        <f>'Nacionalidades '!D27/'Nacionalidades '!$D$29</f>
        <v>4.3059314572667685E-3</v>
      </c>
    </row>
    <row r="28" spans="2:11" ht="15" customHeight="1">
      <c r="B28" s="192" t="s">
        <v>222</v>
      </c>
      <c r="C28" s="193">
        <f>'Nacionalidades '!C28/'Nacionalidades '!$C$29</f>
        <v>0.82606843161893206</v>
      </c>
      <c r="D28" s="193">
        <f>'Nacionalidades '!D28/'Nacionalidades '!$D$29</f>
        <v>0.87450516842208237</v>
      </c>
    </row>
    <row r="29" spans="2:11" ht="15" customHeight="1">
      <c r="B29" s="93" t="s">
        <v>83</v>
      </c>
      <c r="C29" s="194">
        <f>'Nacionalidades '!C29/'Nacionalidades '!$C$29</f>
        <v>1</v>
      </c>
      <c r="D29" s="194">
        <f>'Nacionalidades '!D29/'Nacionalidades '!$D$29</f>
        <v>1</v>
      </c>
    </row>
    <row r="30" spans="2:11" ht="22.5" customHeight="1">
      <c r="B30" s="361" t="s">
        <v>227</v>
      </c>
      <c r="C30" s="361"/>
      <c r="D30" s="361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125" priority="18" operator="containsText" text="DINAMARCA">
      <formula>NOT(ISERROR(SEARCH("DINAMARCA",B7)))</formula>
    </cfRule>
    <cfRule type="containsText" dxfId="124" priority="19" operator="containsText" text="NORUEGA">
      <formula>NOT(ISERROR(SEARCH("NORUEGA",B7)))</formula>
    </cfRule>
    <cfRule type="containsText" dxfId="123" priority="20" operator="containsText" text="FINLANDIA">
      <formula>NOT(ISERROR(SEARCH("FINLANDIA",B7)))</formula>
    </cfRule>
    <cfRule type="containsText" dxfId="122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/>
  </sheetPr>
  <dimension ref="B1:K31"/>
  <sheetViews>
    <sheetView showGridLines="0" showRowColHeaders="0" showOutlineSymbols="0" zoomScaleNormal="100" workbookViewId="0">
      <selection activeCell="I25" sqref="I25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4" t="s">
        <v>228</v>
      </c>
      <c r="C5" s="354"/>
      <c r="D5" s="354"/>
    </row>
    <row r="6" spans="2:5" ht="15" customHeight="1">
      <c r="B6" s="179"/>
      <c r="C6" s="362" t="str">
        <f>actualizaciones!A2</f>
        <v xml:space="preserve">acumulado abril 2011 </v>
      </c>
      <c r="D6" s="363"/>
    </row>
    <row r="7" spans="2:5" ht="15" customHeight="1">
      <c r="B7" s="179" t="s">
        <v>199</v>
      </c>
      <c r="C7" s="39" t="s">
        <v>133</v>
      </c>
      <c r="D7" s="40" t="s">
        <v>229</v>
      </c>
    </row>
    <row r="8" spans="2:5" ht="15" customHeight="1">
      <c r="B8" s="95" t="str">
        <f>'Nacionalidades '!B7</f>
        <v>Reino Unido</v>
      </c>
      <c r="C8" s="190">
        <v>0.29474098690789335</v>
      </c>
      <c r="D8" s="190">
        <f>'Nacionalidades '!D7/'Nacionalidades '!$D$29</f>
        <v>0.32129324681253463</v>
      </c>
      <c r="E8" s="191"/>
    </row>
    <row r="9" spans="2:5" ht="15" customHeight="1">
      <c r="B9" s="95" t="str">
        <f>'Nacionalidades '!B8</f>
        <v>Países Nórdicos</v>
      </c>
      <c r="C9" s="190">
        <v>0.15896840481375676</v>
      </c>
      <c r="D9" s="190">
        <f>'Nacionalidades '!D8/'Nacionalidades '!$D$29</f>
        <v>0.1339403919522614</v>
      </c>
      <c r="E9" s="191"/>
    </row>
    <row r="10" spans="2:5" ht="15" customHeight="1">
      <c r="B10" s="95" t="str">
        <f>'Nacionalidades '!B9</f>
        <v>Suecia</v>
      </c>
      <c r="C10" s="190">
        <v>4.8072903796456887E-2</v>
      </c>
      <c r="D10" s="190">
        <f>'Nacionalidades '!D9/'Nacionalidades '!$D$29</f>
        <v>4.8033717024814945E-2</v>
      </c>
      <c r="E10" s="191"/>
    </row>
    <row r="11" spans="2:5" ht="15" customHeight="1">
      <c r="B11" s="95" t="str">
        <f>'Nacionalidades '!B10</f>
        <v>Finlandia</v>
      </c>
      <c r="C11" s="190">
        <v>4.6429750882776108E-2</v>
      </c>
      <c r="D11" s="190">
        <f>'Nacionalidades '!D10/'Nacionalidades '!$D$29</f>
        <v>3.2407799915218312E-2</v>
      </c>
      <c r="E11" s="191"/>
    </row>
    <row r="12" spans="2:5" ht="15" customHeight="1">
      <c r="B12" s="95" t="str">
        <f>'Nacionalidades '!B11</f>
        <v>Dinamarca</v>
      </c>
      <c r="C12" s="190">
        <v>3.32302561840516E-2</v>
      </c>
      <c r="D12" s="190">
        <f>'Nacionalidades '!D11/'Nacionalidades '!$D$29</f>
        <v>3.0474125281246944E-2</v>
      </c>
    </row>
    <row r="13" spans="2:5" ht="15" customHeight="1">
      <c r="B13" s="95" t="str">
        <f>'Nacionalidades '!B12</f>
        <v>Noruega</v>
      </c>
      <c r="C13" s="190">
        <v>3.1235493950472162E-2</v>
      </c>
      <c r="D13" s="190">
        <f>'Nacionalidades '!D12/'Nacionalidades '!$D$29</f>
        <v>2.3024749730981186E-2</v>
      </c>
    </row>
    <row r="14" spans="2:5" ht="15" customHeight="1">
      <c r="B14" s="95" t="str">
        <f>'Nacionalidades '!B13</f>
        <v>Alemania</v>
      </c>
      <c r="C14" s="190">
        <v>0.1261007276985005</v>
      </c>
      <c r="D14" s="190">
        <f>'Nacionalidades '!D13/'Nacionalidades '!$D$29</f>
        <v>0.13639416962859099</v>
      </c>
    </row>
    <row r="15" spans="2:5" ht="15" customHeight="1">
      <c r="B15" s="95" t="str">
        <f>'Nacionalidades '!B14</f>
        <v>España</v>
      </c>
      <c r="C15" s="190">
        <v>0.19627998494257626</v>
      </c>
      <c r="D15" s="190">
        <f>'Nacionalidades '!D14/'Nacionalidades '!$D$29</f>
        <v>0.12549483157791763</v>
      </c>
      <c r="E15" s="191"/>
    </row>
    <row r="16" spans="2:5" ht="15" customHeight="1">
      <c r="B16" s="95" t="str">
        <f>'Nacionalidades '!B15</f>
        <v>Holanda</v>
      </c>
      <c r="C16" s="190">
        <v>3.3220441145565105E-2</v>
      </c>
      <c r="D16" s="190">
        <f>'Nacionalidades '!D15/'Nacionalidades '!$D$29</f>
        <v>4.3289203378224152E-2</v>
      </c>
      <c r="E16" s="191"/>
    </row>
    <row r="17" spans="2:11" ht="15" customHeight="1">
      <c r="B17" s="95" t="str">
        <f>'Nacionalidades '!B16</f>
        <v>Bélgica</v>
      </c>
      <c r="C17" s="190">
        <v>2.9257475017840276E-2</v>
      </c>
      <c r="D17" s="190">
        <f>'Nacionalidades '!D16/'Nacionalidades '!$D$29</f>
        <v>4.3946261453679851E-2</v>
      </c>
      <c r="E17" s="191"/>
    </row>
    <row r="18" spans="2:11" ht="15" customHeight="1">
      <c r="B18" s="95" t="str">
        <f>'Nacionalidades '!B17</f>
        <v>Francia</v>
      </c>
      <c r="C18" s="190">
        <v>4.0925246357466014E-2</v>
      </c>
      <c r="D18" s="190">
        <f>'Nacionalidades '!D17/'Nacionalidades '!$D$29</f>
        <v>4.4919620438908271E-2</v>
      </c>
      <c r="E18" s="191"/>
    </row>
    <row r="19" spans="2:11" ht="15" customHeight="1">
      <c r="B19" s="95" t="str">
        <f>'Nacionalidades '!B18</f>
        <v>Italia</v>
      </c>
      <c r="C19" s="190">
        <v>2.6069896930548786E-2</v>
      </c>
      <c r="D19" s="190">
        <f>'Nacionalidades '!D18/'Nacionalidades '!$D$29</f>
        <v>3.5618091107705349E-2</v>
      </c>
      <c r="E19" s="191"/>
    </row>
    <row r="20" spans="2:11" ht="15" customHeight="1">
      <c r="B20" s="95" t="str">
        <f>'Nacionalidades '!B19</f>
        <v>Rusia</v>
      </c>
      <c r="C20" s="190">
        <v>1.684491546365087E-2</v>
      </c>
      <c r="D20" s="190">
        <f>'Nacionalidades '!D19/'Nacionalidades '!$D$29</f>
        <v>2.6683405615156357E-2</v>
      </c>
      <c r="E20" s="191"/>
    </row>
    <row r="21" spans="2:11" ht="15" customHeight="1">
      <c r="B21" s="95" t="str">
        <f>'Nacionalidades '!B20</f>
        <v>Países del Este</v>
      </c>
      <c r="C21" s="190">
        <v>1.6980016581641489E-2</v>
      </c>
      <c r="D21" s="190">
        <f>'Nacionalidades '!D20/'Nacionalidades '!$D$29</f>
        <v>2.8160563472136173E-2</v>
      </c>
    </row>
    <row r="22" spans="2:11" ht="15" customHeight="1">
      <c r="B22" s="95" t="str">
        <f>'Nacionalidades '!B21</f>
        <v>Irlanda</v>
      </c>
      <c r="C22" s="190">
        <v>1.3432168846375018E-2</v>
      </c>
      <c r="D22" s="190">
        <f>'Nacionalidades '!D21/'Nacionalidades '!$D$29</f>
        <v>1.2074868751426614E-2</v>
      </c>
    </row>
    <row r="23" spans="2:11" ht="15" customHeight="1">
      <c r="B23" s="95" t="str">
        <f>'Nacionalidades '!B22</f>
        <v>Austria</v>
      </c>
      <c r="C23" s="190">
        <v>7.6811336484922943E-3</v>
      </c>
      <c r="D23" s="190">
        <f>'Nacionalidades '!D22/'Nacionalidades '!$D$29</f>
        <v>8.9037075683959955E-3</v>
      </c>
    </row>
    <row r="24" spans="2:11" ht="15" customHeight="1">
      <c r="B24" s="95" t="str">
        <f>'Nacionalidades '!B23</f>
        <v>Suiza</v>
      </c>
      <c r="C24" s="190">
        <v>7.6534205986480653E-3</v>
      </c>
      <c r="D24" s="190">
        <f>'Nacionalidades '!D23/'Nacionalidades '!$D$29</f>
        <v>8.6558841751720097E-3</v>
      </c>
    </row>
    <row r="25" spans="2:11" ht="15" customHeight="1">
      <c r="B25" s="95" t="str">
        <f>'Nacionalidades '!B24</f>
        <v>Resto de Europa</v>
      </c>
      <c r="C25" s="190">
        <v>1.7913022593063887E-2</v>
      </c>
      <c r="D25" s="190">
        <f>'Nacionalidades '!D24/'Nacionalidades '!$D$29</f>
        <v>2.2264975380702382E-2</v>
      </c>
    </row>
    <row r="26" spans="2:11" ht="15" customHeight="1">
      <c r="B26" s="95" t="str">
        <f>'Nacionalidades '!B25</f>
        <v>Usa</v>
      </c>
      <c r="C26" s="190">
        <v>2.8226895976757988E-3</v>
      </c>
      <c r="D26" s="190">
        <f>'Nacionalidades '!D25/'Nacionalidades '!$D$29</f>
        <v>2.6380148041869108E-3</v>
      </c>
    </row>
    <row r="27" spans="2:11" ht="15" customHeight="1">
      <c r="B27" s="95" t="str">
        <f>'Nacionalidades '!B26</f>
        <v>Resto de América</v>
      </c>
      <c r="C27" s="190">
        <v>2.9866584759208237E-3</v>
      </c>
      <c r="D27" s="190">
        <f>'Nacionalidades '!D26/'Nacionalidades '!$D$29</f>
        <v>1.4168324257345028E-3</v>
      </c>
    </row>
    <row r="28" spans="2:11" ht="15" customHeight="1">
      <c r="B28" s="95" t="str">
        <f>'Nacionalidades '!B27</f>
        <v>Resto del Mundo</v>
      </c>
      <c r="C28" s="190">
        <v>8.122810380384704E-3</v>
      </c>
      <c r="D28" s="190">
        <f>'Nacionalidades '!D27/'Nacionalidades '!$D$29</f>
        <v>4.3059314572667685E-3</v>
      </c>
    </row>
    <row r="29" spans="2:11" ht="15" customHeight="1">
      <c r="B29" s="192" t="s">
        <v>222</v>
      </c>
      <c r="C29" s="193">
        <f>C30-C8</f>
        <v>0.70525901309210659</v>
      </c>
      <c r="D29" s="193">
        <f>'Nacionalidades '!D28/'Nacionalidades '!$D$29</f>
        <v>0.87450516842208237</v>
      </c>
    </row>
    <row r="30" spans="2:11" ht="15" customHeight="1">
      <c r="B30" s="93" t="s">
        <v>83</v>
      </c>
      <c r="C30" s="194">
        <f>'Nacionalidades '!C29/'Nacionalidades '!$C$29</f>
        <v>1</v>
      </c>
      <c r="D30" s="194">
        <f>'Nacionalidades '!D29/'Nacionalidades '!$D$29</f>
        <v>1</v>
      </c>
    </row>
    <row r="31" spans="2:11" ht="22.5" customHeight="1">
      <c r="B31" s="361" t="s">
        <v>227</v>
      </c>
      <c r="C31" s="361"/>
      <c r="D31" s="361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</sheetPr>
  <dimension ref="K2:K24"/>
  <sheetViews>
    <sheetView showGridLines="0" showRowColHeaders="0" zoomScaleNormal="100" workbookViewId="0">
      <selection activeCell="I25" sqref="I25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Nacionalidad-evolución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/>
  </sheetPr>
  <dimension ref="B1:K23"/>
  <sheetViews>
    <sheetView showGridLines="0" showRowColHeaders="0" showOutlineSymbols="0" zoomScaleNormal="100" workbookViewId="0">
      <selection activeCell="I25" sqref="I25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1.7109375" style="11" customWidth="1"/>
    <col min="4" max="4" width="10.7109375" style="11" customWidth="1"/>
    <col min="5" max="5" width="11.425781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4" t="s">
        <v>72</v>
      </c>
      <c r="C5" s="334"/>
      <c r="D5" s="334"/>
      <c r="E5" s="334"/>
      <c r="F5" s="334"/>
      <c r="G5" s="334"/>
    </row>
    <row r="6" spans="2:7" ht="30" customHeight="1">
      <c r="B6" s="38" t="s">
        <v>73</v>
      </c>
      <c r="C6" s="39" t="str">
        <f>actualizaciones!A3</f>
        <v>acumulado abril 2010</v>
      </c>
      <c r="D6" s="40" t="s">
        <v>74</v>
      </c>
      <c r="E6" s="39" t="str">
        <f>actualizaciones!A2</f>
        <v xml:space="preserve">acumulado abril 2011 </v>
      </c>
      <c r="F6" s="40" t="s">
        <v>74</v>
      </c>
      <c r="G6" s="41" t="s">
        <v>75</v>
      </c>
    </row>
    <row r="7" spans="2:7" ht="15" customHeight="1">
      <c r="B7" s="42" t="s">
        <v>76</v>
      </c>
      <c r="C7" s="43">
        <v>553896</v>
      </c>
      <c r="D7" s="44">
        <f>C7/C7</f>
        <v>1</v>
      </c>
      <c r="E7" s="43">
        <v>613340</v>
      </c>
      <c r="F7" s="44">
        <f>E7/E7</f>
        <v>1</v>
      </c>
      <c r="G7" s="44">
        <f>(E7-C7)/C7</f>
        <v>0.10731978566373471</v>
      </c>
    </row>
    <row r="8" spans="2:7" ht="15" customHeight="1">
      <c r="B8" s="45" t="s">
        <v>77</v>
      </c>
      <c r="C8" s="46">
        <v>360688</v>
      </c>
      <c r="D8" s="47">
        <f>C8/C7</f>
        <v>0.65118361569680949</v>
      </c>
      <c r="E8" s="46">
        <v>410026</v>
      </c>
      <c r="F8" s="47">
        <f>E8/E7</f>
        <v>0.66851338572406827</v>
      </c>
      <c r="G8" s="48">
        <f>(E8-C8)/C8</f>
        <v>0.13678858182140799</v>
      </c>
    </row>
    <row r="9" spans="2:7" ht="15" customHeight="1">
      <c r="B9" s="45" t="s">
        <v>78</v>
      </c>
      <c r="C9" s="46">
        <v>193208</v>
      </c>
      <c r="D9" s="47">
        <f>C9/C7</f>
        <v>0.34881638430319051</v>
      </c>
      <c r="E9" s="46">
        <v>203314</v>
      </c>
      <c r="F9" s="47">
        <f>E9/E7</f>
        <v>0.33148661427593179</v>
      </c>
      <c r="G9" s="48">
        <f>(E9-C9)/C9</f>
        <v>5.2306322719556125E-2</v>
      </c>
    </row>
    <row r="10" spans="2:7" ht="15" customHeight="1">
      <c r="B10" s="335" t="s">
        <v>79</v>
      </c>
      <c r="C10" s="335"/>
      <c r="D10" s="335"/>
      <c r="E10" s="335"/>
      <c r="F10" s="335"/>
      <c r="G10" s="335"/>
    </row>
    <row r="12" spans="2:7">
      <c r="B12" s="49"/>
      <c r="C12" s="49"/>
      <c r="D12" s="49"/>
      <c r="E12" s="49"/>
      <c r="F12" s="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</sheetPr>
  <dimension ref="K2:K24"/>
  <sheetViews>
    <sheetView showGridLines="0" showRowColHeaders="0" zoomScaleNormal="100" workbookViewId="0">
      <selection activeCell="I25" sqref="I25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Nacionalidade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/>
  </sheetPr>
  <dimension ref="B1:R32"/>
  <sheetViews>
    <sheetView showGridLines="0" showRowColHeaders="0" showOutlineSymbols="0" zoomScaleNormal="100" workbookViewId="0">
      <selection activeCell="I25" sqref="I25"/>
    </sheetView>
  </sheetViews>
  <sheetFormatPr baseColWidth="10" defaultRowHeight="12"/>
  <cols>
    <col min="1" max="1" width="15.7109375" style="195" customWidth="1"/>
    <col min="2" max="2" width="16.140625" style="195" customWidth="1"/>
    <col min="3" max="12" width="9.7109375" style="195" customWidth="1"/>
    <col min="13" max="13" width="13.85546875" style="195" customWidth="1"/>
    <col min="14" max="16" width="9.7109375" style="195" customWidth="1"/>
    <col min="17" max="263" width="11.42578125" style="195"/>
    <col min="264" max="264" width="15.85546875" style="195" bestFit="1" customWidth="1"/>
    <col min="265" max="265" width="8.7109375" style="195" customWidth="1"/>
    <col min="266" max="266" width="11.28515625" style="195" customWidth="1"/>
    <col min="267" max="271" width="9.7109375" style="195" bestFit="1" customWidth="1"/>
    <col min="272" max="272" width="15.140625" style="195" customWidth="1"/>
    <col min="273" max="519" width="11.42578125" style="195"/>
    <col min="520" max="520" width="15.85546875" style="195" bestFit="1" customWidth="1"/>
    <col min="521" max="521" width="8.7109375" style="195" customWidth="1"/>
    <col min="522" max="522" width="11.28515625" style="195" customWidth="1"/>
    <col min="523" max="527" width="9.7109375" style="195" bestFit="1" customWidth="1"/>
    <col min="528" max="528" width="15.140625" style="195" customWidth="1"/>
    <col min="529" max="775" width="11.42578125" style="195"/>
    <col min="776" max="776" width="15.85546875" style="195" bestFit="1" customWidth="1"/>
    <col min="777" max="777" width="8.7109375" style="195" customWidth="1"/>
    <col min="778" max="778" width="11.28515625" style="195" customWidth="1"/>
    <col min="779" max="783" width="9.7109375" style="195" bestFit="1" customWidth="1"/>
    <col min="784" max="784" width="15.140625" style="195" customWidth="1"/>
    <col min="785" max="1031" width="11.42578125" style="195"/>
    <col min="1032" max="1032" width="15.85546875" style="195" bestFit="1" customWidth="1"/>
    <col min="1033" max="1033" width="8.7109375" style="195" customWidth="1"/>
    <col min="1034" max="1034" width="11.28515625" style="195" customWidth="1"/>
    <col min="1035" max="1039" width="9.7109375" style="195" bestFit="1" customWidth="1"/>
    <col min="1040" max="1040" width="15.140625" style="195" customWidth="1"/>
    <col min="1041" max="1287" width="11.42578125" style="195"/>
    <col min="1288" max="1288" width="15.85546875" style="195" bestFit="1" customWidth="1"/>
    <col min="1289" max="1289" width="8.7109375" style="195" customWidth="1"/>
    <col min="1290" max="1290" width="11.28515625" style="195" customWidth="1"/>
    <col min="1291" max="1295" width="9.7109375" style="195" bestFit="1" customWidth="1"/>
    <col min="1296" max="1296" width="15.140625" style="195" customWidth="1"/>
    <col min="1297" max="1543" width="11.42578125" style="195"/>
    <col min="1544" max="1544" width="15.85546875" style="195" bestFit="1" customWidth="1"/>
    <col min="1545" max="1545" width="8.7109375" style="195" customWidth="1"/>
    <col min="1546" max="1546" width="11.28515625" style="195" customWidth="1"/>
    <col min="1547" max="1551" width="9.7109375" style="195" bestFit="1" customWidth="1"/>
    <col min="1552" max="1552" width="15.140625" style="195" customWidth="1"/>
    <col min="1553" max="1799" width="11.42578125" style="195"/>
    <col min="1800" max="1800" width="15.85546875" style="195" bestFit="1" customWidth="1"/>
    <col min="1801" max="1801" width="8.7109375" style="195" customWidth="1"/>
    <col min="1802" max="1802" width="11.28515625" style="195" customWidth="1"/>
    <col min="1803" max="1807" width="9.7109375" style="195" bestFit="1" customWidth="1"/>
    <col min="1808" max="1808" width="15.140625" style="195" customWidth="1"/>
    <col min="1809" max="2055" width="11.42578125" style="195"/>
    <col min="2056" max="2056" width="15.85546875" style="195" bestFit="1" customWidth="1"/>
    <col min="2057" max="2057" width="8.7109375" style="195" customWidth="1"/>
    <col min="2058" max="2058" width="11.28515625" style="195" customWidth="1"/>
    <col min="2059" max="2063" width="9.7109375" style="195" bestFit="1" customWidth="1"/>
    <col min="2064" max="2064" width="15.140625" style="195" customWidth="1"/>
    <col min="2065" max="2311" width="11.42578125" style="195"/>
    <col min="2312" max="2312" width="15.85546875" style="195" bestFit="1" customWidth="1"/>
    <col min="2313" max="2313" width="8.7109375" style="195" customWidth="1"/>
    <col min="2314" max="2314" width="11.28515625" style="195" customWidth="1"/>
    <col min="2315" max="2319" width="9.7109375" style="195" bestFit="1" customWidth="1"/>
    <col min="2320" max="2320" width="15.140625" style="195" customWidth="1"/>
    <col min="2321" max="2567" width="11.42578125" style="195"/>
    <col min="2568" max="2568" width="15.85546875" style="195" bestFit="1" customWidth="1"/>
    <col min="2569" max="2569" width="8.7109375" style="195" customWidth="1"/>
    <col min="2570" max="2570" width="11.28515625" style="195" customWidth="1"/>
    <col min="2571" max="2575" width="9.7109375" style="195" bestFit="1" customWidth="1"/>
    <col min="2576" max="2576" width="15.140625" style="195" customWidth="1"/>
    <col min="2577" max="2823" width="11.42578125" style="195"/>
    <col min="2824" max="2824" width="15.85546875" style="195" bestFit="1" customWidth="1"/>
    <col min="2825" max="2825" width="8.7109375" style="195" customWidth="1"/>
    <col min="2826" max="2826" width="11.28515625" style="195" customWidth="1"/>
    <col min="2827" max="2831" width="9.7109375" style="195" bestFit="1" customWidth="1"/>
    <col min="2832" max="2832" width="15.140625" style="195" customWidth="1"/>
    <col min="2833" max="3079" width="11.42578125" style="195"/>
    <col min="3080" max="3080" width="15.85546875" style="195" bestFit="1" customWidth="1"/>
    <col min="3081" max="3081" width="8.7109375" style="195" customWidth="1"/>
    <col min="3082" max="3082" width="11.28515625" style="195" customWidth="1"/>
    <col min="3083" max="3087" width="9.7109375" style="195" bestFit="1" customWidth="1"/>
    <col min="3088" max="3088" width="15.140625" style="195" customWidth="1"/>
    <col min="3089" max="3335" width="11.42578125" style="195"/>
    <col min="3336" max="3336" width="15.85546875" style="195" bestFit="1" customWidth="1"/>
    <col min="3337" max="3337" width="8.7109375" style="195" customWidth="1"/>
    <col min="3338" max="3338" width="11.28515625" style="195" customWidth="1"/>
    <col min="3339" max="3343" width="9.7109375" style="195" bestFit="1" customWidth="1"/>
    <col min="3344" max="3344" width="15.140625" style="195" customWidth="1"/>
    <col min="3345" max="3591" width="11.42578125" style="195"/>
    <col min="3592" max="3592" width="15.85546875" style="195" bestFit="1" customWidth="1"/>
    <col min="3593" max="3593" width="8.7109375" style="195" customWidth="1"/>
    <col min="3594" max="3594" width="11.28515625" style="195" customWidth="1"/>
    <col min="3595" max="3599" width="9.7109375" style="195" bestFit="1" customWidth="1"/>
    <col min="3600" max="3600" width="15.140625" style="195" customWidth="1"/>
    <col min="3601" max="3847" width="11.42578125" style="195"/>
    <col min="3848" max="3848" width="15.85546875" style="195" bestFit="1" customWidth="1"/>
    <col min="3849" max="3849" width="8.7109375" style="195" customWidth="1"/>
    <col min="3850" max="3850" width="11.28515625" style="195" customWidth="1"/>
    <col min="3851" max="3855" width="9.7109375" style="195" bestFit="1" customWidth="1"/>
    <col min="3856" max="3856" width="15.140625" style="195" customWidth="1"/>
    <col min="3857" max="4103" width="11.42578125" style="195"/>
    <col min="4104" max="4104" width="15.85546875" style="195" bestFit="1" customWidth="1"/>
    <col min="4105" max="4105" width="8.7109375" style="195" customWidth="1"/>
    <col min="4106" max="4106" width="11.28515625" style="195" customWidth="1"/>
    <col min="4107" max="4111" width="9.7109375" style="195" bestFit="1" customWidth="1"/>
    <col min="4112" max="4112" width="15.140625" style="195" customWidth="1"/>
    <col min="4113" max="4359" width="11.42578125" style="195"/>
    <col min="4360" max="4360" width="15.85546875" style="195" bestFit="1" customWidth="1"/>
    <col min="4361" max="4361" width="8.7109375" style="195" customWidth="1"/>
    <col min="4362" max="4362" width="11.28515625" style="195" customWidth="1"/>
    <col min="4363" max="4367" width="9.7109375" style="195" bestFit="1" customWidth="1"/>
    <col min="4368" max="4368" width="15.140625" style="195" customWidth="1"/>
    <col min="4369" max="4615" width="11.42578125" style="195"/>
    <col min="4616" max="4616" width="15.85546875" style="195" bestFit="1" customWidth="1"/>
    <col min="4617" max="4617" width="8.7109375" style="195" customWidth="1"/>
    <col min="4618" max="4618" width="11.28515625" style="195" customWidth="1"/>
    <col min="4619" max="4623" width="9.7109375" style="195" bestFit="1" customWidth="1"/>
    <col min="4624" max="4624" width="15.140625" style="195" customWidth="1"/>
    <col min="4625" max="4871" width="11.42578125" style="195"/>
    <col min="4872" max="4872" width="15.85546875" style="195" bestFit="1" customWidth="1"/>
    <col min="4873" max="4873" width="8.7109375" style="195" customWidth="1"/>
    <col min="4874" max="4874" width="11.28515625" style="195" customWidth="1"/>
    <col min="4875" max="4879" width="9.7109375" style="195" bestFit="1" customWidth="1"/>
    <col min="4880" max="4880" width="15.140625" style="195" customWidth="1"/>
    <col min="4881" max="5127" width="11.42578125" style="195"/>
    <col min="5128" max="5128" width="15.85546875" style="195" bestFit="1" customWidth="1"/>
    <col min="5129" max="5129" width="8.7109375" style="195" customWidth="1"/>
    <col min="5130" max="5130" width="11.28515625" style="195" customWidth="1"/>
    <col min="5131" max="5135" width="9.7109375" style="195" bestFit="1" customWidth="1"/>
    <col min="5136" max="5136" width="15.140625" style="195" customWidth="1"/>
    <col min="5137" max="5383" width="11.42578125" style="195"/>
    <col min="5384" max="5384" width="15.85546875" style="195" bestFit="1" customWidth="1"/>
    <col min="5385" max="5385" width="8.7109375" style="195" customWidth="1"/>
    <col min="5386" max="5386" width="11.28515625" style="195" customWidth="1"/>
    <col min="5387" max="5391" width="9.7109375" style="195" bestFit="1" customWidth="1"/>
    <col min="5392" max="5392" width="15.140625" style="195" customWidth="1"/>
    <col min="5393" max="5639" width="11.42578125" style="195"/>
    <col min="5640" max="5640" width="15.85546875" style="195" bestFit="1" customWidth="1"/>
    <col min="5641" max="5641" width="8.7109375" style="195" customWidth="1"/>
    <col min="5642" max="5642" width="11.28515625" style="195" customWidth="1"/>
    <col min="5643" max="5647" width="9.7109375" style="195" bestFit="1" customWidth="1"/>
    <col min="5648" max="5648" width="15.140625" style="195" customWidth="1"/>
    <col min="5649" max="5895" width="11.42578125" style="195"/>
    <col min="5896" max="5896" width="15.85546875" style="195" bestFit="1" customWidth="1"/>
    <col min="5897" max="5897" width="8.7109375" style="195" customWidth="1"/>
    <col min="5898" max="5898" width="11.28515625" style="195" customWidth="1"/>
    <col min="5899" max="5903" width="9.7109375" style="195" bestFit="1" customWidth="1"/>
    <col min="5904" max="5904" width="15.140625" style="195" customWidth="1"/>
    <col min="5905" max="6151" width="11.42578125" style="195"/>
    <col min="6152" max="6152" width="15.85546875" style="195" bestFit="1" customWidth="1"/>
    <col min="6153" max="6153" width="8.7109375" style="195" customWidth="1"/>
    <col min="6154" max="6154" width="11.28515625" style="195" customWidth="1"/>
    <col min="6155" max="6159" width="9.7109375" style="195" bestFit="1" customWidth="1"/>
    <col min="6160" max="6160" width="15.140625" style="195" customWidth="1"/>
    <col min="6161" max="6407" width="11.42578125" style="195"/>
    <col min="6408" max="6408" width="15.85546875" style="195" bestFit="1" customWidth="1"/>
    <col min="6409" max="6409" width="8.7109375" style="195" customWidth="1"/>
    <col min="6410" max="6410" width="11.28515625" style="195" customWidth="1"/>
    <col min="6411" max="6415" width="9.7109375" style="195" bestFit="1" customWidth="1"/>
    <col min="6416" max="6416" width="15.140625" style="195" customWidth="1"/>
    <col min="6417" max="6663" width="11.42578125" style="195"/>
    <col min="6664" max="6664" width="15.85546875" style="195" bestFit="1" customWidth="1"/>
    <col min="6665" max="6665" width="8.7109375" style="195" customWidth="1"/>
    <col min="6666" max="6666" width="11.28515625" style="195" customWidth="1"/>
    <col min="6667" max="6671" width="9.7109375" style="195" bestFit="1" customWidth="1"/>
    <col min="6672" max="6672" width="15.140625" style="195" customWidth="1"/>
    <col min="6673" max="6919" width="11.42578125" style="195"/>
    <col min="6920" max="6920" width="15.85546875" style="195" bestFit="1" customWidth="1"/>
    <col min="6921" max="6921" width="8.7109375" style="195" customWidth="1"/>
    <col min="6922" max="6922" width="11.28515625" style="195" customWidth="1"/>
    <col min="6923" max="6927" width="9.7109375" style="195" bestFit="1" customWidth="1"/>
    <col min="6928" max="6928" width="15.140625" style="195" customWidth="1"/>
    <col min="6929" max="7175" width="11.42578125" style="195"/>
    <col min="7176" max="7176" width="15.85546875" style="195" bestFit="1" customWidth="1"/>
    <col min="7177" max="7177" width="8.7109375" style="195" customWidth="1"/>
    <col min="7178" max="7178" width="11.28515625" style="195" customWidth="1"/>
    <col min="7179" max="7183" width="9.7109375" style="195" bestFit="1" customWidth="1"/>
    <col min="7184" max="7184" width="15.140625" style="195" customWidth="1"/>
    <col min="7185" max="7431" width="11.42578125" style="195"/>
    <col min="7432" max="7432" width="15.85546875" style="195" bestFit="1" customWidth="1"/>
    <col min="7433" max="7433" width="8.7109375" style="195" customWidth="1"/>
    <col min="7434" max="7434" width="11.28515625" style="195" customWidth="1"/>
    <col min="7435" max="7439" width="9.7109375" style="195" bestFit="1" customWidth="1"/>
    <col min="7440" max="7440" width="15.140625" style="195" customWidth="1"/>
    <col min="7441" max="7687" width="11.42578125" style="195"/>
    <col min="7688" max="7688" width="15.85546875" style="195" bestFit="1" customWidth="1"/>
    <col min="7689" max="7689" width="8.7109375" style="195" customWidth="1"/>
    <col min="7690" max="7690" width="11.28515625" style="195" customWidth="1"/>
    <col min="7691" max="7695" width="9.7109375" style="195" bestFit="1" customWidth="1"/>
    <col min="7696" max="7696" width="15.140625" style="195" customWidth="1"/>
    <col min="7697" max="7943" width="11.42578125" style="195"/>
    <col min="7944" max="7944" width="15.85546875" style="195" bestFit="1" customWidth="1"/>
    <col min="7945" max="7945" width="8.7109375" style="195" customWidth="1"/>
    <col min="7946" max="7946" width="11.28515625" style="195" customWidth="1"/>
    <col min="7947" max="7951" width="9.7109375" style="195" bestFit="1" customWidth="1"/>
    <col min="7952" max="7952" width="15.140625" style="195" customWidth="1"/>
    <col min="7953" max="8199" width="11.42578125" style="195"/>
    <col min="8200" max="8200" width="15.85546875" style="195" bestFit="1" customWidth="1"/>
    <col min="8201" max="8201" width="8.7109375" style="195" customWidth="1"/>
    <col min="8202" max="8202" width="11.28515625" style="195" customWidth="1"/>
    <col min="8203" max="8207" width="9.7109375" style="195" bestFit="1" customWidth="1"/>
    <col min="8208" max="8208" width="15.140625" style="195" customWidth="1"/>
    <col min="8209" max="8455" width="11.42578125" style="195"/>
    <col min="8456" max="8456" width="15.85546875" style="195" bestFit="1" customWidth="1"/>
    <col min="8457" max="8457" width="8.7109375" style="195" customWidth="1"/>
    <col min="8458" max="8458" width="11.28515625" style="195" customWidth="1"/>
    <col min="8459" max="8463" width="9.7109375" style="195" bestFit="1" customWidth="1"/>
    <col min="8464" max="8464" width="15.140625" style="195" customWidth="1"/>
    <col min="8465" max="8711" width="11.42578125" style="195"/>
    <col min="8712" max="8712" width="15.85546875" style="195" bestFit="1" customWidth="1"/>
    <col min="8713" max="8713" width="8.7109375" style="195" customWidth="1"/>
    <col min="8714" max="8714" width="11.28515625" style="195" customWidth="1"/>
    <col min="8715" max="8719" width="9.7109375" style="195" bestFit="1" customWidth="1"/>
    <col min="8720" max="8720" width="15.140625" style="195" customWidth="1"/>
    <col min="8721" max="8967" width="11.42578125" style="195"/>
    <col min="8968" max="8968" width="15.85546875" style="195" bestFit="1" customWidth="1"/>
    <col min="8969" max="8969" width="8.7109375" style="195" customWidth="1"/>
    <col min="8970" max="8970" width="11.28515625" style="195" customWidth="1"/>
    <col min="8971" max="8975" width="9.7109375" style="195" bestFit="1" customWidth="1"/>
    <col min="8976" max="8976" width="15.140625" style="195" customWidth="1"/>
    <col min="8977" max="9223" width="11.42578125" style="195"/>
    <col min="9224" max="9224" width="15.85546875" style="195" bestFit="1" customWidth="1"/>
    <col min="9225" max="9225" width="8.7109375" style="195" customWidth="1"/>
    <col min="9226" max="9226" width="11.28515625" style="195" customWidth="1"/>
    <col min="9227" max="9231" width="9.7109375" style="195" bestFit="1" customWidth="1"/>
    <col min="9232" max="9232" width="15.140625" style="195" customWidth="1"/>
    <col min="9233" max="9479" width="11.42578125" style="195"/>
    <col min="9480" max="9480" width="15.85546875" style="195" bestFit="1" customWidth="1"/>
    <col min="9481" max="9481" width="8.7109375" style="195" customWidth="1"/>
    <col min="9482" max="9482" width="11.28515625" style="195" customWidth="1"/>
    <col min="9483" max="9487" width="9.7109375" style="195" bestFit="1" customWidth="1"/>
    <col min="9488" max="9488" width="15.140625" style="195" customWidth="1"/>
    <col min="9489" max="9735" width="11.42578125" style="195"/>
    <col min="9736" max="9736" width="15.85546875" style="195" bestFit="1" customWidth="1"/>
    <col min="9737" max="9737" width="8.7109375" style="195" customWidth="1"/>
    <col min="9738" max="9738" width="11.28515625" style="195" customWidth="1"/>
    <col min="9739" max="9743" width="9.7109375" style="195" bestFit="1" customWidth="1"/>
    <col min="9744" max="9744" width="15.140625" style="195" customWidth="1"/>
    <col min="9745" max="9991" width="11.42578125" style="195"/>
    <col min="9992" max="9992" width="15.85546875" style="195" bestFit="1" customWidth="1"/>
    <col min="9993" max="9993" width="8.7109375" style="195" customWidth="1"/>
    <col min="9994" max="9994" width="11.28515625" style="195" customWidth="1"/>
    <col min="9995" max="9999" width="9.7109375" style="195" bestFit="1" customWidth="1"/>
    <col min="10000" max="10000" width="15.140625" style="195" customWidth="1"/>
    <col min="10001" max="10247" width="11.42578125" style="195"/>
    <col min="10248" max="10248" width="15.85546875" style="195" bestFit="1" customWidth="1"/>
    <col min="10249" max="10249" width="8.7109375" style="195" customWidth="1"/>
    <col min="10250" max="10250" width="11.28515625" style="195" customWidth="1"/>
    <col min="10251" max="10255" width="9.7109375" style="195" bestFit="1" customWidth="1"/>
    <col min="10256" max="10256" width="15.140625" style="195" customWidth="1"/>
    <col min="10257" max="10503" width="11.42578125" style="195"/>
    <col min="10504" max="10504" width="15.85546875" style="195" bestFit="1" customWidth="1"/>
    <col min="10505" max="10505" width="8.7109375" style="195" customWidth="1"/>
    <col min="10506" max="10506" width="11.28515625" style="195" customWidth="1"/>
    <col min="10507" max="10511" width="9.7109375" style="195" bestFit="1" customWidth="1"/>
    <col min="10512" max="10512" width="15.140625" style="195" customWidth="1"/>
    <col min="10513" max="10759" width="11.42578125" style="195"/>
    <col min="10760" max="10760" width="15.85546875" style="195" bestFit="1" customWidth="1"/>
    <col min="10761" max="10761" width="8.7109375" style="195" customWidth="1"/>
    <col min="10762" max="10762" width="11.28515625" style="195" customWidth="1"/>
    <col min="10763" max="10767" width="9.7109375" style="195" bestFit="1" customWidth="1"/>
    <col min="10768" max="10768" width="15.140625" style="195" customWidth="1"/>
    <col min="10769" max="11015" width="11.42578125" style="195"/>
    <col min="11016" max="11016" width="15.85546875" style="195" bestFit="1" customWidth="1"/>
    <col min="11017" max="11017" width="8.7109375" style="195" customWidth="1"/>
    <col min="11018" max="11018" width="11.28515625" style="195" customWidth="1"/>
    <col min="11019" max="11023" width="9.7109375" style="195" bestFit="1" customWidth="1"/>
    <col min="11024" max="11024" width="15.140625" style="195" customWidth="1"/>
    <col min="11025" max="11271" width="11.42578125" style="195"/>
    <col min="11272" max="11272" width="15.85546875" style="195" bestFit="1" customWidth="1"/>
    <col min="11273" max="11273" width="8.7109375" style="195" customWidth="1"/>
    <col min="11274" max="11274" width="11.28515625" style="195" customWidth="1"/>
    <col min="11275" max="11279" width="9.7109375" style="195" bestFit="1" customWidth="1"/>
    <col min="11280" max="11280" width="15.140625" style="195" customWidth="1"/>
    <col min="11281" max="11527" width="11.42578125" style="195"/>
    <col min="11528" max="11528" width="15.85546875" style="195" bestFit="1" customWidth="1"/>
    <col min="11529" max="11529" width="8.7109375" style="195" customWidth="1"/>
    <col min="11530" max="11530" width="11.28515625" style="195" customWidth="1"/>
    <col min="11531" max="11535" width="9.7109375" style="195" bestFit="1" customWidth="1"/>
    <col min="11536" max="11536" width="15.140625" style="195" customWidth="1"/>
    <col min="11537" max="11783" width="11.42578125" style="195"/>
    <col min="11784" max="11784" width="15.85546875" style="195" bestFit="1" customWidth="1"/>
    <col min="11785" max="11785" width="8.7109375" style="195" customWidth="1"/>
    <col min="11786" max="11786" width="11.28515625" style="195" customWidth="1"/>
    <col min="11787" max="11791" width="9.7109375" style="195" bestFit="1" customWidth="1"/>
    <col min="11792" max="11792" width="15.140625" style="195" customWidth="1"/>
    <col min="11793" max="12039" width="11.42578125" style="195"/>
    <col min="12040" max="12040" width="15.85546875" style="195" bestFit="1" customWidth="1"/>
    <col min="12041" max="12041" width="8.7109375" style="195" customWidth="1"/>
    <col min="12042" max="12042" width="11.28515625" style="195" customWidth="1"/>
    <col min="12043" max="12047" width="9.7109375" style="195" bestFit="1" customWidth="1"/>
    <col min="12048" max="12048" width="15.140625" style="195" customWidth="1"/>
    <col min="12049" max="12295" width="11.42578125" style="195"/>
    <col min="12296" max="12296" width="15.85546875" style="195" bestFit="1" customWidth="1"/>
    <col min="12297" max="12297" width="8.7109375" style="195" customWidth="1"/>
    <col min="12298" max="12298" width="11.28515625" style="195" customWidth="1"/>
    <col min="12299" max="12303" width="9.7109375" style="195" bestFit="1" customWidth="1"/>
    <col min="12304" max="12304" width="15.140625" style="195" customWidth="1"/>
    <col min="12305" max="12551" width="11.42578125" style="195"/>
    <col min="12552" max="12552" width="15.85546875" style="195" bestFit="1" customWidth="1"/>
    <col min="12553" max="12553" width="8.7109375" style="195" customWidth="1"/>
    <col min="12554" max="12554" width="11.28515625" style="195" customWidth="1"/>
    <col min="12555" max="12559" width="9.7109375" style="195" bestFit="1" customWidth="1"/>
    <col min="12560" max="12560" width="15.140625" style="195" customWidth="1"/>
    <col min="12561" max="12807" width="11.42578125" style="195"/>
    <col min="12808" max="12808" width="15.85546875" style="195" bestFit="1" customWidth="1"/>
    <col min="12809" max="12809" width="8.7109375" style="195" customWidth="1"/>
    <col min="12810" max="12810" width="11.28515625" style="195" customWidth="1"/>
    <col min="12811" max="12815" width="9.7109375" style="195" bestFit="1" customWidth="1"/>
    <col min="12816" max="12816" width="15.140625" style="195" customWidth="1"/>
    <col min="12817" max="13063" width="11.42578125" style="195"/>
    <col min="13064" max="13064" width="15.85546875" style="195" bestFit="1" customWidth="1"/>
    <col min="13065" max="13065" width="8.7109375" style="195" customWidth="1"/>
    <col min="13066" max="13066" width="11.28515625" style="195" customWidth="1"/>
    <col min="13067" max="13071" width="9.7109375" style="195" bestFit="1" customWidth="1"/>
    <col min="13072" max="13072" width="15.140625" style="195" customWidth="1"/>
    <col min="13073" max="13319" width="11.42578125" style="195"/>
    <col min="13320" max="13320" width="15.85546875" style="195" bestFit="1" customWidth="1"/>
    <col min="13321" max="13321" width="8.7109375" style="195" customWidth="1"/>
    <col min="13322" max="13322" width="11.28515625" style="195" customWidth="1"/>
    <col min="13323" max="13327" width="9.7109375" style="195" bestFit="1" customWidth="1"/>
    <col min="13328" max="13328" width="15.140625" style="195" customWidth="1"/>
    <col min="13329" max="13575" width="11.42578125" style="195"/>
    <col min="13576" max="13576" width="15.85546875" style="195" bestFit="1" customWidth="1"/>
    <col min="13577" max="13577" width="8.7109375" style="195" customWidth="1"/>
    <col min="13578" max="13578" width="11.28515625" style="195" customWidth="1"/>
    <col min="13579" max="13583" width="9.7109375" style="195" bestFit="1" customWidth="1"/>
    <col min="13584" max="13584" width="15.140625" style="195" customWidth="1"/>
    <col min="13585" max="13831" width="11.42578125" style="195"/>
    <col min="13832" max="13832" width="15.85546875" style="195" bestFit="1" customWidth="1"/>
    <col min="13833" max="13833" width="8.7109375" style="195" customWidth="1"/>
    <col min="13834" max="13834" width="11.28515625" style="195" customWidth="1"/>
    <col min="13835" max="13839" width="9.7109375" style="195" bestFit="1" customWidth="1"/>
    <col min="13840" max="13840" width="15.140625" style="195" customWidth="1"/>
    <col min="13841" max="14087" width="11.42578125" style="195"/>
    <col min="14088" max="14088" width="15.85546875" style="195" bestFit="1" customWidth="1"/>
    <col min="14089" max="14089" width="8.7109375" style="195" customWidth="1"/>
    <col min="14090" max="14090" width="11.28515625" style="195" customWidth="1"/>
    <col min="14091" max="14095" width="9.7109375" style="195" bestFit="1" customWidth="1"/>
    <col min="14096" max="14096" width="15.140625" style="195" customWidth="1"/>
    <col min="14097" max="14343" width="11.42578125" style="195"/>
    <col min="14344" max="14344" width="15.85546875" style="195" bestFit="1" customWidth="1"/>
    <col min="14345" max="14345" width="8.7109375" style="195" customWidth="1"/>
    <col min="14346" max="14346" width="11.28515625" style="195" customWidth="1"/>
    <col min="14347" max="14351" width="9.7109375" style="195" bestFit="1" customWidth="1"/>
    <col min="14352" max="14352" width="15.140625" style="195" customWidth="1"/>
    <col min="14353" max="14599" width="11.42578125" style="195"/>
    <col min="14600" max="14600" width="15.85546875" style="195" bestFit="1" customWidth="1"/>
    <col min="14601" max="14601" width="8.7109375" style="195" customWidth="1"/>
    <col min="14602" max="14602" width="11.28515625" style="195" customWidth="1"/>
    <col min="14603" max="14607" width="9.7109375" style="195" bestFit="1" customWidth="1"/>
    <col min="14608" max="14608" width="15.140625" style="195" customWidth="1"/>
    <col min="14609" max="14855" width="11.42578125" style="195"/>
    <col min="14856" max="14856" width="15.85546875" style="195" bestFit="1" customWidth="1"/>
    <col min="14857" max="14857" width="8.7109375" style="195" customWidth="1"/>
    <col min="14858" max="14858" width="11.28515625" style="195" customWidth="1"/>
    <col min="14859" max="14863" width="9.7109375" style="195" bestFit="1" customWidth="1"/>
    <col min="14864" max="14864" width="15.140625" style="195" customWidth="1"/>
    <col min="14865" max="15111" width="11.42578125" style="195"/>
    <col min="15112" max="15112" width="15.85546875" style="195" bestFit="1" customWidth="1"/>
    <col min="15113" max="15113" width="8.7109375" style="195" customWidth="1"/>
    <col min="15114" max="15114" width="11.28515625" style="195" customWidth="1"/>
    <col min="15115" max="15119" width="9.7109375" style="195" bestFit="1" customWidth="1"/>
    <col min="15120" max="15120" width="15.140625" style="195" customWidth="1"/>
    <col min="15121" max="15367" width="11.42578125" style="195"/>
    <col min="15368" max="15368" width="15.85546875" style="195" bestFit="1" customWidth="1"/>
    <col min="15369" max="15369" width="8.7109375" style="195" customWidth="1"/>
    <col min="15370" max="15370" width="11.28515625" style="195" customWidth="1"/>
    <col min="15371" max="15375" width="9.7109375" style="195" bestFit="1" customWidth="1"/>
    <col min="15376" max="15376" width="15.140625" style="195" customWidth="1"/>
    <col min="15377" max="15623" width="11.42578125" style="195"/>
    <col min="15624" max="15624" width="15.85546875" style="195" bestFit="1" customWidth="1"/>
    <col min="15625" max="15625" width="8.7109375" style="195" customWidth="1"/>
    <col min="15626" max="15626" width="11.28515625" style="195" customWidth="1"/>
    <col min="15627" max="15631" width="9.7109375" style="195" bestFit="1" customWidth="1"/>
    <col min="15632" max="15632" width="15.140625" style="195" customWidth="1"/>
    <col min="15633" max="15879" width="11.42578125" style="195"/>
    <col min="15880" max="15880" width="15.85546875" style="195" bestFit="1" customWidth="1"/>
    <col min="15881" max="15881" width="8.7109375" style="195" customWidth="1"/>
    <col min="15882" max="15882" width="11.28515625" style="195" customWidth="1"/>
    <col min="15883" max="15887" width="9.7109375" style="195" bestFit="1" customWidth="1"/>
    <col min="15888" max="15888" width="15.140625" style="195" customWidth="1"/>
    <col min="15889" max="16135" width="11.42578125" style="195"/>
    <col min="16136" max="16136" width="15.85546875" style="195" bestFit="1" customWidth="1"/>
    <col min="16137" max="16137" width="8.7109375" style="195" customWidth="1"/>
    <col min="16138" max="16138" width="11.28515625" style="195" customWidth="1"/>
    <col min="16139" max="16143" width="9.7109375" style="195" bestFit="1" customWidth="1"/>
    <col min="16144" max="16144" width="15.140625" style="195" customWidth="1"/>
    <col min="16145" max="16384" width="11.42578125" style="195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64" t="s">
        <v>230</v>
      </c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</row>
    <row r="6" spans="2:16" ht="18" customHeight="1">
      <c r="B6" s="354" t="str">
        <f>actualizaciones!A2</f>
        <v xml:space="preserve">acumulado abril 2011 </v>
      </c>
      <c r="C6" s="354"/>
      <c r="D6" s="354"/>
      <c r="E6" s="354"/>
      <c r="F6" s="354"/>
      <c r="G6" s="354"/>
      <c r="H6" s="354"/>
      <c r="I6" s="354"/>
      <c r="J6" s="354"/>
      <c r="K6" s="354"/>
      <c r="L6" s="354"/>
      <c r="M6" s="354"/>
      <c r="N6" s="354"/>
      <c r="O6" s="354"/>
      <c r="P6" s="354"/>
    </row>
    <row r="7" spans="2:16" ht="15" customHeight="1">
      <c r="B7" s="365" t="s">
        <v>199</v>
      </c>
      <c r="C7" s="366" t="s">
        <v>83</v>
      </c>
      <c r="D7" s="366" t="s">
        <v>85</v>
      </c>
      <c r="E7" s="367" t="s">
        <v>231</v>
      </c>
      <c r="F7" s="367"/>
      <c r="G7" s="367"/>
      <c r="H7" s="367"/>
      <c r="I7" s="367"/>
      <c r="J7" s="367"/>
      <c r="K7" s="367"/>
      <c r="L7" s="367"/>
      <c r="M7" s="367"/>
      <c r="N7" s="367"/>
      <c r="O7" s="366" t="s">
        <v>136</v>
      </c>
      <c r="P7" s="366" t="s">
        <v>85</v>
      </c>
    </row>
    <row r="8" spans="2:16" ht="15" customHeight="1">
      <c r="B8" s="365"/>
      <c r="C8" s="366"/>
      <c r="D8" s="366"/>
      <c r="E8" s="101" t="s">
        <v>81</v>
      </c>
      <c r="F8" s="101" t="s">
        <v>232</v>
      </c>
      <c r="G8" s="102" t="s">
        <v>233</v>
      </c>
      <c r="H8" s="102" t="s">
        <v>232</v>
      </c>
      <c r="I8" s="101" t="s">
        <v>234</v>
      </c>
      <c r="J8" s="101" t="s">
        <v>232</v>
      </c>
      <c r="K8" s="102" t="s">
        <v>235</v>
      </c>
      <c r="L8" s="102" t="s">
        <v>232</v>
      </c>
      <c r="M8" s="101" t="s">
        <v>236</v>
      </c>
      <c r="N8" s="101" t="s">
        <v>232</v>
      </c>
      <c r="O8" s="366"/>
      <c r="P8" s="366"/>
    </row>
    <row r="9" spans="2:16" ht="15" customHeight="1">
      <c r="B9" s="95" t="str">
        <f>'Nacionalidades '!B7</f>
        <v>Reino Unido</v>
      </c>
      <c r="C9" s="196">
        <v>197062</v>
      </c>
      <c r="D9" s="197">
        <v>5.6899057671370157E-2</v>
      </c>
      <c r="E9" s="198">
        <v>106854</v>
      </c>
      <c r="F9" s="199">
        <v>2.5952703286574286E-2</v>
      </c>
      <c r="G9" s="196">
        <v>21946</v>
      </c>
      <c r="H9" s="197">
        <v>0.18530920874966239</v>
      </c>
      <c r="I9" s="198">
        <v>73548</v>
      </c>
      <c r="J9" s="199">
        <v>-1.7591664996994605E-2</v>
      </c>
      <c r="K9" s="196">
        <v>8065</v>
      </c>
      <c r="L9" s="197">
        <v>-6.024236774644609E-2</v>
      </c>
      <c r="M9" s="198">
        <v>3295</v>
      </c>
      <c r="N9" s="199">
        <v>0.50525354042941983</v>
      </c>
      <c r="O9" s="196">
        <v>90208</v>
      </c>
      <c r="P9" s="197">
        <v>9.6060849068066334E-2</v>
      </c>
    </row>
    <row r="10" spans="2:16" ht="15" customHeight="1">
      <c r="B10" s="95" t="str">
        <f>'Nacionalidades '!B8</f>
        <v>Países Nórdicos</v>
      </c>
      <c r="C10" s="196">
        <v>82151</v>
      </c>
      <c r="D10" s="197">
        <v>0.46745382444357109</v>
      </c>
      <c r="E10" s="198">
        <v>51368</v>
      </c>
      <c r="F10" s="199">
        <v>0.56777048679993891</v>
      </c>
      <c r="G10" s="196">
        <v>2989</v>
      </c>
      <c r="H10" s="197">
        <v>0.61480280929227438</v>
      </c>
      <c r="I10" s="198">
        <v>38319</v>
      </c>
      <c r="J10" s="199">
        <v>0.70170530242472684</v>
      </c>
      <c r="K10" s="196">
        <v>9962</v>
      </c>
      <c r="L10" s="197">
        <v>0.60599709817830072</v>
      </c>
      <c r="M10" s="198">
        <v>98</v>
      </c>
      <c r="N10" s="199">
        <v>-0.95531235750113996</v>
      </c>
      <c r="O10" s="196">
        <v>30783</v>
      </c>
      <c r="P10" s="197">
        <v>0.32588189688590252</v>
      </c>
    </row>
    <row r="11" spans="2:16" ht="15" customHeight="1">
      <c r="B11" s="95" t="str">
        <f>'Nacionalidades '!B9</f>
        <v>Suecia</v>
      </c>
      <c r="C11" s="196">
        <v>29461</v>
      </c>
      <c r="D11" s="197">
        <v>0.5931754272117673</v>
      </c>
      <c r="E11" s="198">
        <v>19578</v>
      </c>
      <c r="F11" s="199">
        <v>0.89838068457286924</v>
      </c>
      <c r="G11" s="196">
        <v>838</v>
      </c>
      <c r="H11" s="197">
        <v>0.38741721854304645</v>
      </c>
      <c r="I11" s="198">
        <v>16191</v>
      </c>
      <c r="J11" s="199">
        <v>1.0371162556618017</v>
      </c>
      <c r="K11" s="196">
        <v>2520</v>
      </c>
      <c r="L11" s="197">
        <v>0.75121612230715784</v>
      </c>
      <c r="M11" s="198">
        <v>29</v>
      </c>
      <c r="N11" s="199">
        <v>-0.90993788819875776</v>
      </c>
      <c r="O11" s="196">
        <v>9883</v>
      </c>
      <c r="P11" s="197">
        <v>0.20833842768064548</v>
      </c>
    </row>
    <row r="12" spans="2:16" ht="15" customHeight="1">
      <c r="B12" s="95" t="str">
        <f>'Nacionalidades '!B10</f>
        <v>Finlandia</v>
      </c>
      <c r="C12" s="196">
        <v>19877</v>
      </c>
      <c r="D12" s="197">
        <v>0.65807474140807476</v>
      </c>
      <c r="E12" s="198">
        <v>11294</v>
      </c>
      <c r="F12" s="199">
        <v>0.71302897011982402</v>
      </c>
      <c r="G12" s="196">
        <v>1114</v>
      </c>
      <c r="H12" s="197">
        <v>0.7598736176935228</v>
      </c>
      <c r="I12" s="198">
        <v>7655</v>
      </c>
      <c r="J12" s="199">
        <v>0.59015371832156216</v>
      </c>
      <c r="K12" s="196">
        <v>2492</v>
      </c>
      <c r="L12" s="197">
        <v>1.2592928377153219</v>
      </c>
      <c r="M12" s="198">
        <v>33</v>
      </c>
      <c r="N12" s="199">
        <v>-0.23255813953488369</v>
      </c>
      <c r="O12" s="196">
        <v>8583</v>
      </c>
      <c r="P12" s="197">
        <v>0.59091751621872102</v>
      </c>
    </row>
    <row r="13" spans="2:16" ht="15" customHeight="1">
      <c r="B13" s="95" t="str">
        <f>'Nacionalidades '!B11</f>
        <v>Dinamarca</v>
      </c>
      <c r="C13" s="196">
        <v>18691</v>
      </c>
      <c r="D13" s="197">
        <v>0.18073278584965258</v>
      </c>
      <c r="E13" s="198">
        <v>11559</v>
      </c>
      <c r="F13" s="199">
        <v>0.17314523495382117</v>
      </c>
      <c r="G13" s="196">
        <v>421</v>
      </c>
      <c r="H13" s="197">
        <v>0.9311926605504588</v>
      </c>
      <c r="I13" s="198">
        <v>8124</v>
      </c>
      <c r="J13" s="199">
        <v>0.42726633872101205</v>
      </c>
      <c r="K13" s="196">
        <v>2995</v>
      </c>
      <c r="L13" s="197">
        <v>0.2605218855218856</v>
      </c>
      <c r="M13" s="198">
        <v>19</v>
      </c>
      <c r="N13" s="199">
        <v>-0.98787492022973833</v>
      </c>
      <c r="O13" s="196">
        <v>7132</v>
      </c>
      <c r="P13" s="197">
        <v>0.19324075623222359</v>
      </c>
    </row>
    <row r="14" spans="2:16" ht="15" customHeight="1">
      <c r="B14" s="95" t="str">
        <f>'Nacionalidades '!B12</f>
        <v>Noruega</v>
      </c>
      <c r="C14" s="196">
        <v>14122</v>
      </c>
      <c r="D14" s="197">
        <v>0.46009098428453266</v>
      </c>
      <c r="E14" s="198">
        <v>8937</v>
      </c>
      <c r="F14" s="199">
        <v>0.48801198801198797</v>
      </c>
      <c r="G14" s="196">
        <v>616</v>
      </c>
      <c r="H14" s="197">
        <v>0.55555555555555558</v>
      </c>
      <c r="I14" s="198">
        <v>6349</v>
      </c>
      <c r="J14" s="199">
        <v>0.56225393700787407</v>
      </c>
      <c r="K14" s="196">
        <v>1955</v>
      </c>
      <c r="L14" s="197">
        <v>0.52140077821011666</v>
      </c>
      <c r="M14" s="198">
        <v>17</v>
      </c>
      <c r="N14" s="199">
        <v>-0.93486590038314177</v>
      </c>
      <c r="O14" s="196">
        <v>5185</v>
      </c>
      <c r="P14" s="197">
        <v>0.41434806328423357</v>
      </c>
    </row>
    <row r="15" spans="2:16" ht="15" customHeight="1">
      <c r="B15" s="95" t="str">
        <f>'Nacionalidades '!B13</f>
        <v>Alemania</v>
      </c>
      <c r="C15" s="196">
        <v>83656</v>
      </c>
      <c r="D15" s="197">
        <v>6.5749410790496121E-2</v>
      </c>
      <c r="E15" s="198">
        <v>69673</v>
      </c>
      <c r="F15" s="199">
        <v>9.3527325234642245E-2</v>
      </c>
      <c r="G15" s="196">
        <v>11020</v>
      </c>
      <c r="H15" s="197">
        <v>0.13901808785529712</v>
      </c>
      <c r="I15" s="198">
        <v>46387</v>
      </c>
      <c r="J15" s="199">
        <v>8.953611274221962E-2</v>
      </c>
      <c r="K15" s="196">
        <v>12222</v>
      </c>
      <c r="L15" s="197">
        <v>7.1917207507454783E-2</v>
      </c>
      <c r="M15" s="198">
        <v>44</v>
      </c>
      <c r="N15" s="199">
        <v>-0.29032258064516125</v>
      </c>
      <c r="O15" s="196">
        <v>13983</v>
      </c>
      <c r="P15" s="197">
        <v>-5.398822813070836E-2</v>
      </c>
    </row>
    <row r="16" spans="2:16" ht="15" customHeight="1">
      <c r="B16" s="95" t="str">
        <f>'Nacionalidades '!B14</f>
        <v>España</v>
      </c>
      <c r="C16" s="196">
        <v>76971</v>
      </c>
      <c r="D16" s="197">
        <v>-0.20104837035499279</v>
      </c>
      <c r="E16" s="198">
        <v>61117</v>
      </c>
      <c r="F16" s="199">
        <v>-0.13739908541749002</v>
      </c>
      <c r="G16" s="196">
        <v>6120</v>
      </c>
      <c r="H16" s="197">
        <v>-0.22305446235876603</v>
      </c>
      <c r="I16" s="198">
        <v>34870</v>
      </c>
      <c r="J16" s="199">
        <v>-0.15322972316658567</v>
      </c>
      <c r="K16" s="196">
        <v>20079</v>
      </c>
      <c r="L16" s="197">
        <v>-6.1202543482326566E-2</v>
      </c>
      <c r="M16" s="198">
        <v>48</v>
      </c>
      <c r="N16" s="199">
        <v>-0.88206388206388209</v>
      </c>
      <c r="O16" s="196">
        <v>15854</v>
      </c>
      <c r="P16" s="197">
        <v>-0.37798179535467669</v>
      </c>
    </row>
    <row r="17" spans="2:18" ht="15" customHeight="1">
      <c r="B17" s="95" t="str">
        <f>'Nacionalidades '!B15</f>
        <v>Holanda</v>
      </c>
      <c r="C17" s="196">
        <v>26551</v>
      </c>
      <c r="D17" s="197">
        <v>0.34048568687837633</v>
      </c>
      <c r="E17" s="198">
        <v>16987</v>
      </c>
      <c r="F17" s="199">
        <v>0.29701458349240295</v>
      </c>
      <c r="G17" s="196">
        <v>1829</v>
      </c>
      <c r="H17" s="197">
        <v>0.21609042553191493</v>
      </c>
      <c r="I17" s="198">
        <v>11888</v>
      </c>
      <c r="J17" s="199">
        <v>0.25865537321334031</v>
      </c>
      <c r="K17" s="196">
        <v>3229</v>
      </c>
      <c r="L17" s="197">
        <v>0.56216739235607149</v>
      </c>
      <c r="M17" s="198">
        <v>41</v>
      </c>
      <c r="N17" s="199">
        <v>-0.49382716049382713</v>
      </c>
      <c r="O17" s="196">
        <v>9564</v>
      </c>
      <c r="P17" s="197">
        <v>0.42533532041728761</v>
      </c>
    </row>
    <row r="18" spans="2:18" ht="15" customHeight="1">
      <c r="B18" s="95" t="str">
        <f>'Nacionalidades '!B16</f>
        <v>Bélgica</v>
      </c>
      <c r="C18" s="196">
        <v>26954</v>
      </c>
      <c r="D18" s="197">
        <v>0.14279657423895542</v>
      </c>
      <c r="E18" s="198">
        <v>23582</v>
      </c>
      <c r="F18" s="199">
        <v>0.15230881993647682</v>
      </c>
      <c r="G18" s="196">
        <v>5123</v>
      </c>
      <c r="H18" s="197">
        <v>0.26587595749938231</v>
      </c>
      <c r="I18" s="198">
        <v>17442</v>
      </c>
      <c r="J18" s="199">
        <v>0.13888344760039173</v>
      </c>
      <c r="K18" s="196">
        <v>990</v>
      </c>
      <c r="L18" s="197">
        <v>-7.0422535211267623E-2</v>
      </c>
      <c r="M18" s="198">
        <v>27</v>
      </c>
      <c r="N18" s="199">
        <v>-0.28947368421052633</v>
      </c>
      <c r="O18" s="196">
        <v>3372</v>
      </c>
      <c r="P18" s="197">
        <v>8.0422941364947098E-2</v>
      </c>
    </row>
    <row r="19" spans="2:18" ht="15" customHeight="1">
      <c r="B19" s="95" t="str">
        <f>'Nacionalidades '!B17</f>
        <v>Francia</v>
      </c>
      <c r="C19" s="196">
        <v>27551</v>
      </c>
      <c r="D19" s="197">
        <v>0.67056754790201301</v>
      </c>
      <c r="E19" s="198">
        <v>18709</v>
      </c>
      <c r="F19" s="199">
        <v>0.88579780264086283</v>
      </c>
      <c r="G19" s="196">
        <v>1980</v>
      </c>
      <c r="H19" s="197">
        <v>1.0142421159715158</v>
      </c>
      <c r="I19" s="198">
        <v>13809</v>
      </c>
      <c r="J19" s="199">
        <v>0.92540435025097612</v>
      </c>
      <c r="K19" s="196">
        <v>2884</v>
      </c>
      <c r="L19" s="197">
        <v>0.80475594493116387</v>
      </c>
      <c r="M19" s="198">
        <v>36</v>
      </c>
      <c r="N19" s="199">
        <v>-0.7857142857142857</v>
      </c>
      <c r="O19" s="196">
        <v>8842</v>
      </c>
      <c r="P19" s="197">
        <v>0.34560949627149595</v>
      </c>
    </row>
    <row r="20" spans="2:18" ht="15" customHeight="1">
      <c r="B20" s="95" t="str">
        <f>'Nacionalidades '!B18</f>
        <v>Italia</v>
      </c>
      <c r="C20" s="196">
        <v>21846</v>
      </c>
      <c r="D20" s="197">
        <v>0.47548291233283813</v>
      </c>
      <c r="E20" s="198">
        <v>17647</v>
      </c>
      <c r="F20" s="199">
        <v>0.62301112848339923</v>
      </c>
      <c r="G20" s="196">
        <v>1225</v>
      </c>
      <c r="H20" s="197">
        <v>0.55259822560202787</v>
      </c>
      <c r="I20" s="198">
        <v>15265</v>
      </c>
      <c r="J20" s="199">
        <v>0.6258387474704441</v>
      </c>
      <c r="K20" s="196">
        <v>1136</v>
      </c>
      <c r="L20" s="197">
        <v>0.69047619047619047</v>
      </c>
      <c r="M20" s="198">
        <v>21</v>
      </c>
      <c r="N20" s="199">
        <v>-8.6956521739130488E-2</v>
      </c>
      <c r="O20" s="196">
        <v>4199</v>
      </c>
      <c r="P20" s="197">
        <v>6.7632850241545972E-2</v>
      </c>
    </row>
    <row r="21" spans="2:18" ht="15" customHeight="1">
      <c r="B21" s="95" t="str">
        <f>'Nacionalidades '!B19</f>
        <v>Rusia</v>
      </c>
      <c r="C21" s="196">
        <v>16366</v>
      </c>
      <c r="D21" s="197">
        <v>0.20951888256595974</v>
      </c>
      <c r="E21" s="198">
        <v>7708</v>
      </c>
      <c r="F21" s="199">
        <v>0.3693373600994847</v>
      </c>
      <c r="G21" s="196">
        <v>1881</v>
      </c>
      <c r="H21" s="197">
        <v>0.24900398406374502</v>
      </c>
      <c r="I21" s="198">
        <v>4668</v>
      </c>
      <c r="J21" s="199">
        <v>0.62648083623693385</v>
      </c>
      <c r="K21" s="196">
        <v>753</v>
      </c>
      <c r="L21" s="197">
        <v>-0.26392961876832843</v>
      </c>
      <c r="M21" s="198">
        <v>406</v>
      </c>
      <c r="N21" s="199">
        <v>0.76521739130434785</v>
      </c>
      <c r="O21" s="196">
        <v>8658</v>
      </c>
      <c r="P21" s="197">
        <v>9.567198177676528E-2</v>
      </c>
    </row>
    <row r="22" spans="2:18" ht="15" customHeight="1">
      <c r="B22" s="95" t="str">
        <f>'Nacionalidades '!B20</f>
        <v>Países del Este</v>
      </c>
      <c r="C22" s="196">
        <v>17272</v>
      </c>
      <c r="D22" s="197">
        <v>0.27318295739348364</v>
      </c>
      <c r="E22" s="198">
        <v>10427</v>
      </c>
      <c r="F22" s="199">
        <v>0.50223310762138018</v>
      </c>
      <c r="G22" s="196">
        <v>743</v>
      </c>
      <c r="H22" s="197">
        <v>0.37847866419294984</v>
      </c>
      <c r="I22" s="198">
        <v>8936</v>
      </c>
      <c r="J22" s="199">
        <v>0.61445347786811211</v>
      </c>
      <c r="K22" s="196">
        <v>724</v>
      </c>
      <c r="L22" s="197">
        <v>-0.13397129186602874</v>
      </c>
      <c r="M22" s="198">
        <v>24</v>
      </c>
      <c r="N22" s="199">
        <v>-0.22580645161290325</v>
      </c>
      <c r="O22" s="196">
        <v>6845</v>
      </c>
      <c r="P22" s="197">
        <v>3.3207547169811225E-2</v>
      </c>
    </row>
    <row r="23" spans="2:18" ht="15" customHeight="1">
      <c r="B23" s="95" t="str">
        <f>'Nacionalidades '!B21</f>
        <v>Irlanda</v>
      </c>
      <c r="C23" s="196">
        <v>7406</v>
      </c>
      <c r="D23" s="197">
        <v>-0.21885877017192279</v>
      </c>
      <c r="E23" s="198">
        <v>3459</v>
      </c>
      <c r="F23" s="199">
        <v>-0.13998010939830929</v>
      </c>
      <c r="G23" s="196">
        <v>1130</v>
      </c>
      <c r="H23" s="197">
        <v>-0.21363952679192766</v>
      </c>
      <c r="I23" s="198">
        <v>2033</v>
      </c>
      <c r="J23" s="199">
        <v>-0.14687368862778016</v>
      </c>
      <c r="K23" s="196">
        <v>294</v>
      </c>
      <c r="L23" s="197">
        <v>0.52331606217616589</v>
      </c>
      <c r="M23" s="198">
        <v>2</v>
      </c>
      <c r="N23" s="199">
        <v>-0.77777777777777779</v>
      </c>
      <c r="O23" s="196">
        <v>3947</v>
      </c>
      <c r="P23" s="197">
        <v>-0.2769738047261403</v>
      </c>
    </row>
    <row r="24" spans="2:18" ht="15" customHeight="1">
      <c r="B24" s="95" t="str">
        <f>'Nacionalidades '!B22</f>
        <v>Austria</v>
      </c>
      <c r="C24" s="196">
        <v>5461</v>
      </c>
      <c r="D24" s="197">
        <v>5.4654306682116571E-2</v>
      </c>
      <c r="E24" s="198">
        <v>4343</v>
      </c>
      <c r="F24" s="199">
        <v>0.29835575485799692</v>
      </c>
      <c r="G24" s="196">
        <v>1013</v>
      </c>
      <c r="H24" s="197">
        <v>0.56568778979907264</v>
      </c>
      <c r="I24" s="198">
        <v>3038</v>
      </c>
      <c r="J24" s="199">
        <v>0.27539882451721254</v>
      </c>
      <c r="K24" s="196">
        <v>292</v>
      </c>
      <c r="L24" s="197">
        <v>-5.8064516129032295E-2</v>
      </c>
      <c r="M24" s="198">
        <v>0</v>
      </c>
      <c r="N24" s="199">
        <v>-1</v>
      </c>
      <c r="O24" s="196">
        <v>1118</v>
      </c>
      <c r="P24" s="197">
        <v>-0.39007092198581561</v>
      </c>
    </row>
    <row r="25" spans="2:18" ht="15" customHeight="1">
      <c r="B25" s="95" t="str">
        <f>'Nacionalidades '!B23</f>
        <v>Suiza</v>
      </c>
      <c r="C25" s="196">
        <v>5309</v>
      </c>
      <c r="D25" s="197">
        <v>0.26888145315487577</v>
      </c>
      <c r="E25" s="198">
        <v>4187</v>
      </c>
      <c r="F25" s="199">
        <v>0.36830065359477127</v>
      </c>
      <c r="G25" s="196">
        <v>1152</v>
      </c>
      <c r="H25" s="197">
        <v>0.29875986471251403</v>
      </c>
      <c r="I25" s="198">
        <v>2615</v>
      </c>
      <c r="J25" s="199">
        <v>0.52478134110787167</v>
      </c>
      <c r="K25" s="196">
        <v>417</v>
      </c>
      <c r="L25" s="197">
        <v>-7.1269487750556748E-2</v>
      </c>
      <c r="M25" s="198">
        <v>3</v>
      </c>
      <c r="N25" s="199">
        <v>-0.66666666666666674</v>
      </c>
      <c r="O25" s="196">
        <v>1122</v>
      </c>
      <c r="P25" s="197">
        <v>-1.779359430605032E-3</v>
      </c>
    </row>
    <row r="26" spans="2:18" ht="15" customHeight="1">
      <c r="B26" s="95" t="str">
        <f>'Nacionalidades '!B24</f>
        <v>Resto de Europa</v>
      </c>
      <c r="C26" s="196">
        <v>13656</v>
      </c>
      <c r="D26" s="197">
        <v>0.20988748117303091</v>
      </c>
      <c r="E26" s="198">
        <v>10045</v>
      </c>
      <c r="F26" s="199">
        <v>0.22425350396099941</v>
      </c>
      <c r="G26" s="196">
        <v>1171</v>
      </c>
      <c r="H26" s="197">
        <v>0.39073634204275542</v>
      </c>
      <c r="I26" s="198">
        <v>6732</v>
      </c>
      <c r="J26" s="199">
        <v>0.27162825840574234</v>
      </c>
      <c r="K26" s="196">
        <v>2130</v>
      </c>
      <c r="L26" s="197">
        <v>2.9482841952634065E-2</v>
      </c>
      <c r="M26" s="198">
        <v>12</v>
      </c>
      <c r="N26" s="199" t="s">
        <v>64</v>
      </c>
      <c r="O26" s="196">
        <v>3611</v>
      </c>
      <c r="P26" s="197">
        <v>0.17164179104477606</v>
      </c>
    </row>
    <row r="27" spans="2:18" ht="15" customHeight="1">
      <c r="B27" s="95" t="str">
        <f>'Nacionalidades '!B25</f>
        <v>Usa</v>
      </c>
      <c r="C27" s="196">
        <v>1618</v>
      </c>
      <c r="D27" s="197">
        <v>0.47627737226277378</v>
      </c>
      <c r="E27" s="198">
        <v>1160</v>
      </c>
      <c r="F27" s="199">
        <v>0.5934065934065933</v>
      </c>
      <c r="G27" s="196">
        <v>617</v>
      </c>
      <c r="H27" s="197">
        <v>1.0844594594594597</v>
      </c>
      <c r="I27" s="198">
        <v>496</v>
      </c>
      <c r="J27" s="199">
        <v>0.25888324873096447</v>
      </c>
      <c r="K27" s="196">
        <v>29</v>
      </c>
      <c r="L27" s="197">
        <v>-0.21621621621621623</v>
      </c>
      <c r="M27" s="198">
        <v>18</v>
      </c>
      <c r="N27" s="199">
        <v>17</v>
      </c>
      <c r="O27" s="196">
        <v>458</v>
      </c>
      <c r="P27" s="197">
        <v>0.24456521739130443</v>
      </c>
    </row>
    <row r="28" spans="2:18" ht="15" customHeight="1">
      <c r="B28" s="95" t="str">
        <f>'Nacionalidades '!B26</f>
        <v>Resto de América</v>
      </c>
      <c r="C28" s="196">
        <v>869</v>
      </c>
      <c r="D28" s="197">
        <v>-7.9449152542372836E-2</v>
      </c>
      <c r="E28" s="198">
        <v>612</v>
      </c>
      <c r="F28" s="199">
        <v>-9.8674521354933709E-2</v>
      </c>
      <c r="G28" s="196">
        <v>199</v>
      </c>
      <c r="H28" s="197">
        <v>0.15697674418604657</v>
      </c>
      <c r="I28" s="198">
        <v>275</v>
      </c>
      <c r="J28" s="199">
        <v>-0.37214611872146119</v>
      </c>
      <c r="K28" s="196">
        <v>132</v>
      </c>
      <c r="L28" s="197">
        <v>1.2000000000000002</v>
      </c>
      <c r="M28" s="198">
        <v>6</v>
      </c>
      <c r="N28" s="199">
        <v>-0.33333333333333337</v>
      </c>
      <c r="O28" s="196">
        <v>257</v>
      </c>
      <c r="P28" s="197">
        <v>-3.0188679245283012E-2</v>
      </c>
      <c r="Q28" s="200"/>
      <c r="R28" s="200"/>
    </row>
    <row r="29" spans="2:18" ht="15" customHeight="1">
      <c r="B29" s="95" t="str">
        <f>'Nacionalidades '!B27</f>
        <v>Resto del Mundo</v>
      </c>
      <c r="C29" s="196">
        <v>2641</v>
      </c>
      <c r="D29" s="197">
        <v>-1.0119940029984953E-2</v>
      </c>
      <c r="E29" s="198">
        <v>2148</v>
      </c>
      <c r="F29" s="199">
        <v>-4.1499330655957123E-2</v>
      </c>
      <c r="G29" s="196">
        <v>497</v>
      </c>
      <c r="H29" s="197">
        <v>-0.44344904815229558</v>
      </c>
      <c r="I29" s="198">
        <v>1470</v>
      </c>
      <c r="J29" s="199">
        <v>0.58234660925726578</v>
      </c>
      <c r="K29" s="196">
        <v>178</v>
      </c>
      <c r="L29" s="197">
        <v>-0.49431818181818177</v>
      </c>
      <c r="M29" s="198">
        <v>3</v>
      </c>
      <c r="N29" s="199">
        <v>-0.95522388059701491</v>
      </c>
      <c r="O29" s="196">
        <v>493</v>
      </c>
      <c r="P29" s="197">
        <v>0.15456674473067911</v>
      </c>
    </row>
    <row r="30" spans="2:18" ht="15" customHeight="1">
      <c r="B30" s="201" t="str">
        <f>'Nacionalidades '!B28</f>
        <v>Turismo extranjero</v>
      </c>
      <c r="C30" s="202">
        <f>C31-C9</f>
        <v>416278</v>
      </c>
      <c r="D30" s="203">
        <v>0.17224776857914659</v>
      </c>
      <c r="E30" s="202">
        <f>E31-E9</f>
        <v>303172</v>
      </c>
      <c r="F30" s="203">
        <v>0.2038152610441768</v>
      </c>
      <c r="G30" s="196">
        <f>G31-G9</f>
        <v>38689</v>
      </c>
      <c r="H30" s="197">
        <v>0.22277549738689628</v>
      </c>
      <c r="I30" s="202">
        <f>I31-I9</f>
        <v>208243</v>
      </c>
      <c r="J30" s="203">
        <v>0.21504878972930674</v>
      </c>
      <c r="K30" s="196">
        <f>K31-K9</f>
        <v>55451</v>
      </c>
      <c r="L30" s="197">
        <v>0.17658052982285066</v>
      </c>
      <c r="M30" s="202">
        <f>M31-M9</f>
        <v>789</v>
      </c>
      <c r="N30" s="203">
        <v>-0.21110242376856925</v>
      </c>
      <c r="O30" s="196">
        <f>O31-O9</f>
        <v>113106</v>
      </c>
      <c r="P30" s="197">
        <v>0.11769616026711183</v>
      </c>
    </row>
    <row r="31" spans="2:18" ht="15" customHeight="1">
      <c r="B31" s="204" t="s">
        <v>83</v>
      </c>
      <c r="C31" s="205">
        <v>613340</v>
      </c>
      <c r="D31" s="206">
        <v>0.10731978566373468</v>
      </c>
      <c r="E31" s="205">
        <v>410026</v>
      </c>
      <c r="F31" s="206">
        <v>0.13678858182140807</v>
      </c>
      <c r="G31" s="205">
        <v>60635</v>
      </c>
      <c r="H31" s="206">
        <v>0.15583301563095686</v>
      </c>
      <c r="I31" s="205">
        <v>281791</v>
      </c>
      <c r="J31" s="206">
        <v>0.15299571602175122</v>
      </c>
      <c r="K31" s="205">
        <v>63516</v>
      </c>
      <c r="L31" s="206">
        <v>8.9356155455699193E-2</v>
      </c>
      <c r="M31" s="205">
        <v>4084</v>
      </c>
      <c r="N31" s="206">
        <v>-0.26054680427304</v>
      </c>
      <c r="O31" s="205">
        <v>203314</v>
      </c>
      <c r="P31" s="206">
        <v>5.2306322719556153E-2</v>
      </c>
    </row>
    <row r="32" spans="2:18" ht="15" customHeight="1">
      <c r="B32" s="361" t="s">
        <v>67</v>
      </c>
      <c r="C32" s="361"/>
      <c r="D32" s="361"/>
      <c r="E32" s="361"/>
      <c r="F32" s="361"/>
      <c r="G32" s="361"/>
      <c r="H32" s="361"/>
      <c r="I32" s="361"/>
      <c r="J32" s="361"/>
      <c r="K32" s="361"/>
      <c r="L32" s="361"/>
      <c r="M32" s="361"/>
      <c r="N32" s="361"/>
      <c r="O32" s="361"/>
      <c r="P32" s="207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</sheetPr>
  <dimension ref="B1:I32"/>
  <sheetViews>
    <sheetView showGridLines="0" showRowColHeaders="0" zoomScaleNormal="100" workbookViewId="0">
      <selection activeCell="I25" sqref="I25"/>
    </sheetView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68" t="s">
        <v>237</v>
      </c>
      <c r="C5" s="369"/>
      <c r="D5" s="369"/>
      <c r="E5" s="369"/>
      <c r="F5" s="369"/>
      <c r="G5" s="369"/>
      <c r="H5" s="369"/>
      <c r="I5" s="369"/>
    </row>
    <row r="6" spans="2:9" ht="18" customHeight="1">
      <c r="B6" s="369" t="str">
        <f>actualizaciones!A2</f>
        <v xml:space="preserve">acumulado abril 2011 </v>
      </c>
      <c r="C6" s="369"/>
      <c r="D6" s="369"/>
      <c r="E6" s="369"/>
      <c r="F6" s="369"/>
      <c r="G6" s="369"/>
      <c r="H6" s="369"/>
      <c r="I6" s="369"/>
    </row>
    <row r="7" spans="2:9" ht="15" customHeight="1">
      <c r="B7" s="365" t="s">
        <v>199</v>
      </c>
      <c r="C7" s="366" t="s">
        <v>83</v>
      </c>
      <c r="D7" s="366" t="s">
        <v>231</v>
      </c>
      <c r="E7" s="366"/>
      <c r="F7" s="366"/>
      <c r="G7" s="366"/>
      <c r="H7" s="366"/>
      <c r="I7" s="366" t="s">
        <v>141</v>
      </c>
    </row>
    <row r="8" spans="2:9" ht="15" customHeight="1">
      <c r="B8" s="365"/>
      <c r="C8" s="366"/>
      <c r="D8" s="101" t="s">
        <v>81</v>
      </c>
      <c r="E8" s="101" t="s">
        <v>233</v>
      </c>
      <c r="F8" s="101" t="s">
        <v>234</v>
      </c>
      <c r="G8" s="101" t="s">
        <v>235</v>
      </c>
      <c r="H8" s="101" t="s">
        <v>238</v>
      </c>
      <c r="I8" s="366"/>
    </row>
    <row r="9" spans="2:9">
      <c r="B9" s="95" t="str">
        <f>'Nacionalidades '!B7</f>
        <v>Reino Unido</v>
      </c>
      <c r="C9" s="197">
        <f>'Nacionalidad-Alojamiento(datos)'!D9</f>
        <v>5.6899057671370157E-2</v>
      </c>
      <c r="D9" s="199">
        <f>'Nacionalidad-Alojamiento(datos)'!F9</f>
        <v>2.5952703286574286E-2</v>
      </c>
      <c r="E9" s="199">
        <f>'Nacionalidad-Alojamiento(datos)'!H9</f>
        <v>0.18530920874966239</v>
      </c>
      <c r="F9" s="199">
        <f>'Nacionalidad-Alojamiento(datos)'!J9</f>
        <v>-1.7591664996994605E-2</v>
      </c>
      <c r="G9" s="199">
        <f>'Nacionalidad-Alojamiento(datos)'!L9</f>
        <v>-6.024236774644609E-2</v>
      </c>
      <c r="H9" s="199">
        <f>'Nacionalidad-Alojamiento(datos)'!N9</f>
        <v>0.50525354042941983</v>
      </c>
      <c r="I9" s="197">
        <f>'Nacionalidad-Alojamiento(datos)'!P9</f>
        <v>9.6060849068066334E-2</v>
      </c>
    </row>
    <row r="10" spans="2:9">
      <c r="B10" s="95" t="str">
        <f>'Nacionalidades '!B8</f>
        <v>Países Nórdicos</v>
      </c>
      <c r="C10" s="197">
        <f>'Nacionalidad-Alojamiento(datos)'!D10</f>
        <v>0.46745382444357109</v>
      </c>
      <c r="D10" s="199">
        <f>'Nacionalidad-Alojamiento(datos)'!F10</f>
        <v>0.56777048679993891</v>
      </c>
      <c r="E10" s="199">
        <f>'Nacionalidad-Alojamiento(datos)'!H10</f>
        <v>0.61480280929227438</v>
      </c>
      <c r="F10" s="199">
        <f>'Nacionalidad-Alojamiento(datos)'!J10</f>
        <v>0.70170530242472684</v>
      </c>
      <c r="G10" s="199">
        <f>'Nacionalidad-Alojamiento(datos)'!L10</f>
        <v>0.60599709817830072</v>
      </c>
      <c r="H10" s="199">
        <f>'Nacionalidad-Alojamiento(datos)'!N10</f>
        <v>-0.95531235750113996</v>
      </c>
      <c r="I10" s="197">
        <f>'Nacionalidad-Alojamiento(datos)'!P10</f>
        <v>0.32588189688590252</v>
      </c>
    </row>
    <row r="11" spans="2:9">
      <c r="B11" s="95" t="str">
        <f>'Nacionalidades '!B9</f>
        <v>Suecia</v>
      </c>
      <c r="C11" s="197">
        <f>'Nacionalidad-Alojamiento(datos)'!D11</f>
        <v>0.5931754272117673</v>
      </c>
      <c r="D11" s="199">
        <f>'Nacionalidad-Alojamiento(datos)'!F11</f>
        <v>0.89838068457286924</v>
      </c>
      <c r="E11" s="199">
        <f>'Nacionalidad-Alojamiento(datos)'!H11</f>
        <v>0.38741721854304645</v>
      </c>
      <c r="F11" s="199">
        <f>'Nacionalidad-Alojamiento(datos)'!J11</f>
        <v>1.0371162556618017</v>
      </c>
      <c r="G11" s="199">
        <f>'Nacionalidad-Alojamiento(datos)'!L11</f>
        <v>0.75121612230715784</v>
      </c>
      <c r="H11" s="199">
        <f>'Nacionalidad-Alojamiento(datos)'!N11</f>
        <v>-0.90993788819875776</v>
      </c>
      <c r="I11" s="197">
        <f>'Nacionalidad-Alojamiento(datos)'!P11</f>
        <v>0.20833842768064548</v>
      </c>
    </row>
    <row r="12" spans="2:9">
      <c r="B12" s="95" t="str">
        <f>'Nacionalidades '!B10</f>
        <v>Finlandia</v>
      </c>
      <c r="C12" s="197">
        <f>'Nacionalidad-Alojamiento(datos)'!D12</f>
        <v>0.65807474140807476</v>
      </c>
      <c r="D12" s="199">
        <f>'Nacionalidad-Alojamiento(datos)'!F12</f>
        <v>0.71302897011982402</v>
      </c>
      <c r="E12" s="199">
        <f>'Nacionalidad-Alojamiento(datos)'!H12</f>
        <v>0.7598736176935228</v>
      </c>
      <c r="F12" s="199">
        <f>'Nacionalidad-Alojamiento(datos)'!J12</f>
        <v>0.59015371832156216</v>
      </c>
      <c r="G12" s="199">
        <f>'Nacionalidad-Alojamiento(datos)'!L12</f>
        <v>1.2592928377153219</v>
      </c>
      <c r="H12" s="199">
        <f>'Nacionalidad-Alojamiento(datos)'!N12</f>
        <v>-0.23255813953488369</v>
      </c>
      <c r="I12" s="197">
        <f>'Nacionalidad-Alojamiento(datos)'!P12</f>
        <v>0.59091751621872102</v>
      </c>
    </row>
    <row r="13" spans="2:9">
      <c r="B13" s="95" t="str">
        <f>'Nacionalidades '!B11</f>
        <v>Dinamarca</v>
      </c>
      <c r="C13" s="197">
        <f>'Nacionalidad-Alojamiento(datos)'!D13</f>
        <v>0.18073278584965258</v>
      </c>
      <c r="D13" s="199">
        <f>'Nacionalidad-Alojamiento(datos)'!F13</f>
        <v>0.17314523495382117</v>
      </c>
      <c r="E13" s="199">
        <f>'Nacionalidad-Alojamiento(datos)'!H13</f>
        <v>0.9311926605504588</v>
      </c>
      <c r="F13" s="199">
        <f>'Nacionalidad-Alojamiento(datos)'!J13</f>
        <v>0.42726633872101205</v>
      </c>
      <c r="G13" s="199">
        <f>'Nacionalidad-Alojamiento(datos)'!L13</f>
        <v>0.2605218855218856</v>
      </c>
      <c r="H13" s="199">
        <f>'Nacionalidad-Alojamiento(datos)'!N13</f>
        <v>-0.98787492022973833</v>
      </c>
      <c r="I13" s="197">
        <f>'Nacionalidad-Alojamiento(datos)'!P13</f>
        <v>0.19324075623222359</v>
      </c>
    </row>
    <row r="14" spans="2:9">
      <c r="B14" s="95" t="str">
        <f>'Nacionalidades '!B12</f>
        <v>Noruega</v>
      </c>
      <c r="C14" s="197">
        <f>'Nacionalidad-Alojamiento(datos)'!D14</f>
        <v>0.46009098428453266</v>
      </c>
      <c r="D14" s="199">
        <f>'Nacionalidad-Alojamiento(datos)'!F14</f>
        <v>0.48801198801198797</v>
      </c>
      <c r="E14" s="199">
        <f>'Nacionalidad-Alojamiento(datos)'!H14</f>
        <v>0.55555555555555558</v>
      </c>
      <c r="F14" s="199">
        <f>'Nacionalidad-Alojamiento(datos)'!J14</f>
        <v>0.56225393700787407</v>
      </c>
      <c r="G14" s="199">
        <f>'Nacionalidad-Alojamiento(datos)'!L14</f>
        <v>0.52140077821011666</v>
      </c>
      <c r="H14" s="199">
        <f>'Nacionalidad-Alojamiento(datos)'!N14</f>
        <v>-0.93486590038314177</v>
      </c>
      <c r="I14" s="197">
        <f>'Nacionalidad-Alojamiento(datos)'!P14</f>
        <v>0.41434806328423357</v>
      </c>
    </row>
    <row r="15" spans="2:9">
      <c r="B15" s="95" t="str">
        <f>'Nacionalidades '!B13</f>
        <v>Alemania</v>
      </c>
      <c r="C15" s="197">
        <f>'Nacionalidad-Alojamiento(datos)'!D15</f>
        <v>6.5749410790496121E-2</v>
      </c>
      <c r="D15" s="199">
        <f>'Nacionalidad-Alojamiento(datos)'!F15</f>
        <v>9.3527325234642245E-2</v>
      </c>
      <c r="E15" s="199">
        <f>'Nacionalidad-Alojamiento(datos)'!H15</f>
        <v>0.13901808785529712</v>
      </c>
      <c r="F15" s="199">
        <f>'Nacionalidad-Alojamiento(datos)'!J15</f>
        <v>8.953611274221962E-2</v>
      </c>
      <c r="G15" s="199">
        <f>'Nacionalidad-Alojamiento(datos)'!L15</f>
        <v>7.1917207507454783E-2</v>
      </c>
      <c r="H15" s="199">
        <f>'Nacionalidad-Alojamiento(datos)'!N15</f>
        <v>-0.29032258064516125</v>
      </c>
      <c r="I15" s="197">
        <f>'Nacionalidad-Alojamiento(datos)'!P15</f>
        <v>-5.398822813070836E-2</v>
      </c>
    </row>
    <row r="16" spans="2:9">
      <c r="B16" s="95" t="str">
        <f>'Nacionalidades '!B14</f>
        <v>España</v>
      </c>
      <c r="C16" s="197">
        <f>'Nacionalidad-Alojamiento(datos)'!D16</f>
        <v>-0.20104837035499279</v>
      </c>
      <c r="D16" s="199">
        <f>'Nacionalidad-Alojamiento(datos)'!F16</f>
        <v>-0.13739908541749002</v>
      </c>
      <c r="E16" s="199">
        <f>'Nacionalidad-Alojamiento(datos)'!H16</f>
        <v>-0.22305446235876603</v>
      </c>
      <c r="F16" s="199">
        <f>'Nacionalidad-Alojamiento(datos)'!J16</f>
        <v>-0.15322972316658567</v>
      </c>
      <c r="G16" s="199">
        <f>'Nacionalidad-Alojamiento(datos)'!L16</f>
        <v>-6.1202543482326566E-2</v>
      </c>
      <c r="H16" s="199">
        <f>'Nacionalidad-Alojamiento(datos)'!N16</f>
        <v>-0.88206388206388209</v>
      </c>
      <c r="I16" s="197">
        <f>'Nacionalidad-Alojamiento(datos)'!P16</f>
        <v>-0.37798179535467669</v>
      </c>
    </row>
    <row r="17" spans="2:9">
      <c r="B17" s="95" t="str">
        <f>'Nacionalidades '!B15</f>
        <v>Holanda</v>
      </c>
      <c r="C17" s="197">
        <f>'Nacionalidad-Alojamiento(datos)'!D17</f>
        <v>0.34048568687837633</v>
      </c>
      <c r="D17" s="199">
        <f>'Nacionalidad-Alojamiento(datos)'!F17</f>
        <v>0.29701458349240295</v>
      </c>
      <c r="E17" s="199">
        <f>'Nacionalidad-Alojamiento(datos)'!H17</f>
        <v>0.21609042553191493</v>
      </c>
      <c r="F17" s="199">
        <f>'Nacionalidad-Alojamiento(datos)'!J17</f>
        <v>0.25865537321334031</v>
      </c>
      <c r="G17" s="199">
        <f>'Nacionalidad-Alojamiento(datos)'!L17</f>
        <v>0.56216739235607149</v>
      </c>
      <c r="H17" s="199">
        <f>'Nacionalidad-Alojamiento(datos)'!N17</f>
        <v>-0.49382716049382713</v>
      </c>
      <c r="I17" s="197">
        <f>'Nacionalidad-Alojamiento(datos)'!P17</f>
        <v>0.42533532041728761</v>
      </c>
    </row>
    <row r="18" spans="2:9">
      <c r="B18" s="95" t="str">
        <f>'Nacionalidades '!B16</f>
        <v>Bélgica</v>
      </c>
      <c r="C18" s="197">
        <f>'Nacionalidad-Alojamiento(datos)'!D18</f>
        <v>0.14279657423895542</v>
      </c>
      <c r="D18" s="199">
        <f>'Nacionalidad-Alojamiento(datos)'!F18</f>
        <v>0.15230881993647682</v>
      </c>
      <c r="E18" s="199">
        <f>'Nacionalidad-Alojamiento(datos)'!H18</f>
        <v>0.26587595749938231</v>
      </c>
      <c r="F18" s="199">
        <f>'Nacionalidad-Alojamiento(datos)'!J18</f>
        <v>0.13888344760039173</v>
      </c>
      <c r="G18" s="199">
        <f>'Nacionalidad-Alojamiento(datos)'!L18</f>
        <v>-7.0422535211267623E-2</v>
      </c>
      <c r="H18" s="199">
        <f>'Nacionalidad-Alojamiento(datos)'!N18</f>
        <v>-0.28947368421052633</v>
      </c>
      <c r="I18" s="197">
        <f>'Nacionalidad-Alojamiento(datos)'!P18</f>
        <v>8.0422941364947098E-2</v>
      </c>
    </row>
    <row r="19" spans="2:9">
      <c r="B19" s="95" t="str">
        <f>'Nacionalidades '!B17</f>
        <v>Francia</v>
      </c>
      <c r="C19" s="197">
        <f>'Nacionalidad-Alojamiento(datos)'!D19</f>
        <v>0.67056754790201301</v>
      </c>
      <c r="D19" s="199">
        <f>'Nacionalidad-Alojamiento(datos)'!F19</f>
        <v>0.88579780264086283</v>
      </c>
      <c r="E19" s="199">
        <f>'Nacionalidad-Alojamiento(datos)'!H19</f>
        <v>1.0142421159715158</v>
      </c>
      <c r="F19" s="199">
        <f>'Nacionalidad-Alojamiento(datos)'!J19</f>
        <v>0.92540435025097612</v>
      </c>
      <c r="G19" s="199">
        <f>'Nacionalidad-Alojamiento(datos)'!L19</f>
        <v>0.80475594493116387</v>
      </c>
      <c r="H19" s="199">
        <f>'Nacionalidad-Alojamiento(datos)'!N19</f>
        <v>-0.7857142857142857</v>
      </c>
      <c r="I19" s="197">
        <f>'Nacionalidad-Alojamiento(datos)'!P19</f>
        <v>0.34560949627149595</v>
      </c>
    </row>
    <row r="20" spans="2:9">
      <c r="B20" s="95" t="str">
        <f>'Nacionalidades '!B18</f>
        <v>Italia</v>
      </c>
      <c r="C20" s="197">
        <f>'Nacionalidad-Alojamiento(datos)'!D20</f>
        <v>0.47548291233283813</v>
      </c>
      <c r="D20" s="199">
        <f>'Nacionalidad-Alojamiento(datos)'!F20</f>
        <v>0.62301112848339923</v>
      </c>
      <c r="E20" s="199">
        <f>'Nacionalidad-Alojamiento(datos)'!H20</f>
        <v>0.55259822560202787</v>
      </c>
      <c r="F20" s="199">
        <f>'Nacionalidad-Alojamiento(datos)'!J20</f>
        <v>0.6258387474704441</v>
      </c>
      <c r="G20" s="199">
        <f>'Nacionalidad-Alojamiento(datos)'!L20</f>
        <v>0.69047619047619047</v>
      </c>
      <c r="H20" s="199">
        <f>'Nacionalidad-Alojamiento(datos)'!N20</f>
        <v>-8.6956521739130488E-2</v>
      </c>
      <c r="I20" s="197">
        <f>'Nacionalidad-Alojamiento(datos)'!P20</f>
        <v>6.7632850241545972E-2</v>
      </c>
    </row>
    <row r="21" spans="2:9">
      <c r="B21" s="95" t="str">
        <f>'Nacionalidades '!B19</f>
        <v>Rusia</v>
      </c>
      <c r="C21" s="197">
        <f>'Nacionalidad-Alojamiento(datos)'!D21</f>
        <v>0.20951888256595974</v>
      </c>
      <c r="D21" s="199">
        <f>'Nacionalidad-Alojamiento(datos)'!F21</f>
        <v>0.3693373600994847</v>
      </c>
      <c r="E21" s="199">
        <f>'Nacionalidad-Alojamiento(datos)'!H21</f>
        <v>0.24900398406374502</v>
      </c>
      <c r="F21" s="199">
        <f>'Nacionalidad-Alojamiento(datos)'!J21</f>
        <v>0.62648083623693385</v>
      </c>
      <c r="G21" s="199">
        <f>'Nacionalidad-Alojamiento(datos)'!L21</f>
        <v>-0.26392961876832843</v>
      </c>
      <c r="H21" s="199">
        <f>'Nacionalidad-Alojamiento(datos)'!N21</f>
        <v>0.76521739130434785</v>
      </c>
      <c r="I21" s="197">
        <f>'Nacionalidad-Alojamiento(datos)'!P21</f>
        <v>9.567198177676528E-2</v>
      </c>
    </row>
    <row r="22" spans="2:9">
      <c r="B22" s="95" t="str">
        <f>'Nacionalidades '!B20</f>
        <v>Países del Este</v>
      </c>
      <c r="C22" s="197">
        <f>'Nacionalidad-Alojamiento(datos)'!D22</f>
        <v>0.27318295739348364</v>
      </c>
      <c r="D22" s="199">
        <f>'Nacionalidad-Alojamiento(datos)'!F22</f>
        <v>0.50223310762138018</v>
      </c>
      <c r="E22" s="199">
        <f>'Nacionalidad-Alojamiento(datos)'!H22</f>
        <v>0.37847866419294984</v>
      </c>
      <c r="F22" s="199">
        <f>'Nacionalidad-Alojamiento(datos)'!J22</f>
        <v>0.61445347786811211</v>
      </c>
      <c r="G22" s="199">
        <f>'Nacionalidad-Alojamiento(datos)'!L22</f>
        <v>-0.13397129186602874</v>
      </c>
      <c r="H22" s="199">
        <f>'Nacionalidad-Alojamiento(datos)'!N22</f>
        <v>-0.22580645161290325</v>
      </c>
      <c r="I22" s="197">
        <f>'Nacionalidad-Alojamiento(datos)'!P22</f>
        <v>3.3207547169811225E-2</v>
      </c>
    </row>
    <row r="23" spans="2:9">
      <c r="B23" s="95" t="str">
        <f>'Nacionalidades '!B21</f>
        <v>Irlanda</v>
      </c>
      <c r="C23" s="197">
        <f>'Nacionalidad-Alojamiento(datos)'!D23</f>
        <v>-0.21885877017192279</v>
      </c>
      <c r="D23" s="199">
        <f>'Nacionalidad-Alojamiento(datos)'!F23</f>
        <v>-0.13998010939830929</v>
      </c>
      <c r="E23" s="199">
        <f>'Nacionalidad-Alojamiento(datos)'!H23</f>
        <v>-0.21363952679192766</v>
      </c>
      <c r="F23" s="199">
        <f>'Nacionalidad-Alojamiento(datos)'!J23</f>
        <v>-0.14687368862778016</v>
      </c>
      <c r="G23" s="199">
        <f>'Nacionalidad-Alojamiento(datos)'!L23</f>
        <v>0.52331606217616589</v>
      </c>
      <c r="H23" s="199">
        <f>'Nacionalidad-Alojamiento(datos)'!N23</f>
        <v>-0.77777777777777779</v>
      </c>
      <c r="I23" s="197">
        <f>'Nacionalidad-Alojamiento(datos)'!P23</f>
        <v>-0.2769738047261403</v>
      </c>
    </row>
    <row r="24" spans="2:9">
      <c r="B24" s="95" t="str">
        <f>'Nacionalidades '!B22</f>
        <v>Austria</v>
      </c>
      <c r="C24" s="197">
        <f>'Nacionalidad-Alojamiento(datos)'!D24</f>
        <v>5.4654306682116571E-2</v>
      </c>
      <c r="D24" s="199">
        <f>'Nacionalidad-Alojamiento(datos)'!F24</f>
        <v>0.29835575485799692</v>
      </c>
      <c r="E24" s="199">
        <f>'Nacionalidad-Alojamiento(datos)'!H24</f>
        <v>0.56568778979907264</v>
      </c>
      <c r="F24" s="199">
        <f>'Nacionalidad-Alojamiento(datos)'!J24</f>
        <v>0.27539882451721254</v>
      </c>
      <c r="G24" s="199">
        <f>'Nacionalidad-Alojamiento(datos)'!L24</f>
        <v>-5.8064516129032295E-2</v>
      </c>
      <c r="H24" s="199">
        <f>'Nacionalidad-Alojamiento(datos)'!N24</f>
        <v>-1</v>
      </c>
      <c r="I24" s="197">
        <f>'Nacionalidad-Alojamiento(datos)'!P24</f>
        <v>-0.39007092198581561</v>
      </c>
    </row>
    <row r="25" spans="2:9">
      <c r="B25" s="95" t="str">
        <f>'Nacionalidades '!B23</f>
        <v>Suiza</v>
      </c>
      <c r="C25" s="197">
        <f>'Nacionalidad-Alojamiento(datos)'!D25</f>
        <v>0.26888145315487577</v>
      </c>
      <c r="D25" s="199">
        <f>'Nacionalidad-Alojamiento(datos)'!F25</f>
        <v>0.36830065359477127</v>
      </c>
      <c r="E25" s="199">
        <f>'Nacionalidad-Alojamiento(datos)'!H25</f>
        <v>0.29875986471251403</v>
      </c>
      <c r="F25" s="199">
        <f>'Nacionalidad-Alojamiento(datos)'!J25</f>
        <v>0.52478134110787167</v>
      </c>
      <c r="G25" s="199">
        <f>'Nacionalidad-Alojamiento(datos)'!L25</f>
        <v>-7.1269487750556748E-2</v>
      </c>
      <c r="H25" s="199">
        <f>'Nacionalidad-Alojamiento(datos)'!N25</f>
        <v>-0.66666666666666674</v>
      </c>
      <c r="I25" s="197">
        <f>'Nacionalidad-Alojamiento(datos)'!P25</f>
        <v>-1.779359430605032E-3</v>
      </c>
    </row>
    <row r="26" spans="2:9">
      <c r="B26" s="95" t="str">
        <f>'Nacionalidades '!B24</f>
        <v>Resto de Europa</v>
      </c>
      <c r="C26" s="197">
        <f>'Nacionalidad-Alojamiento(datos)'!D26</f>
        <v>0.20988748117303091</v>
      </c>
      <c r="D26" s="199">
        <f>'Nacionalidad-Alojamiento(datos)'!F26</f>
        <v>0.22425350396099941</v>
      </c>
      <c r="E26" s="199">
        <f>'Nacionalidad-Alojamiento(datos)'!H26</f>
        <v>0.39073634204275542</v>
      </c>
      <c r="F26" s="199">
        <f>'Nacionalidad-Alojamiento(datos)'!J26</f>
        <v>0.27162825840574234</v>
      </c>
      <c r="G26" s="199">
        <f>'Nacionalidad-Alojamiento(datos)'!L26</f>
        <v>2.9482841952634065E-2</v>
      </c>
      <c r="H26" s="199" t="str">
        <f>'Nacionalidad-Alojamiento(datos)'!N26</f>
        <v>-</v>
      </c>
      <c r="I26" s="197">
        <f>'Nacionalidad-Alojamiento(datos)'!P26</f>
        <v>0.17164179104477606</v>
      </c>
    </row>
    <row r="27" spans="2:9">
      <c r="B27" s="95" t="str">
        <f>'Nacionalidades '!B25</f>
        <v>Usa</v>
      </c>
      <c r="C27" s="197">
        <f>'Nacionalidad-Alojamiento(datos)'!D27</f>
        <v>0.47627737226277378</v>
      </c>
      <c r="D27" s="199">
        <f>'Nacionalidad-Alojamiento(datos)'!F27</f>
        <v>0.5934065934065933</v>
      </c>
      <c r="E27" s="199">
        <f>'Nacionalidad-Alojamiento(datos)'!H27</f>
        <v>1.0844594594594597</v>
      </c>
      <c r="F27" s="199">
        <f>'Nacionalidad-Alojamiento(datos)'!J27</f>
        <v>0.25888324873096447</v>
      </c>
      <c r="G27" s="199">
        <f>'Nacionalidad-Alojamiento(datos)'!L27</f>
        <v>-0.21621621621621623</v>
      </c>
      <c r="H27" s="199">
        <f>'Nacionalidad-Alojamiento(datos)'!N27</f>
        <v>17</v>
      </c>
      <c r="I27" s="197">
        <f>'Nacionalidad-Alojamiento(datos)'!P27</f>
        <v>0.24456521739130443</v>
      </c>
    </row>
    <row r="28" spans="2:9">
      <c r="B28" s="95" t="str">
        <f>'Nacionalidades '!B26</f>
        <v>Resto de América</v>
      </c>
      <c r="C28" s="197">
        <f>'Nacionalidad-Alojamiento(datos)'!D28</f>
        <v>-7.9449152542372836E-2</v>
      </c>
      <c r="D28" s="199">
        <f>'Nacionalidad-Alojamiento(datos)'!F28</f>
        <v>-9.8674521354933709E-2</v>
      </c>
      <c r="E28" s="199">
        <f>'Nacionalidad-Alojamiento(datos)'!H28</f>
        <v>0.15697674418604657</v>
      </c>
      <c r="F28" s="199">
        <f>'Nacionalidad-Alojamiento(datos)'!J28</f>
        <v>-0.37214611872146119</v>
      </c>
      <c r="G28" s="199">
        <f>'Nacionalidad-Alojamiento(datos)'!L28</f>
        <v>1.2000000000000002</v>
      </c>
      <c r="H28" s="199">
        <f>'Nacionalidad-Alojamiento(datos)'!N28</f>
        <v>-0.33333333333333337</v>
      </c>
      <c r="I28" s="197">
        <f>'Nacionalidad-Alojamiento(datos)'!P28</f>
        <v>-3.0188679245283012E-2</v>
      </c>
    </row>
    <row r="29" spans="2:9">
      <c r="B29" s="95" t="str">
        <f>'Nacionalidades '!B27</f>
        <v>Resto del Mundo</v>
      </c>
      <c r="C29" s="197">
        <f>'Nacionalidad-Alojamiento(datos)'!D29</f>
        <v>-1.0119940029984953E-2</v>
      </c>
      <c r="D29" s="199">
        <f>'Nacionalidad-Alojamiento(datos)'!F29</f>
        <v>-4.1499330655957123E-2</v>
      </c>
      <c r="E29" s="199">
        <f>'Nacionalidad-Alojamiento(datos)'!H29</f>
        <v>-0.44344904815229558</v>
      </c>
      <c r="F29" s="199">
        <f>'Nacionalidad-Alojamiento(datos)'!J29</f>
        <v>0.58234660925726578</v>
      </c>
      <c r="G29" s="199">
        <f>'Nacionalidad-Alojamiento(datos)'!L29</f>
        <v>-0.49431818181818177</v>
      </c>
      <c r="H29" s="199">
        <f>'Nacionalidad-Alojamiento(datos)'!N29</f>
        <v>-0.95522388059701491</v>
      </c>
      <c r="I29" s="197">
        <f>'Nacionalidad-Alojamiento(datos)'!P29</f>
        <v>0.15456674473067911</v>
      </c>
    </row>
    <row r="30" spans="2:9" ht="15" customHeight="1">
      <c r="B30" s="201" t="str">
        <f>'Nacionalidades '!B28</f>
        <v>Turismo extranjero</v>
      </c>
      <c r="C30" s="203">
        <f>'Nacionalidad-Alojamiento(datos)'!D30</f>
        <v>0.17224776857914659</v>
      </c>
      <c r="D30" s="203">
        <f>'Nacionalidad-Alojamiento(datos)'!F30</f>
        <v>0.2038152610441768</v>
      </c>
      <c r="E30" s="203">
        <f>'Nacionalidad-Alojamiento(datos)'!H30</f>
        <v>0.22277549738689628</v>
      </c>
      <c r="F30" s="203">
        <f>'Nacionalidad-Alojamiento(datos)'!J30</f>
        <v>0.21504878972930674</v>
      </c>
      <c r="G30" s="203">
        <f>'Nacionalidad-Alojamiento(datos)'!L30</f>
        <v>0.17658052982285066</v>
      </c>
      <c r="H30" s="203">
        <f>'Nacionalidad-Alojamiento(datos)'!N30</f>
        <v>-0.21110242376856925</v>
      </c>
      <c r="I30" s="197">
        <f>'Nacionalidad-Alojamiento(datos)'!P30</f>
        <v>0.11769616026711183</v>
      </c>
    </row>
    <row r="31" spans="2:9">
      <c r="B31" s="204" t="s">
        <v>83</v>
      </c>
      <c r="C31" s="206">
        <f>'Nacionalidad-Alojamiento(datos)'!D31</f>
        <v>0.10731978566373468</v>
      </c>
      <c r="D31" s="206">
        <f>'Nacionalidad-Alojamiento(datos)'!F31</f>
        <v>0.13678858182140807</v>
      </c>
      <c r="E31" s="206">
        <f>'Nacionalidad-Alojamiento(datos)'!H31</f>
        <v>0.15583301563095686</v>
      </c>
      <c r="F31" s="206">
        <f>'Nacionalidad-Alojamiento(datos)'!J31</f>
        <v>0.15299571602175122</v>
      </c>
      <c r="G31" s="206">
        <f>'Nacionalidad-Alojamiento(datos)'!L31</f>
        <v>8.9356155455699193E-2</v>
      </c>
      <c r="H31" s="206">
        <f>'Nacionalidad-Alojamiento(datos)'!N31</f>
        <v>-0.26054680427304</v>
      </c>
      <c r="I31" s="206">
        <f>'Nacionalidad-Alojamiento(datos)'!P31</f>
        <v>5.2306322719556153E-2</v>
      </c>
    </row>
    <row r="32" spans="2:9" ht="15" customHeight="1">
      <c r="B32" s="361" t="s">
        <v>67</v>
      </c>
      <c r="C32" s="361"/>
      <c r="D32" s="361"/>
      <c r="E32" s="361"/>
      <c r="F32" s="361"/>
      <c r="G32" s="361"/>
      <c r="H32" s="361"/>
      <c r="I32" s="361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</sheetPr>
  <dimension ref="B1:I32"/>
  <sheetViews>
    <sheetView showGridLines="0" showRowColHeaders="0" zoomScaleNormal="100" workbookViewId="0">
      <selection activeCell="I25" sqref="I25"/>
    </sheetView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64" t="s">
        <v>239</v>
      </c>
      <c r="C5" s="354"/>
      <c r="D5" s="354"/>
      <c r="E5" s="354"/>
      <c r="F5" s="354"/>
      <c r="G5" s="354"/>
      <c r="H5" s="354"/>
      <c r="I5" s="354"/>
    </row>
    <row r="6" spans="2:9" ht="18" customHeight="1">
      <c r="B6" s="354" t="str">
        <f>actualizaciones!A2</f>
        <v xml:space="preserve">acumulado abril 2011 </v>
      </c>
      <c r="C6" s="354"/>
      <c r="D6" s="354"/>
      <c r="E6" s="354"/>
      <c r="F6" s="354"/>
      <c r="G6" s="354"/>
      <c r="H6" s="354"/>
      <c r="I6" s="354"/>
    </row>
    <row r="7" spans="2:9" ht="15" customHeight="1">
      <c r="B7" s="365" t="s">
        <v>199</v>
      </c>
      <c r="C7" s="366" t="s">
        <v>83</v>
      </c>
      <c r="D7" s="366" t="s">
        <v>231</v>
      </c>
      <c r="E7" s="366"/>
      <c r="F7" s="366"/>
      <c r="G7" s="366"/>
      <c r="H7" s="366"/>
      <c r="I7" s="366" t="s">
        <v>141</v>
      </c>
    </row>
    <row r="8" spans="2:9" ht="15" customHeight="1">
      <c r="B8" s="365"/>
      <c r="C8" s="366"/>
      <c r="D8" s="101" t="s">
        <v>81</v>
      </c>
      <c r="E8" s="101" t="s">
        <v>233</v>
      </c>
      <c r="F8" s="101" t="s">
        <v>234</v>
      </c>
      <c r="G8" s="101" t="s">
        <v>235</v>
      </c>
      <c r="H8" s="101" t="s">
        <v>238</v>
      </c>
      <c r="I8" s="366"/>
    </row>
    <row r="9" spans="2:9" ht="15" customHeight="1">
      <c r="B9" s="95" t="str">
        <f>'Nacionalidades '!B7</f>
        <v>Reino Unido</v>
      </c>
      <c r="C9" s="197">
        <f>'Nacionalidad-Alojamiento(datos)'!C9/'Nacionalidad-Alojamiento(datos)'!$C9</f>
        <v>1</v>
      </c>
      <c r="D9" s="199">
        <f>'Nacionalidad-Alojamiento(datos)'!E9/'Nacionalidad-Alojamiento(datos)'!$C9</f>
        <v>0.54223543859293011</v>
      </c>
      <c r="E9" s="199">
        <f>'Nacionalidad-Alojamiento(datos)'!G9/'Nacionalidad-Alojamiento(datos)'!$C9</f>
        <v>0.11136596604114442</v>
      </c>
      <c r="F9" s="199">
        <f>'Nacionalidad-Alojamiento(datos)'!I9/'Nacionalidad-Alojamiento(datos)'!$C9</f>
        <v>0.3732226405902711</v>
      </c>
      <c r="G9" s="199">
        <f>'Nacionalidad-Alojamiento(datos)'!K9/'Nacionalidad-Alojamiento(datos)'!$C9</f>
        <v>4.0926205965635183E-2</v>
      </c>
      <c r="H9" s="199">
        <f>'Nacionalidad-Alojamiento(datos)'!M9/'Nacionalidad-Alojamiento(datos)'!$C9</f>
        <v>1.6720625995879469E-2</v>
      </c>
      <c r="I9" s="197">
        <f>'Nacionalidad-Alojamiento(datos)'!O9/'Nacionalidad-Alojamiento(datos)'!$C9</f>
        <v>0.45776456140706984</v>
      </c>
    </row>
    <row r="10" spans="2:9" ht="15" customHeight="1">
      <c r="B10" s="95" t="str">
        <f>'Nacionalidades '!B8</f>
        <v>Países Nórdicos</v>
      </c>
      <c r="C10" s="197">
        <f>'Nacionalidad-Alojamiento(datos)'!C10/'Nacionalidad-Alojamiento(datos)'!$C10</f>
        <v>1</v>
      </c>
      <c r="D10" s="199">
        <f>'Nacionalidad-Alojamiento(datos)'!E10/'Nacionalidad-Alojamiento(datos)'!$C10</f>
        <v>0.62528758018770314</v>
      </c>
      <c r="E10" s="199">
        <f>'Nacionalidad-Alojamiento(datos)'!G10/'Nacionalidad-Alojamiento(datos)'!$C10</f>
        <v>3.6384219303477745E-2</v>
      </c>
      <c r="F10" s="199">
        <f>'Nacionalidad-Alojamiento(datos)'!I10/'Nacionalidad-Alojamiento(datos)'!$C10</f>
        <v>0.46644593492471181</v>
      </c>
      <c r="G10" s="199">
        <f>'Nacionalidad-Alojamiento(datos)'!K10/'Nacionalidad-Alojamiento(datos)'!$C10</f>
        <v>0.12126450073644873</v>
      </c>
      <c r="H10" s="199">
        <f>'Nacionalidad-Alojamiento(datos)'!M10/'Nacionalidad-Alojamiento(datos)'!$C10</f>
        <v>1.192925223064844E-3</v>
      </c>
      <c r="I10" s="197">
        <f>'Nacionalidad-Alojamiento(datos)'!O10/'Nacionalidad-Alojamiento(datos)'!$C10</f>
        <v>0.37471241981229686</v>
      </c>
    </row>
    <row r="11" spans="2:9" ht="15" customHeight="1">
      <c r="B11" s="95" t="str">
        <f>'Nacionalidades '!B9</f>
        <v>Suecia</v>
      </c>
      <c r="C11" s="197">
        <f>'Nacionalidad-Alojamiento(datos)'!C11/'Nacionalidad-Alojamiento(datos)'!$C11</f>
        <v>1</v>
      </c>
      <c r="D11" s="199">
        <f>'Nacionalidad-Alojamiento(datos)'!E11/'Nacionalidad-Alojamiento(datos)'!$C11</f>
        <v>0.66453956077526222</v>
      </c>
      <c r="E11" s="199">
        <f>'Nacionalidad-Alojamiento(datos)'!G11/'Nacionalidad-Alojamiento(datos)'!$C11</f>
        <v>2.8444384101014901E-2</v>
      </c>
      <c r="F11" s="199">
        <f>'Nacionalidad-Alojamiento(datos)'!I11/'Nacionalidad-Alojamiento(datos)'!$C11</f>
        <v>0.5495740131020671</v>
      </c>
      <c r="G11" s="199">
        <f>'Nacionalidad-Alojamiento(datos)'!K11/'Nacionalidad-Alojamiento(datos)'!$C11</f>
        <v>8.5536811377753638E-2</v>
      </c>
      <c r="H11" s="199">
        <f>'Nacionalidad-Alojamiento(datos)'!M11/'Nacionalidad-Alojamiento(datos)'!$C11</f>
        <v>9.8435219442652997E-4</v>
      </c>
      <c r="I11" s="197">
        <f>'Nacionalidad-Alojamiento(datos)'!O11/'Nacionalidad-Alojamiento(datos)'!$C11</f>
        <v>0.33546043922473778</v>
      </c>
    </row>
    <row r="12" spans="2:9" ht="15" customHeight="1">
      <c r="B12" s="95" t="str">
        <f>'Nacionalidades '!B10</f>
        <v>Finlandia</v>
      </c>
      <c r="C12" s="197">
        <f>'Nacionalidad-Alojamiento(datos)'!C12/'Nacionalidad-Alojamiento(datos)'!$C12</f>
        <v>1</v>
      </c>
      <c r="D12" s="199">
        <f>'Nacionalidad-Alojamiento(datos)'!E12/'Nacionalidad-Alojamiento(datos)'!$C12</f>
        <v>0.56819439553252504</v>
      </c>
      <c r="E12" s="199">
        <f>'Nacionalidad-Alojamiento(datos)'!G12/'Nacionalidad-Alojamiento(datos)'!$C12</f>
        <v>5.604467474971072E-2</v>
      </c>
      <c r="F12" s="199">
        <f>'Nacionalidad-Alojamiento(datos)'!I12/'Nacionalidad-Alojamiento(datos)'!$C12</f>
        <v>0.3851184786436585</v>
      </c>
      <c r="G12" s="199">
        <f>'Nacionalidad-Alojamiento(datos)'!K12/'Nacionalidad-Alojamiento(datos)'!$C12</f>
        <v>0.12537103184585199</v>
      </c>
      <c r="H12" s="199">
        <f>'Nacionalidad-Alojamiento(datos)'!M12/'Nacionalidad-Alojamiento(datos)'!$C12</f>
        <v>1.6602102933038186E-3</v>
      </c>
      <c r="I12" s="197">
        <f>'Nacionalidad-Alojamiento(datos)'!O12/'Nacionalidad-Alojamiento(datos)'!$C12</f>
        <v>0.43180560446747496</v>
      </c>
    </row>
    <row r="13" spans="2:9" ht="15" customHeight="1">
      <c r="B13" s="95" t="str">
        <f>'Nacionalidades '!B11</f>
        <v>Dinamarca</v>
      </c>
      <c r="C13" s="197">
        <f>'Nacionalidad-Alojamiento(datos)'!C13/'Nacionalidad-Alojamiento(datos)'!$C13</f>
        <v>1</v>
      </c>
      <c r="D13" s="199">
        <f>'Nacionalidad-Alojamiento(datos)'!E13/'Nacionalidad-Alojamiento(datos)'!$C13</f>
        <v>0.61842598041838315</v>
      </c>
      <c r="E13" s="199">
        <f>'Nacionalidad-Alojamiento(datos)'!G13/'Nacionalidad-Alojamiento(datos)'!$C13</f>
        <v>2.2524209512599647E-2</v>
      </c>
      <c r="F13" s="199">
        <f>'Nacionalidad-Alojamiento(datos)'!I13/'Nacionalidad-Alojamiento(datos)'!$C13</f>
        <v>0.43464769140227916</v>
      </c>
      <c r="G13" s="199">
        <f>'Nacionalidad-Alojamiento(datos)'!K13/'Nacionalidad-Alojamiento(datos)'!$C13</f>
        <v>0.16023754748274571</v>
      </c>
      <c r="H13" s="199">
        <f>'Nacionalidad-Alojamiento(datos)'!M13/'Nacionalidad-Alojamiento(datos)'!$C13</f>
        <v>1.0165320207586538E-3</v>
      </c>
      <c r="I13" s="197">
        <f>'Nacionalidad-Alojamiento(datos)'!O13/'Nacionalidad-Alojamiento(datos)'!$C13</f>
        <v>0.3815740195816168</v>
      </c>
    </row>
    <row r="14" spans="2:9" ht="15" customHeight="1">
      <c r="B14" s="95" t="str">
        <f>'Nacionalidades '!B12</f>
        <v>Noruega</v>
      </c>
      <c r="C14" s="197">
        <f>'Nacionalidad-Alojamiento(datos)'!C14/'Nacionalidad-Alojamiento(datos)'!$C14</f>
        <v>1</v>
      </c>
      <c r="D14" s="199">
        <f>'Nacionalidad-Alojamiento(datos)'!E14/'Nacionalidad-Alojamiento(datos)'!$C14</f>
        <v>0.63284237360147289</v>
      </c>
      <c r="E14" s="199">
        <f>'Nacionalidad-Alojamiento(datos)'!G14/'Nacionalidad-Alojamiento(datos)'!$C14</f>
        <v>4.3619883869140348E-2</v>
      </c>
      <c r="F14" s="199">
        <f>'Nacionalidad-Alojamiento(datos)'!I14/'Nacionalidad-Alojamiento(datos)'!$C14</f>
        <v>0.44958221215125338</v>
      </c>
      <c r="G14" s="199">
        <f>'Nacionalidad-Alojamiento(datos)'!K14/'Nacionalidad-Alojamiento(datos)'!$C14</f>
        <v>0.13843648208469056</v>
      </c>
      <c r="H14" s="199">
        <f>'Nacionalidad-Alojamiento(datos)'!M14/'Nacionalidad-Alojamiento(datos)'!$C14</f>
        <v>1.2037954963886135E-3</v>
      </c>
      <c r="I14" s="197">
        <f>'Nacionalidad-Alojamiento(datos)'!O14/'Nacionalidad-Alojamiento(datos)'!$C14</f>
        <v>0.36715762639852711</v>
      </c>
    </row>
    <row r="15" spans="2:9" ht="15" customHeight="1">
      <c r="B15" s="95" t="str">
        <f>'Nacionalidades '!B13</f>
        <v>Alemania</v>
      </c>
      <c r="C15" s="197">
        <f>'Nacionalidad-Alojamiento(datos)'!C15/'Nacionalidad-Alojamiento(datos)'!$C15</f>
        <v>1</v>
      </c>
      <c r="D15" s="199">
        <f>'Nacionalidad-Alojamiento(datos)'!E15/'Nacionalidad-Alojamiento(datos)'!$C15</f>
        <v>0.83285120015300751</v>
      </c>
      <c r="E15" s="199">
        <f>'Nacionalidad-Alojamiento(datos)'!G15/'Nacionalidad-Alojamiento(datos)'!$C15</f>
        <v>0.13172994166586977</v>
      </c>
      <c r="F15" s="199">
        <f>'Nacionalidad-Alojamiento(datos)'!I15/'Nacionalidad-Alojamiento(datos)'!$C15</f>
        <v>0.55449698766376587</v>
      </c>
      <c r="G15" s="199">
        <f>'Nacionalidad-Alojamiento(datos)'!K15/'Nacionalidad-Alojamiento(datos)'!$C15</f>
        <v>0.14609830735392559</v>
      </c>
      <c r="H15" s="199">
        <f>'Nacionalidad-Alojamiento(datos)'!M15/'Nacionalidad-Alojamiento(datos)'!$C15</f>
        <v>5.2596346944630394E-4</v>
      </c>
      <c r="I15" s="197">
        <f>'Nacionalidad-Alojamiento(datos)'!O15/'Nacionalidad-Alojamiento(datos)'!$C15</f>
        <v>0.16714879984699244</v>
      </c>
    </row>
    <row r="16" spans="2:9" ht="15" customHeight="1">
      <c r="B16" s="95" t="str">
        <f>'Nacionalidades '!B14</f>
        <v>España</v>
      </c>
      <c r="C16" s="197">
        <f>'Nacionalidad-Alojamiento(datos)'!C16/'Nacionalidad-Alojamiento(datos)'!$C16</f>
        <v>1</v>
      </c>
      <c r="D16" s="199">
        <f>'Nacionalidad-Alojamiento(datos)'!E16/'Nacionalidad-Alojamiento(datos)'!$C16</f>
        <v>0.79402632160164222</v>
      </c>
      <c r="E16" s="199">
        <f>'Nacionalidad-Alojamiento(datos)'!G16/'Nacionalidad-Alojamiento(datos)'!$C16</f>
        <v>7.9510464980317261E-2</v>
      </c>
      <c r="F16" s="199">
        <f>'Nacionalidad-Alojamiento(datos)'!I16/'Nacionalidad-Alojamiento(datos)'!$C16</f>
        <v>0.4530277637032129</v>
      </c>
      <c r="G16" s="199">
        <f>'Nacionalidad-Alojamiento(datos)'!K16/'Nacionalidad-Alojamiento(datos)'!$C16</f>
        <v>0.26086448142807034</v>
      </c>
      <c r="H16" s="199">
        <f>'Nacionalidad-Alojamiento(datos)'!M16/'Nacionalidad-Alojamiento(datos)'!$C16</f>
        <v>6.2361149004170398E-4</v>
      </c>
      <c r="I16" s="197">
        <f>'Nacionalidad-Alojamiento(datos)'!O16/'Nacionalidad-Alojamiento(datos)'!$C16</f>
        <v>0.20597367839835781</v>
      </c>
    </row>
    <row r="17" spans="2:9" ht="15" customHeight="1">
      <c r="B17" s="95" t="str">
        <f>'Nacionalidades '!B15</f>
        <v>Holanda</v>
      </c>
      <c r="C17" s="197">
        <f>'Nacionalidad-Alojamiento(datos)'!C17/'Nacionalidad-Alojamiento(datos)'!$C17</f>
        <v>1</v>
      </c>
      <c r="D17" s="199">
        <f>'Nacionalidad-Alojamiento(datos)'!E17/'Nacionalidad-Alojamiento(datos)'!$C17</f>
        <v>0.63978757862227409</v>
      </c>
      <c r="E17" s="199">
        <f>'Nacionalidad-Alojamiento(datos)'!G17/'Nacionalidad-Alojamiento(datos)'!$C17</f>
        <v>6.8886294301532897E-2</v>
      </c>
      <c r="F17" s="199">
        <f>'Nacionalidad-Alojamiento(datos)'!I17/'Nacionalidad-Alojamiento(datos)'!$C17</f>
        <v>0.44774208127754134</v>
      </c>
      <c r="G17" s="199">
        <f>'Nacionalidad-Alojamiento(datos)'!K17/'Nacionalidad-Alojamiento(datos)'!$C17</f>
        <v>0.12161500508455425</v>
      </c>
      <c r="H17" s="199">
        <f>'Nacionalidad-Alojamiento(datos)'!M17/'Nacionalidad-Alojamiento(datos)'!$C17</f>
        <v>1.5441979586456253E-3</v>
      </c>
      <c r="I17" s="197">
        <f>'Nacionalidad-Alojamiento(datos)'!O17/'Nacionalidad-Alojamiento(datos)'!$C17</f>
        <v>0.36021242137772591</v>
      </c>
    </row>
    <row r="18" spans="2:9" ht="15" customHeight="1">
      <c r="B18" s="95" t="str">
        <f>'Nacionalidades '!B16</f>
        <v>Bélgica</v>
      </c>
      <c r="C18" s="197">
        <f>'Nacionalidad-Alojamiento(datos)'!C18/'Nacionalidad-Alojamiento(datos)'!$C18</f>
        <v>1</v>
      </c>
      <c r="D18" s="199">
        <f>'Nacionalidad-Alojamiento(datos)'!E18/'Nacionalidad-Alojamiento(datos)'!$C18</f>
        <v>0.87489797432663052</v>
      </c>
      <c r="E18" s="199">
        <f>'Nacionalidad-Alojamiento(datos)'!G18/'Nacionalidad-Alojamiento(datos)'!$C18</f>
        <v>0.19006455442605921</v>
      </c>
      <c r="F18" s="199">
        <f>'Nacionalidad-Alojamiento(datos)'!I18/'Nacionalidad-Alojamiento(datos)'!$C18</f>
        <v>0.64710247087630779</v>
      </c>
      <c r="G18" s="199">
        <f>'Nacionalidad-Alojamiento(datos)'!K18/'Nacionalidad-Alojamiento(datos)'!$C18</f>
        <v>3.6729242412999928E-2</v>
      </c>
      <c r="H18" s="199">
        <f>'Nacionalidad-Alojamiento(datos)'!M18/'Nacionalidad-Alojamiento(datos)'!$C18</f>
        <v>1.0017066112636343E-3</v>
      </c>
      <c r="I18" s="197">
        <f>'Nacionalidad-Alojamiento(datos)'!O18/'Nacionalidad-Alojamiento(datos)'!$C18</f>
        <v>0.12510202567336945</v>
      </c>
    </row>
    <row r="19" spans="2:9" ht="15" customHeight="1">
      <c r="B19" s="95" t="str">
        <f>'Nacionalidades '!B17</f>
        <v>Francia</v>
      </c>
      <c r="C19" s="197">
        <f>'Nacionalidad-Alojamiento(datos)'!C19/'Nacionalidad-Alojamiento(datos)'!$C19</f>
        <v>1</v>
      </c>
      <c r="D19" s="199">
        <f>'Nacionalidad-Alojamiento(datos)'!E19/'Nacionalidad-Alojamiento(datos)'!$C19</f>
        <v>0.67906791042067438</v>
      </c>
      <c r="E19" s="199">
        <f>'Nacionalidad-Alojamiento(datos)'!G19/'Nacionalidad-Alojamiento(datos)'!$C19</f>
        <v>7.1866719901273995E-2</v>
      </c>
      <c r="F19" s="199">
        <f>'Nacionalidad-Alojamiento(datos)'!I19/'Nacionalidad-Alojamiento(datos)'!$C19</f>
        <v>0.50121592682661242</v>
      </c>
      <c r="G19" s="199">
        <f>'Nacionalidad-Alojamiento(datos)'!K19/'Nacionalidad-Alojamiento(datos)'!$C19</f>
        <v>0.1046785960582193</v>
      </c>
      <c r="H19" s="199">
        <f>'Nacionalidad-Alojamiento(datos)'!M19/'Nacionalidad-Alojamiento(datos)'!$C19</f>
        <v>1.3066676345686182E-3</v>
      </c>
      <c r="I19" s="197">
        <f>'Nacionalidad-Alojamiento(datos)'!O19/'Nacionalidad-Alojamiento(datos)'!$C19</f>
        <v>0.32093208957932562</v>
      </c>
    </row>
    <row r="20" spans="2:9" ht="15" customHeight="1">
      <c r="B20" s="95" t="str">
        <f>'Nacionalidades '!B18</f>
        <v>Italia</v>
      </c>
      <c r="C20" s="197">
        <f>'Nacionalidad-Alojamiento(datos)'!C20/'Nacionalidad-Alojamiento(datos)'!$C20</f>
        <v>1</v>
      </c>
      <c r="D20" s="199">
        <f>'Nacionalidad-Alojamiento(datos)'!E20/'Nacionalidad-Alojamiento(datos)'!$C20</f>
        <v>0.80779089993591502</v>
      </c>
      <c r="E20" s="199">
        <f>'Nacionalidad-Alojamiento(datos)'!G20/'Nacionalidad-Alojamiento(datos)'!$C20</f>
        <v>5.6074338551679939E-2</v>
      </c>
      <c r="F20" s="199">
        <f>'Nacionalidad-Alojamiento(datos)'!I20/'Nacionalidad-Alojamiento(datos)'!$C20</f>
        <v>0.69875492080930146</v>
      </c>
      <c r="G20" s="199">
        <f>'Nacionalidad-Alojamiento(datos)'!K20/'Nacionalidad-Alojamiento(datos)'!$C20</f>
        <v>5.200036619976197E-2</v>
      </c>
      <c r="H20" s="199">
        <f>'Nacionalidad-Alojamiento(datos)'!M20/'Nacionalidad-Alojamiento(datos)'!$C20</f>
        <v>9.6127437517165614E-4</v>
      </c>
      <c r="I20" s="197">
        <f>'Nacionalidad-Alojamiento(datos)'!O20/'Nacionalidad-Alojamiento(datos)'!$C20</f>
        <v>0.19220910006408495</v>
      </c>
    </row>
    <row r="21" spans="2:9" ht="15" customHeight="1">
      <c r="B21" s="95" t="str">
        <f>'Nacionalidades '!B19</f>
        <v>Rusia</v>
      </c>
      <c r="C21" s="197">
        <f>'Nacionalidad-Alojamiento(datos)'!C21/'Nacionalidad-Alojamiento(datos)'!$C21</f>
        <v>1</v>
      </c>
      <c r="D21" s="199">
        <f>'Nacionalidad-Alojamiento(datos)'!E21/'Nacionalidad-Alojamiento(datos)'!$C21</f>
        <v>0.47097641451790295</v>
      </c>
      <c r="E21" s="199">
        <f>'Nacionalidad-Alojamiento(datos)'!G21/'Nacionalidad-Alojamiento(datos)'!$C21</f>
        <v>0.11493339850910424</v>
      </c>
      <c r="F21" s="199">
        <f>'Nacionalidad-Alojamiento(datos)'!I21/'Nacionalidad-Alojamiento(datos)'!$C21</f>
        <v>0.28522546743248195</v>
      </c>
      <c r="G21" s="199">
        <f>'Nacionalidad-Alojamiento(datos)'!K21/'Nacionalidad-Alojamiento(datos)'!$C21</f>
        <v>4.6010020774776977E-2</v>
      </c>
      <c r="H21" s="199">
        <f>'Nacionalidad-Alojamiento(datos)'!M21/'Nacionalidad-Alojamiento(datos)'!$C21</f>
        <v>2.4807527801539778E-2</v>
      </c>
      <c r="I21" s="197">
        <f>'Nacionalidad-Alojamiento(datos)'!O21/'Nacionalidad-Alojamiento(datos)'!$C21</f>
        <v>0.52902358548209705</v>
      </c>
    </row>
    <row r="22" spans="2:9" ht="15" customHeight="1">
      <c r="B22" s="95" t="str">
        <f>'Nacionalidades '!B20</f>
        <v>Países del Este</v>
      </c>
      <c r="C22" s="197">
        <f>'Nacionalidad-Alojamiento(datos)'!C22/'Nacionalidad-Alojamiento(datos)'!$C22</f>
        <v>1</v>
      </c>
      <c r="D22" s="199">
        <f>'Nacionalidad-Alojamiento(datos)'!E22/'Nacionalidad-Alojamiento(datos)'!$C22</f>
        <v>0.60369383974062063</v>
      </c>
      <c r="E22" s="199">
        <f>'Nacionalidad-Alojamiento(datos)'!G22/'Nacionalidad-Alojamiento(datos)'!$C22</f>
        <v>4.3017600741083836E-2</v>
      </c>
      <c r="F22" s="199">
        <f>'Nacionalidad-Alojamiento(datos)'!I22/'Nacionalidad-Alojamiento(datos)'!$C22</f>
        <v>0.51736915238536363</v>
      </c>
      <c r="G22" s="199">
        <f>'Nacionalidad-Alojamiento(datos)'!K22/'Nacionalidad-Alojamiento(datos)'!$C22</f>
        <v>4.191755442334414E-2</v>
      </c>
      <c r="H22" s="199">
        <f>'Nacionalidad-Alojamiento(datos)'!M22/'Nacionalidad-Alojamiento(datos)'!$C22</f>
        <v>1.3895321908290875E-3</v>
      </c>
      <c r="I22" s="197">
        <f>'Nacionalidad-Alojamiento(datos)'!O22/'Nacionalidad-Alojamiento(datos)'!$C22</f>
        <v>0.39630616025937937</v>
      </c>
    </row>
    <row r="23" spans="2:9" ht="15" customHeight="1">
      <c r="B23" s="95" t="str">
        <f>'Nacionalidades '!B21</f>
        <v>Irlanda</v>
      </c>
      <c r="C23" s="197">
        <f>'Nacionalidad-Alojamiento(datos)'!C23/'Nacionalidad-Alojamiento(datos)'!$C23</f>
        <v>1</v>
      </c>
      <c r="D23" s="199">
        <f>'Nacionalidad-Alojamiento(datos)'!E23/'Nacionalidad-Alojamiento(datos)'!$C23</f>
        <v>0.46705374021064</v>
      </c>
      <c r="E23" s="199">
        <f>'Nacionalidad-Alojamiento(datos)'!G23/'Nacionalidad-Alojamiento(datos)'!$C23</f>
        <v>0.15257899000810154</v>
      </c>
      <c r="F23" s="199">
        <f>'Nacionalidad-Alojamiento(datos)'!I23/'Nacionalidad-Alojamiento(datos)'!$C23</f>
        <v>0.27450715635970835</v>
      </c>
      <c r="G23" s="199">
        <f>'Nacionalidad-Alojamiento(datos)'!K23/'Nacionalidad-Alojamiento(datos)'!$C23</f>
        <v>3.9697542533081283E-2</v>
      </c>
      <c r="H23" s="199">
        <f>'Nacionalidad-Alojamiento(datos)'!M23/'Nacionalidad-Alojamiento(datos)'!$C23</f>
        <v>2.7005130974885227E-4</v>
      </c>
      <c r="I23" s="197">
        <f>'Nacionalidad-Alojamiento(datos)'!O23/'Nacionalidad-Alojamiento(datos)'!$C23</f>
        <v>0.53294625978935994</v>
      </c>
    </row>
    <row r="24" spans="2:9" ht="15" customHeight="1">
      <c r="B24" s="95" t="str">
        <f>'Nacionalidades '!B22</f>
        <v>Austria</v>
      </c>
      <c r="C24" s="197">
        <f>'Nacionalidad-Alojamiento(datos)'!C24/'Nacionalidad-Alojamiento(datos)'!$C24</f>
        <v>1</v>
      </c>
      <c r="D24" s="199">
        <f>'Nacionalidad-Alojamiento(datos)'!E24/'Nacionalidad-Alojamiento(datos)'!$C24</f>
        <v>0.79527559055118113</v>
      </c>
      <c r="E24" s="199">
        <f>'Nacionalidad-Alojamiento(datos)'!G24/'Nacionalidad-Alojamiento(datos)'!$C24</f>
        <v>0.18549716169199781</v>
      </c>
      <c r="F24" s="199">
        <f>'Nacionalidad-Alojamiento(datos)'!I24/'Nacionalidad-Alojamiento(datos)'!$C24</f>
        <v>0.55630836843069031</v>
      </c>
      <c r="G24" s="199">
        <f>'Nacionalidad-Alojamiento(datos)'!K24/'Nacionalidad-Alojamiento(datos)'!$C24</f>
        <v>5.3470060428492949E-2</v>
      </c>
      <c r="H24" s="199">
        <f>'Nacionalidad-Alojamiento(datos)'!M24/'Nacionalidad-Alojamiento(datos)'!$C24</f>
        <v>0</v>
      </c>
      <c r="I24" s="197">
        <f>'Nacionalidad-Alojamiento(datos)'!O24/'Nacionalidad-Alojamiento(datos)'!$C24</f>
        <v>0.20472440944881889</v>
      </c>
    </row>
    <row r="25" spans="2:9" ht="15" customHeight="1">
      <c r="B25" s="95" t="str">
        <f>'Nacionalidades '!B23</f>
        <v>Suiza</v>
      </c>
      <c r="C25" s="197">
        <f>'Nacionalidad-Alojamiento(datos)'!C25/'Nacionalidad-Alojamiento(datos)'!$C25</f>
        <v>1</v>
      </c>
      <c r="D25" s="199">
        <f>'Nacionalidad-Alojamiento(datos)'!E25/'Nacionalidad-Alojamiento(datos)'!$C25</f>
        <v>0.78866076473912228</v>
      </c>
      <c r="E25" s="199">
        <f>'Nacionalidad-Alojamiento(datos)'!G25/'Nacionalidad-Alojamiento(datos)'!$C25</f>
        <v>0.21699001695234507</v>
      </c>
      <c r="F25" s="199">
        <f>'Nacionalidad-Alojamiento(datos)'!I25/'Nacionalidad-Alojamiento(datos)'!$C25</f>
        <v>0.49255980410623468</v>
      </c>
      <c r="G25" s="199">
        <f>'Nacionalidad-Alojamiento(datos)'!K25/'Nacionalidad-Alojamiento(datos)'!$C25</f>
        <v>7.8545865511395738E-2</v>
      </c>
      <c r="H25" s="199">
        <f>'Nacionalidad-Alojamiento(datos)'!M25/'Nacionalidad-Alojamiento(datos)'!$C25</f>
        <v>5.6507816914673199E-4</v>
      </c>
      <c r="I25" s="197">
        <f>'Nacionalidad-Alojamiento(datos)'!O25/'Nacionalidad-Alojamiento(datos)'!$C25</f>
        <v>0.21133923526087775</v>
      </c>
    </row>
    <row r="26" spans="2:9" ht="15" customHeight="1">
      <c r="B26" s="95" t="str">
        <f>'Nacionalidades '!B24</f>
        <v>Resto de Europa</v>
      </c>
      <c r="C26" s="197">
        <f>'Nacionalidad-Alojamiento(datos)'!C26/'Nacionalidad-Alojamiento(datos)'!$C26</f>
        <v>1</v>
      </c>
      <c r="D26" s="199">
        <f>'Nacionalidad-Alojamiento(datos)'!E26/'Nacionalidad-Alojamiento(datos)'!$C26</f>
        <v>0.73557410661980083</v>
      </c>
      <c r="E26" s="199">
        <f>'Nacionalidad-Alojamiento(datos)'!G26/'Nacionalidad-Alojamiento(datos)'!$C26</f>
        <v>8.5749853544229648E-2</v>
      </c>
      <c r="F26" s="199">
        <f>'Nacionalidad-Alojamiento(datos)'!I26/'Nacionalidad-Alojamiento(datos)'!$C26</f>
        <v>0.4929701230228471</v>
      </c>
      <c r="G26" s="199">
        <f>'Nacionalidad-Alojamiento(datos)'!K26/'Nacionalidad-Alojamiento(datos)'!$C26</f>
        <v>0.15597539543057998</v>
      </c>
      <c r="H26" s="199">
        <f>'Nacionalidad-Alojamiento(datos)'!M26/'Nacionalidad-Alojamiento(datos)'!$C26</f>
        <v>8.7873462214411243E-4</v>
      </c>
      <c r="I26" s="197">
        <f>'Nacionalidad-Alojamiento(datos)'!O26/'Nacionalidad-Alojamiento(datos)'!$C26</f>
        <v>0.26442589338019917</v>
      </c>
    </row>
    <row r="27" spans="2:9" ht="15" customHeight="1">
      <c r="B27" s="95" t="str">
        <f>'Nacionalidades '!B25</f>
        <v>Usa</v>
      </c>
      <c r="C27" s="197">
        <f>'Nacionalidad-Alojamiento(datos)'!C27/'Nacionalidad-Alojamiento(datos)'!$C27</f>
        <v>1</v>
      </c>
      <c r="D27" s="199">
        <f>'Nacionalidad-Alojamiento(datos)'!E27/'Nacionalidad-Alojamiento(datos)'!$C27</f>
        <v>0.71693448702101359</v>
      </c>
      <c r="E27" s="199">
        <f>'Nacionalidad-Alojamiento(datos)'!G27/'Nacionalidad-Alojamiento(datos)'!$C27</f>
        <v>0.38133498145859085</v>
      </c>
      <c r="F27" s="199">
        <f>'Nacionalidad-Alojamiento(datos)'!I27/'Nacionalidad-Alojamiento(datos)'!$C27</f>
        <v>0.30655129789864027</v>
      </c>
      <c r="G27" s="199">
        <f>'Nacionalidad-Alojamiento(datos)'!K27/'Nacionalidad-Alojamiento(datos)'!$C27</f>
        <v>1.7923362175525339E-2</v>
      </c>
      <c r="H27" s="199">
        <f>'Nacionalidad-Alojamiento(datos)'!M27/'Nacionalidad-Alojamiento(datos)'!$C27</f>
        <v>1.1124845488257108E-2</v>
      </c>
      <c r="I27" s="197">
        <f>'Nacionalidad-Alojamiento(datos)'!O27/'Nacionalidad-Alojamiento(datos)'!$C27</f>
        <v>0.28306551297898641</v>
      </c>
    </row>
    <row r="28" spans="2:9" ht="15" customHeight="1">
      <c r="B28" s="95" t="str">
        <f>'Nacionalidades '!B26</f>
        <v>Resto de América</v>
      </c>
      <c r="C28" s="197">
        <f>'Nacionalidad-Alojamiento(datos)'!C28/'Nacionalidad-Alojamiento(datos)'!$C28</f>
        <v>1</v>
      </c>
      <c r="D28" s="199">
        <f>'Nacionalidad-Alojamiento(datos)'!E28/'Nacionalidad-Alojamiento(datos)'!$C28</f>
        <v>0.70425776754890679</v>
      </c>
      <c r="E28" s="199">
        <f>'Nacionalidad-Alojamiento(datos)'!G28/'Nacionalidad-Alojamiento(datos)'!$C28</f>
        <v>0.2289988492520138</v>
      </c>
      <c r="F28" s="199">
        <f>'Nacionalidad-Alojamiento(datos)'!I28/'Nacionalidad-Alojamiento(datos)'!$C28</f>
        <v>0.31645569620253167</v>
      </c>
      <c r="G28" s="199">
        <f>'Nacionalidad-Alojamiento(datos)'!K28/'Nacionalidad-Alojamiento(datos)'!$C28</f>
        <v>0.15189873417721519</v>
      </c>
      <c r="H28" s="199">
        <f>'Nacionalidad-Alojamiento(datos)'!M28/'Nacionalidad-Alojamiento(datos)'!$C28</f>
        <v>6.9044879171461446E-3</v>
      </c>
      <c r="I28" s="197">
        <f>'Nacionalidad-Alojamiento(datos)'!O28/'Nacionalidad-Alojamiento(datos)'!$C28</f>
        <v>0.29574223245109321</v>
      </c>
    </row>
    <row r="29" spans="2:9" ht="15" customHeight="1">
      <c r="B29" s="95" t="str">
        <f>'Nacionalidades '!B27</f>
        <v>Resto del Mundo</v>
      </c>
      <c r="C29" s="197">
        <f>'Nacionalidad-Alojamiento(datos)'!C29/'Nacionalidad-Alojamiento(datos)'!$C29</f>
        <v>1</v>
      </c>
      <c r="D29" s="199">
        <f>'Nacionalidad-Alojamiento(datos)'!E29/'Nacionalidad-Alojamiento(datos)'!$C29</f>
        <v>0.81332828474062857</v>
      </c>
      <c r="E29" s="199">
        <f>'Nacionalidad-Alojamiento(datos)'!G29/'Nacionalidad-Alojamiento(datos)'!$C29</f>
        <v>0.1881862930708065</v>
      </c>
      <c r="F29" s="199">
        <f>'Nacionalidad-Alojamiento(datos)'!I29/'Nacionalidad-Alojamiento(datos)'!$C29</f>
        <v>0.55660734570238546</v>
      </c>
      <c r="G29" s="199">
        <f>'Nacionalidad-Alojamiento(datos)'!K29/'Nacionalidad-Alojamiento(datos)'!$C29</f>
        <v>6.7398712608860281E-2</v>
      </c>
      <c r="H29" s="199">
        <f>'Nacionalidad-Alojamiento(datos)'!M29/'Nacionalidad-Alojamiento(datos)'!$C29</f>
        <v>1.1359333585762969E-3</v>
      </c>
      <c r="I29" s="197">
        <f>'Nacionalidad-Alojamiento(datos)'!O29/'Nacionalidad-Alojamiento(datos)'!$C29</f>
        <v>0.18667171525937146</v>
      </c>
    </row>
    <row r="30" spans="2:9" ht="15" customHeight="1">
      <c r="B30" s="201" t="str">
        <f>'Nacionalidades '!B28</f>
        <v>Turismo extranjero</v>
      </c>
      <c r="C30" s="203">
        <f>'Nacionalidad-Alojamiento(datos)'!C30/'Nacionalidad-Alojamiento(datos)'!$C30</f>
        <v>1</v>
      </c>
      <c r="D30" s="203">
        <f>'Nacionalidad-Alojamiento(datos)'!E30/'Nacionalidad-Alojamiento(datos)'!$C30</f>
        <v>0.72829215091837662</v>
      </c>
      <c r="E30" s="203">
        <f>'Nacionalidad-Alojamiento(datos)'!G30/'Nacionalidad-Alojamiento(datos)'!$C30</f>
        <v>9.2940294706902599E-2</v>
      </c>
      <c r="F30" s="203">
        <f>'Nacionalidad-Alojamiento(datos)'!I30/'Nacionalidad-Alojamiento(datos)'!$C30</f>
        <v>0.50024983304426374</v>
      </c>
      <c r="G30" s="203">
        <f>'Nacionalidad-Alojamiento(datos)'!K30/'Nacionalidad-Alojamiento(datos)'!$C30</f>
        <v>0.13320665516794067</v>
      </c>
      <c r="H30" s="203">
        <f>'Nacionalidad-Alojamiento(datos)'!M30/'Nacionalidad-Alojamiento(datos)'!$C30</f>
        <v>1.8953679992697189E-3</v>
      </c>
      <c r="I30" s="197">
        <f>'Nacionalidad-Alojamiento(datos)'!O30/'Nacionalidad-Alojamiento(datos)'!$C30</f>
        <v>0.27170784908162332</v>
      </c>
    </row>
    <row r="31" spans="2:9" ht="15" customHeight="1">
      <c r="B31" s="204" t="s">
        <v>83</v>
      </c>
      <c r="C31" s="206">
        <f>'Nacionalidad-Alojamiento(datos)'!C31/'Nacionalidad-Alojamiento(datos)'!$C31</f>
        <v>1</v>
      </c>
      <c r="D31" s="206">
        <f>'Nacionalidad-Alojamiento(datos)'!E31/'Nacionalidad-Alojamiento(datos)'!$C31</f>
        <v>0.66851338572406827</v>
      </c>
      <c r="E31" s="206">
        <f>'Nacionalidad-Alojamiento(datos)'!G31/'Nacionalidad-Alojamiento(datos)'!$C31</f>
        <v>9.8860338474581796E-2</v>
      </c>
      <c r="F31" s="206">
        <f>'Nacionalidad-Alojamiento(datos)'!I31/'Nacionalidad-Alojamiento(datos)'!$C31</f>
        <v>0.45943685394723971</v>
      </c>
      <c r="G31" s="206">
        <f>'Nacionalidad-Alojamiento(datos)'!K31/'Nacionalidad-Alojamiento(datos)'!$C31</f>
        <v>0.10355757002641276</v>
      </c>
      <c r="H31" s="206">
        <f>'Nacionalidad-Alojamiento(datos)'!M31/'Nacionalidad-Alojamiento(datos)'!$C31</f>
        <v>6.6586232758339579E-3</v>
      </c>
      <c r="I31" s="206">
        <f>'Nacionalidad-Alojamiento(datos)'!O31/'Nacionalidad-Alojamiento(datos)'!$C31</f>
        <v>0.33148661427593179</v>
      </c>
    </row>
    <row r="32" spans="2:9" ht="15" customHeight="1">
      <c r="B32" s="361" t="s">
        <v>67</v>
      </c>
      <c r="C32" s="361"/>
      <c r="D32" s="361"/>
      <c r="E32" s="361"/>
      <c r="F32" s="361"/>
      <c r="G32" s="361"/>
      <c r="H32" s="361"/>
      <c r="I32" s="361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/>
  </sheetPr>
  <dimension ref="B1:K32"/>
  <sheetViews>
    <sheetView showGridLines="0" showRowColHeaders="0" showOutlineSymbols="0" zoomScaleNormal="100" workbookViewId="0">
      <selection activeCell="I25" sqref="I25"/>
    </sheetView>
  </sheetViews>
  <sheetFormatPr baseColWidth="10" defaultRowHeight="12"/>
  <cols>
    <col min="1" max="1" width="15.7109375" style="195" customWidth="1"/>
    <col min="2" max="2" width="16.140625" style="195" customWidth="1"/>
    <col min="3" max="7" width="10.7109375" style="195" customWidth="1"/>
    <col min="8" max="8" width="13" style="195" customWidth="1"/>
    <col min="9" max="9" width="12.7109375" style="195" customWidth="1"/>
    <col min="10" max="256" width="11.42578125" style="195"/>
    <col min="257" max="257" width="15.85546875" style="195" bestFit="1" customWidth="1"/>
    <col min="258" max="258" width="8.7109375" style="195" customWidth="1"/>
    <col min="259" max="259" width="10.85546875" style="195" customWidth="1"/>
    <col min="260" max="264" width="9.7109375" style="195" bestFit="1" customWidth="1"/>
    <col min="265" max="265" width="16.5703125" style="195" customWidth="1"/>
    <col min="266" max="512" width="11.42578125" style="195"/>
    <col min="513" max="513" width="15.85546875" style="195" bestFit="1" customWidth="1"/>
    <col min="514" max="514" width="8.7109375" style="195" customWidth="1"/>
    <col min="515" max="515" width="10.85546875" style="195" customWidth="1"/>
    <col min="516" max="520" width="9.7109375" style="195" bestFit="1" customWidth="1"/>
    <col min="521" max="521" width="16.5703125" style="195" customWidth="1"/>
    <col min="522" max="768" width="11.42578125" style="195"/>
    <col min="769" max="769" width="15.85546875" style="195" bestFit="1" customWidth="1"/>
    <col min="770" max="770" width="8.7109375" style="195" customWidth="1"/>
    <col min="771" max="771" width="10.85546875" style="195" customWidth="1"/>
    <col min="772" max="776" width="9.7109375" style="195" bestFit="1" customWidth="1"/>
    <col min="777" max="777" width="16.5703125" style="195" customWidth="1"/>
    <col min="778" max="1024" width="11.42578125" style="195"/>
    <col min="1025" max="1025" width="15.85546875" style="195" bestFit="1" customWidth="1"/>
    <col min="1026" max="1026" width="8.7109375" style="195" customWidth="1"/>
    <col min="1027" max="1027" width="10.85546875" style="195" customWidth="1"/>
    <col min="1028" max="1032" width="9.7109375" style="195" bestFit="1" customWidth="1"/>
    <col min="1033" max="1033" width="16.5703125" style="195" customWidth="1"/>
    <col min="1034" max="1280" width="11.42578125" style="195"/>
    <col min="1281" max="1281" width="15.85546875" style="195" bestFit="1" customWidth="1"/>
    <col min="1282" max="1282" width="8.7109375" style="195" customWidth="1"/>
    <col min="1283" max="1283" width="10.85546875" style="195" customWidth="1"/>
    <col min="1284" max="1288" width="9.7109375" style="195" bestFit="1" customWidth="1"/>
    <col min="1289" max="1289" width="16.5703125" style="195" customWidth="1"/>
    <col min="1290" max="1536" width="11.42578125" style="195"/>
    <col min="1537" max="1537" width="15.85546875" style="195" bestFit="1" customWidth="1"/>
    <col min="1538" max="1538" width="8.7109375" style="195" customWidth="1"/>
    <col min="1539" max="1539" width="10.85546875" style="195" customWidth="1"/>
    <col min="1540" max="1544" width="9.7109375" style="195" bestFit="1" customWidth="1"/>
    <col min="1545" max="1545" width="16.5703125" style="195" customWidth="1"/>
    <col min="1546" max="1792" width="11.42578125" style="195"/>
    <col min="1793" max="1793" width="15.85546875" style="195" bestFit="1" customWidth="1"/>
    <col min="1794" max="1794" width="8.7109375" style="195" customWidth="1"/>
    <col min="1795" max="1795" width="10.85546875" style="195" customWidth="1"/>
    <col min="1796" max="1800" width="9.7109375" style="195" bestFit="1" customWidth="1"/>
    <col min="1801" max="1801" width="16.5703125" style="195" customWidth="1"/>
    <col min="1802" max="2048" width="11.42578125" style="195"/>
    <col min="2049" max="2049" width="15.85546875" style="195" bestFit="1" customWidth="1"/>
    <col min="2050" max="2050" width="8.7109375" style="195" customWidth="1"/>
    <col min="2051" max="2051" width="10.85546875" style="195" customWidth="1"/>
    <col min="2052" max="2056" width="9.7109375" style="195" bestFit="1" customWidth="1"/>
    <col min="2057" max="2057" width="16.5703125" style="195" customWidth="1"/>
    <col min="2058" max="2304" width="11.42578125" style="195"/>
    <col min="2305" max="2305" width="15.85546875" style="195" bestFit="1" customWidth="1"/>
    <col min="2306" max="2306" width="8.7109375" style="195" customWidth="1"/>
    <col min="2307" max="2307" width="10.85546875" style="195" customWidth="1"/>
    <col min="2308" max="2312" width="9.7109375" style="195" bestFit="1" customWidth="1"/>
    <col min="2313" max="2313" width="16.5703125" style="195" customWidth="1"/>
    <col min="2314" max="2560" width="11.42578125" style="195"/>
    <col min="2561" max="2561" width="15.85546875" style="195" bestFit="1" customWidth="1"/>
    <col min="2562" max="2562" width="8.7109375" style="195" customWidth="1"/>
    <col min="2563" max="2563" width="10.85546875" style="195" customWidth="1"/>
    <col min="2564" max="2568" width="9.7109375" style="195" bestFit="1" customWidth="1"/>
    <col min="2569" max="2569" width="16.5703125" style="195" customWidth="1"/>
    <col min="2570" max="2816" width="11.42578125" style="195"/>
    <col min="2817" max="2817" width="15.85546875" style="195" bestFit="1" customWidth="1"/>
    <col min="2818" max="2818" width="8.7109375" style="195" customWidth="1"/>
    <col min="2819" max="2819" width="10.85546875" style="195" customWidth="1"/>
    <col min="2820" max="2824" width="9.7109375" style="195" bestFit="1" customWidth="1"/>
    <col min="2825" max="2825" width="16.5703125" style="195" customWidth="1"/>
    <col min="2826" max="3072" width="11.42578125" style="195"/>
    <col min="3073" max="3073" width="15.85546875" style="195" bestFit="1" customWidth="1"/>
    <col min="3074" max="3074" width="8.7109375" style="195" customWidth="1"/>
    <col min="3075" max="3075" width="10.85546875" style="195" customWidth="1"/>
    <col min="3076" max="3080" width="9.7109375" style="195" bestFit="1" customWidth="1"/>
    <col min="3081" max="3081" width="16.5703125" style="195" customWidth="1"/>
    <col min="3082" max="3328" width="11.42578125" style="195"/>
    <col min="3329" max="3329" width="15.85546875" style="195" bestFit="1" customWidth="1"/>
    <col min="3330" max="3330" width="8.7109375" style="195" customWidth="1"/>
    <col min="3331" max="3331" width="10.85546875" style="195" customWidth="1"/>
    <col min="3332" max="3336" width="9.7109375" style="195" bestFit="1" customWidth="1"/>
    <col min="3337" max="3337" width="16.5703125" style="195" customWidth="1"/>
    <col min="3338" max="3584" width="11.42578125" style="195"/>
    <col min="3585" max="3585" width="15.85546875" style="195" bestFit="1" customWidth="1"/>
    <col min="3586" max="3586" width="8.7109375" style="195" customWidth="1"/>
    <col min="3587" max="3587" width="10.85546875" style="195" customWidth="1"/>
    <col min="3588" max="3592" width="9.7109375" style="195" bestFit="1" customWidth="1"/>
    <col min="3593" max="3593" width="16.5703125" style="195" customWidth="1"/>
    <col min="3594" max="3840" width="11.42578125" style="195"/>
    <col min="3841" max="3841" width="15.85546875" style="195" bestFit="1" customWidth="1"/>
    <col min="3842" max="3842" width="8.7109375" style="195" customWidth="1"/>
    <col min="3843" max="3843" width="10.85546875" style="195" customWidth="1"/>
    <col min="3844" max="3848" width="9.7109375" style="195" bestFit="1" customWidth="1"/>
    <col min="3849" max="3849" width="16.5703125" style="195" customWidth="1"/>
    <col min="3850" max="4096" width="11.42578125" style="195"/>
    <col min="4097" max="4097" width="15.85546875" style="195" bestFit="1" customWidth="1"/>
    <col min="4098" max="4098" width="8.7109375" style="195" customWidth="1"/>
    <col min="4099" max="4099" width="10.85546875" style="195" customWidth="1"/>
    <col min="4100" max="4104" width="9.7109375" style="195" bestFit="1" customWidth="1"/>
    <col min="4105" max="4105" width="16.5703125" style="195" customWidth="1"/>
    <col min="4106" max="4352" width="11.42578125" style="195"/>
    <col min="4353" max="4353" width="15.85546875" style="195" bestFit="1" customWidth="1"/>
    <col min="4354" max="4354" width="8.7109375" style="195" customWidth="1"/>
    <col min="4355" max="4355" width="10.85546875" style="195" customWidth="1"/>
    <col min="4356" max="4360" width="9.7109375" style="195" bestFit="1" customWidth="1"/>
    <col min="4361" max="4361" width="16.5703125" style="195" customWidth="1"/>
    <col min="4362" max="4608" width="11.42578125" style="195"/>
    <col min="4609" max="4609" width="15.85546875" style="195" bestFit="1" customWidth="1"/>
    <col min="4610" max="4610" width="8.7109375" style="195" customWidth="1"/>
    <col min="4611" max="4611" width="10.85546875" style="195" customWidth="1"/>
    <col min="4612" max="4616" width="9.7109375" style="195" bestFit="1" customWidth="1"/>
    <col min="4617" max="4617" width="16.5703125" style="195" customWidth="1"/>
    <col min="4618" max="4864" width="11.42578125" style="195"/>
    <col min="4865" max="4865" width="15.85546875" style="195" bestFit="1" customWidth="1"/>
    <col min="4866" max="4866" width="8.7109375" style="195" customWidth="1"/>
    <col min="4867" max="4867" width="10.85546875" style="195" customWidth="1"/>
    <col min="4868" max="4872" width="9.7109375" style="195" bestFit="1" customWidth="1"/>
    <col min="4873" max="4873" width="16.5703125" style="195" customWidth="1"/>
    <col min="4874" max="5120" width="11.42578125" style="195"/>
    <col min="5121" max="5121" width="15.85546875" style="195" bestFit="1" customWidth="1"/>
    <col min="5122" max="5122" width="8.7109375" style="195" customWidth="1"/>
    <col min="5123" max="5123" width="10.85546875" style="195" customWidth="1"/>
    <col min="5124" max="5128" width="9.7109375" style="195" bestFit="1" customWidth="1"/>
    <col min="5129" max="5129" width="16.5703125" style="195" customWidth="1"/>
    <col min="5130" max="5376" width="11.42578125" style="195"/>
    <col min="5377" max="5377" width="15.85546875" style="195" bestFit="1" customWidth="1"/>
    <col min="5378" max="5378" width="8.7109375" style="195" customWidth="1"/>
    <col min="5379" max="5379" width="10.85546875" style="195" customWidth="1"/>
    <col min="5380" max="5384" width="9.7109375" style="195" bestFit="1" customWidth="1"/>
    <col min="5385" max="5385" width="16.5703125" style="195" customWidth="1"/>
    <col min="5386" max="5632" width="11.42578125" style="195"/>
    <col min="5633" max="5633" width="15.85546875" style="195" bestFit="1" customWidth="1"/>
    <col min="5634" max="5634" width="8.7109375" style="195" customWidth="1"/>
    <col min="5635" max="5635" width="10.85546875" style="195" customWidth="1"/>
    <col min="5636" max="5640" width="9.7109375" style="195" bestFit="1" customWidth="1"/>
    <col min="5641" max="5641" width="16.5703125" style="195" customWidth="1"/>
    <col min="5642" max="5888" width="11.42578125" style="195"/>
    <col min="5889" max="5889" width="15.85546875" style="195" bestFit="1" customWidth="1"/>
    <col min="5890" max="5890" width="8.7109375" style="195" customWidth="1"/>
    <col min="5891" max="5891" width="10.85546875" style="195" customWidth="1"/>
    <col min="5892" max="5896" width="9.7109375" style="195" bestFit="1" customWidth="1"/>
    <col min="5897" max="5897" width="16.5703125" style="195" customWidth="1"/>
    <col min="5898" max="6144" width="11.42578125" style="195"/>
    <col min="6145" max="6145" width="15.85546875" style="195" bestFit="1" customWidth="1"/>
    <col min="6146" max="6146" width="8.7109375" style="195" customWidth="1"/>
    <col min="6147" max="6147" width="10.85546875" style="195" customWidth="1"/>
    <col min="6148" max="6152" width="9.7109375" style="195" bestFit="1" customWidth="1"/>
    <col min="6153" max="6153" width="16.5703125" style="195" customWidth="1"/>
    <col min="6154" max="6400" width="11.42578125" style="195"/>
    <col min="6401" max="6401" width="15.85546875" style="195" bestFit="1" customWidth="1"/>
    <col min="6402" max="6402" width="8.7109375" style="195" customWidth="1"/>
    <col min="6403" max="6403" width="10.85546875" style="195" customWidth="1"/>
    <col min="6404" max="6408" width="9.7109375" style="195" bestFit="1" customWidth="1"/>
    <col min="6409" max="6409" width="16.5703125" style="195" customWidth="1"/>
    <col min="6410" max="6656" width="11.42578125" style="195"/>
    <col min="6657" max="6657" width="15.85546875" style="195" bestFit="1" customWidth="1"/>
    <col min="6658" max="6658" width="8.7109375" style="195" customWidth="1"/>
    <col min="6659" max="6659" width="10.85546875" style="195" customWidth="1"/>
    <col min="6660" max="6664" width="9.7109375" style="195" bestFit="1" customWidth="1"/>
    <col min="6665" max="6665" width="16.5703125" style="195" customWidth="1"/>
    <col min="6666" max="6912" width="11.42578125" style="195"/>
    <col min="6913" max="6913" width="15.85546875" style="195" bestFit="1" customWidth="1"/>
    <col min="6914" max="6914" width="8.7109375" style="195" customWidth="1"/>
    <col min="6915" max="6915" width="10.85546875" style="195" customWidth="1"/>
    <col min="6916" max="6920" width="9.7109375" style="195" bestFit="1" customWidth="1"/>
    <col min="6921" max="6921" width="16.5703125" style="195" customWidth="1"/>
    <col min="6922" max="7168" width="11.42578125" style="195"/>
    <col min="7169" max="7169" width="15.85546875" style="195" bestFit="1" customWidth="1"/>
    <col min="7170" max="7170" width="8.7109375" style="195" customWidth="1"/>
    <col min="7171" max="7171" width="10.85546875" style="195" customWidth="1"/>
    <col min="7172" max="7176" width="9.7109375" style="195" bestFit="1" customWidth="1"/>
    <col min="7177" max="7177" width="16.5703125" style="195" customWidth="1"/>
    <col min="7178" max="7424" width="11.42578125" style="195"/>
    <col min="7425" max="7425" width="15.85546875" style="195" bestFit="1" customWidth="1"/>
    <col min="7426" max="7426" width="8.7109375" style="195" customWidth="1"/>
    <col min="7427" max="7427" width="10.85546875" style="195" customWidth="1"/>
    <col min="7428" max="7432" width="9.7109375" style="195" bestFit="1" customWidth="1"/>
    <col min="7433" max="7433" width="16.5703125" style="195" customWidth="1"/>
    <col min="7434" max="7680" width="11.42578125" style="195"/>
    <col min="7681" max="7681" width="15.85546875" style="195" bestFit="1" customWidth="1"/>
    <col min="7682" max="7682" width="8.7109375" style="195" customWidth="1"/>
    <col min="7683" max="7683" width="10.85546875" style="195" customWidth="1"/>
    <col min="7684" max="7688" width="9.7109375" style="195" bestFit="1" customWidth="1"/>
    <col min="7689" max="7689" width="16.5703125" style="195" customWidth="1"/>
    <col min="7690" max="7936" width="11.42578125" style="195"/>
    <col min="7937" max="7937" width="15.85546875" style="195" bestFit="1" customWidth="1"/>
    <col min="7938" max="7938" width="8.7109375" style="195" customWidth="1"/>
    <col min="7939" max="7939" width="10.85546875" style="195" customWidth="1"/>
    <col min="7940" max="7944" width="9.7109375" style="195" bestFit="1" customWidth="1"/>
    <col min="7945" max="7945" width="16.5703125" style="195" customWidth="1"/>
    <col min="7946" max="8192" width="11.42578125" style="195"/>
    <col min="8193" max="8193" width="15.85546875" style="195" bestFit="1" customWidth="1"/>
    <col min="8194" max="8194" width="8.7109375" style="195" customWidth="1"/>
    <col min="8195" max="8195" width="10.85546875" style="195" customWidth="1"/>
    <col min="8196" max="8200" width="9.7109375" style="195" bestFit="1" customWidth="1"/>
    <col min="8201" max="8201" width="16.5703125" style="195" customWidth="1"/>
    <col min="8202" max="8448" width="11.42578125" style="195"/>
    <col min="8449" max="8449" width="15.85546875" style="195" bestFit="1" customWidth="1"/>
    <col min="8450" max="8450" width="8.7109375" style="195" customWidth="1"/>
    <col min="8451" max="8451" width="10.85546875" style="195" customWidth="1"/>
    <col min="8452" max="8456" width="9.7109375" style="195" bestFit="1" customWidth="1"/>
    <col min="8457" max="8457" width="16.5703125" style="195" customWidth="1"/>
    <col min="8458" max="8704" width="11.42578125" style="195"/>
    <col min="8705" max="8705" width="15.85546875" style="195" bestFit="1" customWidth="1"/>
    <col min="8706" max="8706" width="8.7109375" style="195" customWidth="1"/>
    <col min="8707" max="8707" width="10.85546875" style="195" customWidth="1"/>
    <col min="8708" max="8712" width="9.7109375" style="195" bestFit="1" customWidth="1"/>
    <col min="8713" max="8713" width="16.5703125" style="195" customWidth="1"/>
    <col min="8714" max="8960" width="11.42578125" style="195"/>
    <col min="8961" max="8961" width="15.85546875" style="195" bestFit="1" customWidth="1"/>
    <col min="8962" max="8962" width="8.7109375" style="195" customWidth="1"/>
    <col min="8963" max="8963" width="10.85546875" style="195" customWidth="1"/>
    <col min="8964" max="8968" width="9.7109375" style="195" bestFit="1" customWidth="1"/>
    <col min="8969" max="8969" width="16.5703125" style="195" customWidth="1"/>
    <col min="8970" max="9216" width="11.42578125" style="195"/>
    <col min="9217" max="9217" width="15.85546875" style="195" bestFit="1" customWidth="1"/>
    <col min="9218" max="9218" width="8.7109375" style="195" customWidth="1"/>
    <col min="9219" max="9219" width="10.85546875" style="195" customWidth="1"/>
    <col min="9220" max="9224" width="9.7109375" style="195" bestFit="1" customWidth="1"/>
    <col min="9225" max="9225" width="16.5703125" style="195" customWidth="1"/>
    <col min="9226" max="9472" width="11.42578125" style="195"/>
    <col min="9473" max="9473" width="15.85546875" style="195" bestFit="1" customWidth="1"/>
    <col min="9474" max="9474" width="8.7109375" style="195" customWidth="1"/>
    <col min="9475" max="9475" width="10.85546875" style="195" customWidth="1"/>
    <col min="9476" max="9480" width="9.7109375" style="195" bestFit="1" customWidth="1"/>
    <col min="9481" max="9481" width="16.5703125" style="195" customWidth="1"/>
    <col min="9482" max="9728" width="11.42578125" style="195"/>
    <col min="9729" max="9729" width="15.85546875" style="195" bestFit="1" customWidth="1"/>
    <col min="9730" max="9730" width="8.7109375" style="195" customWidth="1"/>
    <col min="9731" max="9731" width="10.85546875" style="195" customWidth="1"/>
    <col min="9732" max="9736" width="9.7109375" style="195" bestFit="1" customWidth="1"/>
    <col min="9737" max="9737" width="16.5703125" style="195" customWidth="1"/>
    <col min="9738" max="9984" width="11.42578125" style="195"/>
    <col min="9985" max="9985" width="15.85546875" style="195" bestFit="1" customWidth="1"/>
    <col min="9986" max="9986" width="8.7109375" style="195" customWidth="1"/>
    <col min="9987" max="9987" width="10.85546875" style="195" customWidth="1"/>
    <col min="9988" max="9992" width="9.7109375" style="195" bestFit="1" customWidth="1"/>
    <col min="9993" max="9993" width="16.5703125" style="195" customWidth="1"/>
    <col min="9994" max="10240" width="11.42578125" style="195"/>
    <col min="10241" max="10241" width="15.85546875" style="195" bestFit="1" customWidth="1"/>
    <col min="10242" max="10242" width="8.7109375" style="195" customWidth="1"/>
    <col min="10243" max="10243" width="10.85546875" style="195" customWidth="1"/>
    <col min="10244" max="10248" width="9.7109375" style="195" bestFit="1" customWidth="1"/>
    <col min="10249" max="10249" width="16.5703125" style="195" customWidth="1"/>
    <col min="10250" max="10496" width="11.42578125" style="195"/>
    <col min="10497" max="10497" width="15.85546875" style="195" bestFit="1" customWidth="1"/>
    <col min="10498" max="10498" width="8.7109375" style="195" customWidth="1"/>
    <col min="10499" max="10499" width="10.85546875" style="195" customWidth="1"/>
    <col min="10500" max="10504" width="9.7109375" style="195" bestFit="1" customWidth="1"/>
    <col min="10505" max="10505" width="16.5703125" style="195" customWidth="1"/>
    <col min="10506" max="10752" width="11.42578125" style="195"/>
    <col min="10753" max="10753" width="15.85546875" style="195" bestFit="1" customWidth="1"/>
    <col min="10754" max="10754" width="8.7109375" style="195" customWidth="1"/>
    <col min="10755" max="10755" width="10.85546875" style="195" customWidth="1"/>
    <col min="10756" max="10760" width="9.7109375" style="195" bestFit="1" customWidth="1"/>
    <col min="10761" max="10761" width="16.5703125" style="195" customWidth="1"/>
    <col min="10762" max="11008" width="11.42578125" style="195"/>
    <col min="11009" max="11009" width="15.85546875" style="195" bestFit="1" customWidth="1"/>
    <col min="11010" max="11010" width="8.7109375" style="195" customWidth="1"/>
    <col min="11011" max="11011" width="10.85546875" style="195" customWidth="1"/>
    <col min="11012" max="11016" width="9.7109375" style="195" bestFit="1" customWidth="1"/>
    <col min="11017" max="11017" width="16.5703125" style="195" customWidth="1"/>
    <col min="11018" max="11264" width="11.42578125" style="195"/>
    <col min="11265" max="11265" width="15.85546875" style="195" bestFit="1" customWidth="1"/>
    <col min="11266" max="11266" width="8.7109375" style="195" customWidth="1"/>
    <col min="11267" max="11267" width="10.85546875" style="195" customWidth="1"/>
    <col min="11268" max="11272" width="9.7109375" style="195" bestFit="1" customWidth="1"/>
    <col min="11273" max="11273" width="16.5703125" style="195" customWidth="1"/>
    <col min="11274" max="11520" width="11.42578125" style="195"/>
    <col min="11521" max="11521" width="15.85546875" style="195" bestFit="1" customWidth="1"/>
    <col min="11522" max="11522" width="8.7109375" style="195" customWidth="1"/>
    <col min="11523" max="11523" width="10.85546875" style="195" customWidth="1"/>
    <col min="11524" max="11528" width="9.7109375" style="195" bestFit="1" customWidth="1"/>
    <col min="11529" max="11529" width="16.5703125" style="195" customWidth="1"/>
    <col min="11530" max="11776" width="11.42578125" style="195"/>
    <col min="11777" max="11777" width="15.85546875" style="195" bestFit="1" customWidth="1"/>
    <col min="11778" max="11778" width="8.7109375" style="195" customWidth="1"/>
    <col min="11779" max="11779" width="10.85546875" style="195" customWidth="1"/>
    <col min="11780" max="11784" width="9.7109375" style="195" bestFit="1" customWidth="1"/>
    <col min="11785" max="11785" width="16.5703125" style="195" customWidth="1"/>
    <col min="11786" max="12032" width="11.42578125" style="195"/>
    <col min="12033" max="12033" width="15.85546875" style="195" bestFit="1" customWidth="1"/>
    <col min="12034" max="12034" width="8.7109375" style="195" customWidth="1"/>
    <col min="12035" max="12035" width="10.85546875" style="195" customWidth="1"/>
    <col min="12036" max="12040" width="9.7109375" style="195" bestFit="1" customWidth="1"/>
    <col min="12041" max="12041" width="16.5703125" style="195" customWidth="1"/>
    <col min="12042" max="12288" width="11.42578125" style="195"/>
    <col min="12289" max="12289" width="15.85546875" style="195" bestFit="1" customWidth="1"/>
    <col min="12290" max="12290" width="8.7109375" style="195" customWidth="1"/>
    <col min="12291" max="12291" width="10.85546875" style="195" customWidth="1"/>
    <col min="12292" max="12296" width="9.7109375" style="195" bestFit="1" customWidth="1"/>
    <col min="12297" max="12297" width="16.5703125" style="195" customWidth="1"/>
    <col min="12298" max="12544" width="11.42578125" style="195"/>
    <col min="12545" max="12545" width="15.85546875" style="195" bestFit="1" customWidth="1"/>
    <col min="12546" max="12546" width="8.7109375" style="195" customWidth="1"/>
    <col min="12547" max="12547" width="10.85546875" style="195" customWidth="1"/>
    <col min="12548" max="12552" width="9.7109375" style="195" bestFit="1" customWidth="1"/>
    <col min="12553" max="12553" width="16.5703125" style="195" customWidth="1"/>
    <col min="12554" max="12800" width="11.42578125" style="195"/>
    <col min="12801" max="12801" width="15.85546875" style="195" bestFit="1" customWidth="1"/>
    <col min="12802" max="12802" width="8.7109375" style="195" customWidth="1"/>
    <col min="12803" max="12803" width="10.85546875" style="195" customWidth="1"/>
    <col min="12804" max="12808" width="9.7109375" style="195" bestFit="1" customWidth="1"/>
    <col min="12809" max="12809" width="16.5703125" style="195" customWidth="1"/>
    <col min="12810" max="13056" width="11.42578125" style="195"/>
    <col min="13057" max="13057" width="15.85546875" style="195" bestFit="1" customWidth="1"/>
    <col min="13058" max="13058" width="8.7109375" style="195" customWidth="1"/>
    <col min="13059" max="13059" width="10.85546875" style="195" customWidth="1"/>
    <col min="13060" max="13064" width="9.7109375" style="195" bestFit="1" customWidth="1"/>
    <col min="13065" max="13065" width="16.5703125" style="195" customWidth="1"/>
    <col min="13066" max="13312" width="11.42578125" style="195"/>
    <col min="13313" max="13313" width="15.85546875" style="195" bestFit="1" customWidth="1"/>
    <col min="13314" max="13314" width="8.7109375" style="195" customWidth="1"/>
    <col min="13315" max="13315" width="10.85546875" style="195" customWidth="1"/>
    <col min="13316" max="13320" width="9.7109375" style="195" bestFit="1" customWidth="1"/>
    <col min="13321" max="13321" width="16.5703125" style="195" customWidth="1"/>
    <col min="13322" max="13568" width="11.42578125" style="195"/>
    <col min="13569" max="13569" width="15.85546875" style="195" bestFit="1" customWidth="1"/>
    <col min="13570" max="13570" width="8.7109375" style="195" customWidth="1"/>
    <col min="13571" max="13571" width="10.85546875" style="195" customWidth="1"/>
    <col min="13572" max="13576" width="9.7109375" style="195" bestFit="1" customWidth="1"/>
    <col min="13577" max="13577" width="16.5703125" style="195" customWidth="1"/>
    <col min="13578" max="13824" width="11.42578125" style="195"/>
    <col min="13825" max="13825" width="15.85546875" style="195" bestFit="1" customWidth="1"/>
    <col min="13826" max="13826" width="8.7109375" style="195" customWidth="1"/>
    <col min="13827" max="13827" width="10.85546875" style="195" customWidth="1"/>
    <col min="13828" max="13832" width="9.7109375" style="195" bestFit="1" customWidth="1"/>
    <col min="13833" max="13833" width="16.5703125" style="195" customWidth="1"/>
    <col min="13834" max="14080" width="11.42578125" style="195"/>
    <col min="14081" max="14081" width="15.85546875" style="195" bestFit="1" customWidth="1"/>
    <col min="14082" max="14082" width="8.7109375" style="195" customWidth="1"/>
    <col min="14083" max="14083" width="10.85546875" style="195" customWidth="1"/>
    <col min="14084" max="14088" width="9.7109375" style="195" bestFit="1" customWidth="1"/>
    <col min="14089" max="14089" width="16.5703125" style="195" customWidth="1"/>
    <col min="14090" max="14336" width="11.42578125" style="195"/>
    <col min="14337" max="14337" width="15.85546875" style="195" bestFit="1" customWidth="1"/>
    <col min="14338" max="14338" width="8.7109375" style="195" customWidth="1"/>
    <col min="14339" max="14339" width="10.85546875" style="195" customWidth="1"/>
    <col min="14340" max="14344" width="9.7109375" style="195" bestFit="1" customWidth="1"/>
    <col min="14345" max="14345" width="16.5703125" style="195" customWidth="1"/>
    <col min="14346" max="14592" width="11.42578125" style="195"/>
    <col min="14593" max="14593" width="15.85546875" style="195" bestFit="1" customWidth="1"/>
    <col min="14594" max="14594" width="8.7109375" style="195" customWidth="1"/>
    <col min="14595" max="14595" width="10.85546875" style="195" customWidth="1"/>
    <col min="14596" max="14600" width="9.7109375" style="195" bestFit="1" customWidth="1"/>
    <col min="14601" max="14601" width="16.5703125" style="195" customWidth="1"/>
    <col min="14602" max="14848" width="11.42578125" style="195"/>
    <col min="14849" max="14849" width="15.85546875" style="195" bestFit="1" customWidth="1"/>
    <col min="14850" max="14850" width="8.7109375" style="195" customWidth="1"/>
    <col min="14851" max="14851" width="10.85546875" style="195" customWidth="1"/>
    <col min="14852" max="14856" width="9.7109375" style="195" bestFit="1" customWidth="1"/>
    <col min="14857" max="14857" width="16.5703125" style="195" customWidth="1"/>
    <col min="14858" max="15104" width="11.42578125" style="195"/>
    <col min="15105" max="15105" width="15.85546875" style="195" bestFit="1" customWidth="1"/>
    <col min="15106" max="15106" width="8.7109375" style="195" customWidth="1"/>
    <col min="15107" max="15107" width="10.85546875" style="195" customWidth="1"/>
    <col min="15108" max="15112" width="9.7109375" style="195" bestFit="1" customWidth="1"/>
    <col min="15113" max="15113" width="16.5703125" style="195" customWidth="1"/>
    <col min="15114" max="15360" width="11.42578125" style="195"/>
    <col min="15361" max="15361" width="15.85546875" style="195" bestFit="1" customWidth="1"/>
    <col min="15362" max="15362" width="8.7109375" style="195" customWidth="1"/>
    <col min="15363" max="15363" width="10.85546875" style="195" customWidth="1"/>
    <col min="15364" max="15368" width="9.7109375" style="195" bestFit="1" customWidth="1"/>
    <col min="15369" max="15369" width="16.5703125" style="195" customWidth="1"/>
    <col min="15370" max="15616" width="11.42578125" style="195"/>
    <col min="15617" max="15617" width="15.85546875" style="195" bestFit="1" customWidth="1"/>
    <col min="15618" max="15618" width="8.7109375" style="195" customWidth="1"/>
    <col min="15619" max="15619" width="10.85546875" style="195" customWidth="1"/>
    <col min="15620" max="15624" width="9.7109375" style="195" bestFit="1" customWidth="1"/>
    <col min="15625" max="15625" width="16.5703125" style="195" customWidth="1"/>
    <col min="15626" max="15872" width="11.42578125" style="195"/>
    <col min="15873" max="15873" width="15.85546875" style="195" bestFit="1" customWidth="1"/>
    <col min="15874" max="15874" width="8.7109375" style="195" customWidth="1"/>
    <col min="15875" max="15875" width="10.85546875" style="195" customWidth="1"/>
    <col min="15876" max="15880" width="9.7109375" style="195" bestFit="1" customWidth="1"/>
    <col min="15881" max="15881" width="16.5703125" style="195" customWidth="1"/>
    <col min="15882" max="16128" width="11.42578125" style="195"/>
    <col min="16129" max="16129" width="15.85546875" style="195" bestFit="1" customWidth="1"/>
    <col min="16130" max="16130" width="8.7109375" style="195" customWidth="1"/>
    <col min="16131" max="16131" width="10.85546875" style="195" customWidth="1"/>
    <col min="16132" max="16136" width="9.7109375" style="195" bestFit="1" customWidth="1"/>
    <col min="16137" max="16137" width="16.5703125" style="195" customWidth="1"/>
    <col min="16138" max="16384" width="11.42578125" style="195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64" t="s">
        <v>240</v>
      </c>
      <c r="C5" s="354"/>
      <c r="D5" s="354"/>
      <c r="E5" s="354"/>
      <c r="F5" s="354"/>
      <c r="G5" s="354"/>
      <c r="H5" s="354"/>
      <c r="I5" s="354"/>
    </row>
    <row r="6" spans="2:9" ht="18" customHeight="1">
      <c r="B6" s="354" t="str">
        <f>actualizaciones!A2</f>
        <v xml:space="preserve">acumulado abril 2011 </v>
      </c>
      <c r="C6" s="354"/>
      <c r="D6" s="354"/>
      <c r="E6" s="354"/>
      <c r="F6" s="354"/>
      <c r="G6" s="354"/>
      <c r="H6" s="354"/>
      <c r="I6" s="354"/>
    </row>
    <row r="7" spans="2:9" ht="13.5" customHeight="1">
      <c r="B7" s="365" t="s">
        <v>199</v>
      </c>
      <c r="C7" s="366" t="s">
        <v>83</v>
      </c>
      <c r="D7" s="366" t="s">
        <v>231</v>
      </c>
      <c r="E7" s="366"/>
      <c r="F7" s="366"/>
      <c r="G7" s="366"/>
      <c r="H7" s="366"/>
      <c r="I7" s="366" t="s">
        <v>141</v>
      </c>
    </row>
    <row r="8" spans="2:9" ht="15" customHeight="1">
      <c r="B8" s="365"/>
      <c r="C8" s="366"/>
      <c r="D8" s="101" t="s">
        <v>81</v>
      </c>
      <c r="E8" s="101" t="s">
        <v>233</v>
      </c>
      <c r="F8" s="101" t="s">
        <v>234</v>
      </c>
      <c r="G8" s="101" t="s">
        <v>235</v>
      </c>
      <c r="H8" s="101" t="s">
        <v>238</v>
      </c>
      <c r="I8" s="366"/>
    </row>
    <row r="9" spans="2:9" ht="15" customHeight="1">
      <c r="B9" s="95" t="str">
        <f>'Nacionalidades '!B7</f>
        <v>Reino Unido</v>
      </c>
      <c r="C9" s="208">
        <f>'Nacionalidad-Alojamiento(datos)'!C9/'Nacionalidad-Alojamiento(datos)'!C$31</f>
        <v>0.32129324681253463</v>
      </c>
      <c r="D9" s="209">
        <f>'Nacionalidad-Alojamiento(datos)'!E9/'Nacionalidad-Alojamiento(datos)'!$E$31</f>
        <v>0.26060298615209765</v>
      </c>
      <c r="E9" s="209">
        <f>'Nacionalidad-Alojamiento(datos)'!G9/'Nacionalidad-Alojamiento(datos)'!$G$31</f>
        <v>0.3619361754762101</v>
      </c>
      <c r="F9" s="209">
        <f>'Nacionalidad-Alojamiento(datos)'!I9/'Nacionalidad-Alojamiento(datos)'!$I$31</f>
        <v>0.26100194825242823</v>
      </c>
      <c r="G9" s="209">
        <f>'Nacionalidad-Alojamiento(datos)'!K9/'Nacionalidad-Alojamiento(datos)'!$K$31</f>
        <v>0.12697588009320487</v>
      </c>
      <c r="H9" s="209">
        <f>'Nacionalidad-Alojamiento(datos)'!M9/'Nacionalidad-Alojamiento(datos)'!$M$31</f>
        <v>0.80680705190989221</v>
      </c>
      <c r="I9" s="208">
        <f>'Nacionalidad-Alojamiento(datos)'!O9/'Nacionalidad-Alojamiento(datos)'!$O$31</f>
        <v>0.44368808837561602</v>
      </c>
    </row>
    <row r="10" spans="2:9" ht="15" customHeight="1">
      <c r="B10" s="95" t="str">
        <f>'Nacionalidades '!B8</f>
        <v>Países Nórdicos</v>
      </c>
      <c r="C10" s="208">
        <f>'Nacionalidad-Alojamiento(datos)'!C10/'Nacionalidad-Alojamiento(datos)'!C$31</f>
        <v>0.1339403919522614</v>
      </c>
      <c r="D10" s="209">
        <f>'Nacionalidad-Alojamiento(datos)'!E10/'Nacionalidad-Alojamiento(datos)'!$E$31</f>
        <v>0.12527986030154184</v>
      </c>
      <c r="E10" s="209">
        <f>'Nacionalidad-Alojamiento(datos)'!G10/'Nacionalidad-Alojamiento(datos)'!$G$31</f>
        <v>4.929496165580935E-2</v>
      </c>
      <c r="F10" s="209">
        <f>'Nacionalidad-Alojamiento(datos)'!I10/'Nacionalidad-Alojamiento(datos)'!$I$31</f>
        <v>0.13598376101436879</v>
      </c>
      <c r="G10" s="209">
        <f>'Nacionalidad-Alojamiento(datos)'!K10/'Nacionalidad-Alojamiento(datos)'!$K$31</f>
        <v>0.15684237042634927</v>
      </c>
      <c r="H10" s="209">
        <f>'Nacionalidad-Alojamiento(datos)'!M10/'Nacionalidad-Alojamiento(datos)'!$M$31</f>
        <v>2.3996082272282077E-2</v>
      </c>
      <c r="I10" s="208">
        <f>'Nacionalidad-Alojamiento(datos)'!O10/'Nacionalidad-Alojamiento(datos)'!$O$31</f>
        <v>0.15140619927796414</v>
      </c>
    </row>
    <row r="11" spans="2:9" ht="15" customHeight="1">
      <c r="B11" s="95" t="str">
        <f>'Nacionalidades '!B9</f>
        <v>Suecia</v>
      </c>
      <c r="C11" s="208">
        <f>'Nacionalidad-Alojamiento(datos)'!C11/'Nacionalidad-Alojamiento(datos)'!C$31</f>
        <v>4.8033717024814945E-2</v>
      </c>
      <c r="D11" s="209">
        <f>'Nacionalidad-Alojamiento(datos)'!E11/'Nacionalidad-Alojamiento(datos)'!$E$31</f>
        <v>4.7748191578095046E-2</v>
      </c>
      <c r="E11" s="209">
        <f>'Nacionalidad-Alojamiento(datos)'!G11/'Nacionalidad-Alojamiento(datos)'!$G$31</f>
        <v>1.382040075863775E-2</v>
      </c>
      <c r="F11" s="209">
        <f>'Nacionalidad-Alojamiento(datos)'!I11/'Nacionalidad-Alojamiento(datos)'!$I$31</f>
        <v>5.7457477350234751E-2</v>
      </c>
      <c r="G11" s="209">
        <f>'Nacionalidad-Alojamiento(datos)'!K11/'Nacionalidad-Alojamiento(datos)'!$K$31</f>
        <v>3.9675042508974113E-2</v>
      </c>
      <c r="H11" s="209">
        <f>'Nacionalidad-Alojamiento(datos)'!M11/'Nacionalidad-Alojamiento(datos)'!$M$31</f>
        <v>7.1008814887365329E-3</v>
      </c>
      <c r="I11" s="208">
        <f>'Nacionalidad-Alojamiento(datos)'!O11/'Nacionalidad-Alojamiento(datos)'!$O$31</f>
        <v>4.8609539923468136E-2</v>
      </c>
    </row>
    <row r="12" spans="2:9" ht="15" customHeight="1">
      <c r="B12" s="95" t="str">
        <f>'Nacionalidades '!B10</f>
        <v>Finlandia</v>
      </c>
      <c r="C12" s="208">
        <f>'Nacionalidad-Alojamiento(datos)'!C12/'Nacionalidad-Alojamiento(datos)'!C$31</f>
        <v>3.2407799915218312E-2</v>
      </c>
      <c r="D12" s="209">
        <f>'Nacionalidad-Alojamiento(datos)'!E12/'Nacionalidad-Alojamiento(datos)'!$E$31</f>
        <v>2.7544594733016931E-2</v>
      </c>
      <c r="E12" s="209">
        <f>'Nacionalidad-Alojamiento(datos)'!G12/'Nacionalidad-Alojamiento(datos)'!$G$31</f>
        <v>1.8372227261482642E-2</v>
      </c>
      <c r="F12" s="209">
        <f>'Nacionalidad-Alojamiento(datos)'!I12/'Nacionalidad-Alojamiento(datos)'!$I$31</f>
        <v>2.7165523384352231E-2</v>
      </c>
      <c r="G12" s="209">
        <f>'Nacionalidad-Alojamiento(datos)'!K12/'Nacionalidad-Alojamiento(datos)'!$K$31</f>
        <v>3.9234208703318847E-2</v>
      </c>
      <c r="H12" s="209">
        <f>'Nacionalidad-Alojamiento(datos)'!M12/'Nacionalidad-Alojamiento(datos)'!$M$31</f>
        <v>8.0803134182174333E-3</v>
      </c>
      <c r="I12" s="208">
        <f>'Nacionalidad-Alojamiento(datos)'!O12/'Nacionalidad-Alojamiento(datos)'!$O$31</f>
        <v>4.2215489341609527E-2</v>
      </c>
    </row>
    <row r="13" spans="2:9" ht="15" customHeight="1">
      <c r="B13" s="95" t="str">
        <f>'Nacionalidades '!B11</f>
        <v>Dinamarca</v>
      </c>
      <c r="C13" s="208">
        <f>'Nacionalidad-Alojamiento(datos)'!C13/'Nacionalidad-Alojamiento(datos)'!C$31</f>
        <v>3.0474125281246944E-2</v>
      </c>
      <c r="D13" s="209">
        <f>'Nacionalidad-Alojamiento(datos)'!E13/'Nacionalidad-Alojamiento(datos)'!$E$31</f>
        <v>2.8190895211523171E-2</v>
      </c>
      <c r="E13" s="209">
        <f>'Nacionalidad-Alojamiento(datos)'!G13/'Nacionalidad-Alojamiento(datos)'!$G$31</f>
        <v>6.9431846293394901E-3</v>
      </c>
      <c r="F13" s="209">
        <f>'Nacionalidad-Alojamiento(datos)'!I13/'Nacionalidad-Alojamiento(datos)'!$I$31</f>
        <v>2.8829877462374597E-2</v>
      </c>
      <c r="G13" s="209">
        <f>'Nacionalidad-Alojamiento(datos)'!K13/'Nacionalidad-Alojamiento(datos)'!$K$31</f>
        <v>4.7153473140625984E-2</v>
      </c>
      <c r="H13" s="209">
        <f>'Nacionalidad-Alojamiento(datos)'!M13/'Nacionalidad-Alojamiento(datos)'!$M$31</f>
        <v>4.6523016650342804E-3</v>
      </c>
      <c r="I13" s="208">
        <f>'Nacionalidad-Alojamiento(datos)'!O13/'Nacionalidad-Alojamiento(datos)'!$O$31</f>
        <v>3.5078745192165812E-2</v>
      </c>
    </row>
    <row r="14" spans="2:9" ht="15" customHeight="1">
      <c r="B14" s="95" t="str">
        <f>'Nacionalidades '!B12</f>
        <v>Noruega</v>
      </c>
      <c r="C14" s="208">
        <f>'Nacionalidad-Alojamiento(datos)'!C14/'Nacionalidad-Alojamiento(datos)'!C$31</f>
        <v>2.3024749730981186E-2</v>
      </c>
      <c r="D14" s="209">
        <f>'Nacionalidad-Alojamiento(datos)'!E14/'Nacionalidad-Alojamiento(datos)'!$E$31</f>
        <v>2.1796178778906702E-2</v>
      </c>
      <c r="E14" s="209">
        <f>'Nacionalidad-Alojamiento(datos)'!G14/'Nacionalidad-Alojamiento(datos)'!$G$31</f>
        <v>1.0159149006349469E-2</v>
      </c>
      <c r="F14" s="209">
        <f>'Nacionalidad-Alojamiento(datos)'!I14/'Nacionalidad-Alojamiento(datos)'!$I$31</f>
        <v>2.2530882817407227E-2</v>
      </c>
      <c r="G14" s="209">
        <f>'Nacionalidad-Alojamiento(datos)'!K14/'Nacionalidad-Alojamiento(datos)'!$K$31</f>
        <v>3.0779646073430318E-2</v>
      </c>
      <c r="H14" s="209">
        <f>'Nacionalidad-Alojamiento(datos)'!M14/'Nacionalidad-Alojamiento(datos)'!$M$31</f>
        <v>4.1625857002938298E-3</v>
      </c>
      <c r="I14" s="208">
        <f>'Nacionalidad-Alojamiento(datos)'!O14/'Nacionalidad-Alojamiento(datos)'!$O$31</f>
        <v>2.5502424820720657E-2</v>
      </c>
    </row>
    <row r="15" spans="2:9" ht="15" customHeight="1">
      <c r="B15" s="95" t="str">
        <f>'Nacionalidades '!B13</f>
        <v>Alemania</v>
      </c>
      <c r="C15" s="208">
        <f>'Nacionalidad-Alojamiento(datos)'!C15/'Nacionalidad-Alojamiento(datos)'!C$31</f>
        <v>0.13639416962859099</v>
      </c>
      <c r="D15" s="209">
        <f>'Nacionalidad-Alojamiento(datos)'!E15/'Nacionalidad-Alojamiento(datos)'!$E$31</f>
        <v>0.16992337071307673</v>
      </c>
      <c r="E15" s="209">
        <f>'Nacionalidad-Alojamiento(datos)'!G15/'Nacionalidad-Alojamiento(datos)'!$G$31</f>
        <v>0.1817432176135895</v>
      </c>
      <c r="F15" s="209">
        <f>'Nacionalidad-Alojamiento(datos)'!I15/'Nacionalidad-Alojamiento(datos)'!$I$31</f>
        <v>0.16461490963160641</v>
      </c>
      <c r="G15" s="209">
        <f>'Nacionalidad-Alojamiento(datos)'!K15/'Nacionalidad-Alojamiento(datos)'!$K$31</f>
        <v>0.19242395616852448</v>
      </c>
      <c r="H15" s="209">
        <f>'Nacionalidad-Alojamiento(datos)'!M15/'Nacionalidad-Alojamiento(datos)'!$M$31</f>
        <v>1.0773751224289911E-2</v>
      </c>
      <c r="I15" s="208">
        <f>'Nacionalidad-Alojamiento(datos)'!O15/'Nacionalidad-Alojamiento(datos)'!$O$31</f>
        <v>6.877539175856065E-2</v>
      </c>
    </row>
    <row r="16" spans="2:9" ht="15" customHeight="1">
      <c r="B16" s="95" t="str">
        <f>'Nacionalidades '!B14</f>
        <v>España</v>
      </c>
      <c r="C16" s="208">
        <f>'Nacionalidad-Alojamiento(datos)'!C16/'Nacionalidad-Alojamiento(datos)'!C$31</f>
        <v>0.12549483157791763</v>
      </c>
      <c r="D16" s="209">
        <f>'Nacionalidad-Alojamiento(datos)'!E16/'Nacionalidad-Alojamiento(datos)'!$E$31</f>
        <v>0.1490564013013809</v>
      </c>
      <c r="E16" s="209">
        <f>'Nacionalidad-Alojamiento(datos)'!G16/'Nacionalidad-Alojamiento(datos)'!$G$31</f>
        <v>0.10093180506308237</v>
      </c>
      <c r="F16" s="209">
        <f>'Nacionalidad-Alojamiento(datos)'!I16/'Nacionalidad-Alojamiento(datos)'!$I$31</f>
        <v>0.12374419339155615</v>
      </c>
      <c r="G16" s="209">
        <f>'Nacionalidad-Alojamiento(datos)'!K16/'Nacionalidad-Alojamiento(datos)'!$K$31</f>
        <v>0.31612507084829017</v>
      </c>
      <c r="H16" s="209">
        <f>'Nacionalidad-Alojamiento(datos)'!M16/'Nacionalidad-Alojamiento(datos)'!$M$31</f>
        <v>1.1753183153770812E-2</v>
      </c>
      <c r="I16" s="208">
        <f>'Nacionalidad-Alojamiento(datos)'!O16/'Nacionalidad-Alojamiento(datos)'!$O$31</f>
        <v>7.7977906095989452E-2</v>
      </c>
    </row>
    <row r="17" spans="2:11" ht="15" customHeight="1">
      <c r="B17" s="95" t="str">
        <f>'Nacionalidades '!B15</f>
        <v>Holanda</v>
      </c>
      <c r="C17" s="208">
        <f>'Nacionalidad-Alojamiento(datos)'!C17/'Nacionalidad-Alojamiento(datos)'!C$31</f>
        <v>4.3289203378224152E-2</v>
      </c>
      <c r="D17" s="209">
        <f>'Nacionalidad-Alojamiento(datos)'!E17/'Nacionalidad-Alojamiento(datos)'!$E$31</f>
        <v>4.1429080107115157E-2</v>
      </c>
      <c r="E17" s="209">
        <f>'Nacionalidad-Alojamiento(datos)'!G17/'Nacionalidad-Alojamiento(datos)'!$G$31</f>
        <v>3.0164096643852559E-2</v>
      </c>
      <c r="F17" s="209">
        <f>'Nacionalidad-Alojamiento(datos)'!I17/'Nacionalidad-Alojamiento(datos)'!$I$31</f>
        <v>4.2187294839082866E-2</v>
      </c>
      <c r="G17" s="209">
        <f>'Nacionalidad-Alojamiento(datos)'!K17/'Nacionalidad-Alojamiento(datos)'!$K$31</f>
        <v>5.0837584230745012E-2</v>
      </c>
      <c r="H17" s="209">
        <f>'Nacionalidad-Alojamiento(datos)'!M17/'Nacionalidad-Alojamiento(datos)'!$M$31</f>
        <v>1.0039177277179236E-2</v>
      </c>
      <c r="I17" s="208">
        <f>'Nacionalidad-Alojamiento(datos)'!O17/'Nacionalidad-Alojamiento(datos)'!$O$31</f>
        <v>4.7040538280688986E-2</v>
      </c>
    </row>
    <row r="18" spans="2:11" ht="15" customHeight="1">
      <c r="B18" s="95" t="str">
        <f>'Nacionalidades '!B16</f>
        <v>Bélgica</v>
      </c>
      <c r="C18" s="208">
        <f>'Nacionalidad-Alojamiento(datos)'!C18/'Nacionalidad-Alojamiento(datos)'!C$31</f>
        <v>4.3946261453679851E-2</v>
      </c>
      <c r="D18" s="209">
        <f>'Nacionalidad-Alojamiento(datos)'!E18/'Nacionalidad-Alojamiento(datos)'!$E$31</f>
        <v>5.7513425977864817E-2</v>
      </c>
      <c r="E18" s="209">
        <f>'Nacionalidad-Alojamiento(datos)'!G18/'Nacionalidad-Alojamiento(datos)'!$G$31</f>
        <v>8.4489156427805717E-2</v>
      </c>
      <c r="F18" s="209">
        <f>'Nacionalidad-Alojamiento(datos)'!I18/'Nacionalidad-Alojamiento(datos)'!$I$31</f>
        <v>6.18969378014202E-2</v>
      </c>
      <c r="G18" s="209">
        <f>'Nacionalidad-Alojamiento(datos)'!K18/'Nacionalidad-Alojamiento(datos)'!$K$31</f>
        <v>1.5586623842811261E-2</v>
      </c>
      <c r="H18" s="209">
        <f>'Nacionalidad-Alojamiento(datos)'!M18/'Nacionalidad-Alojamiento(datos)'!$M$31</f>
        <v>6.6111655239960822E-3</v>
      </c>
      <c r="I18" s="208">
        <f>'Nacionalidad-Alojamiento(datos)'!O18/'Nacionalidad-Alojamiento(datos)'!$O$31</f>
        <v>1.65851835092517E-2</v>
      </c>
    </row>
    <row r="19" spans="2:11" ht="15" customHeight="1">
      <c r="B19" s="95" t="str">
        <f>'Nacionalidades '!B17</f>
        <v>Francia</v>
      </c>
      <c r="C19" s="208">
        <f>'Nacionalidad-Alojamiento(datos)'!C19/'Nacionalidad-Alojamiento(datos)'!C$31</f>
        <v>4.4919620438908271E-2</v>
      </c>
      <c r="D19" s="209">
        <f>'Nacionalidad-Alojamiento(datos)'!E19/'Nacionalidad-Alojamiento(datos)'!$E$31</f>
        <v>4.562881378254062E-2</v>
      </c>
      <c r="E19" s="209">
        <f>'Nacionalidad-Alojamiento(datos)'!G19/'Nacionalidad-Alojamiento(datos)'!$G$31</f>
        <v>3.2654407520409004E-2</v>
      </c>
      <c r="F19" s="209">
        <f>'Nacionalidad-Alojamiento(datos)'!I19/'Nacionalidad-Alojamiento(datos)'!$I$31</f>
        <v>4.9004403973157411E-2</v>
      </c>
      <c r="G19" s="209">
        <f>'Nacionalidad-Alojamiento(datos)'!K19/'Nacionalidad-Alojamiento(datos)'!$K$31</f>
        <v>4.5405881982492603E-2</v>
      </c>
      <c r="H19" s="209">
        <f>'Nacionalidad-Alojamiento(datos)'!M19/'Nacionalidad-Alojamiento(datos)'!$M$31</f>
        <v>8.8148873653281102E-3</v>
      </c>
      <c r="I19" s="208">
        <f>'Nacionalidad-Alojamiento(datos)'!O19/'Nacionalidad-Alojamiento(datos)'!$O$31</f>
        <v>4.3489380957533665E-2</v>
      </c>
    </row>
    <row r="20" spans="2:11" ht="15" customHeight="1">
      <c r="B20" s="95" t="str">
        <f>'Nacionalidades '!B18</f>
        <v>Italia</v>
      </c>
      <c r="C20" s="208">
        <f>'Nacionalidad-Alojamiento(datos)'!C20/'Nacionalidad-Alojamiento(datos)'!C$31</f>
        <v>3.5618091107705349E-2</v>
      </c>
      <c r="D20" s="209">
        <f>'Nacionalidad-Alojamiento(datos)'!E20/'Nacionalidad-Alojamiento(datos)'!$E$31</f>
        <v>4.3038734129055234E-2</v>
      </c>
      <c r="E20" s="209">
        <f>'Nacionalidad-Alojamiento(datos)'!G20/'Nacionalidad-Alojamiento(datos)'!$G$31</f>
        <v>2.0202853137626785E-2</v>
      </c>
      <c r="F20" s="209">
        <f>'Nacionalidad-Alojamiento(datos)'!I20/'Nacionalidad-Alojamiento(datos)'!$I$31</f>
        <v>5.4171353946719375E-2</v>
      </c>
      <c r="G20" s="209">
        <f>'Nacionalidad-Alojamiento(datos)'!K20/'Nacionalidad-Alojamiento(datos)'!$K$31</f>
        <v>1.788525725801373E-2</v>
      </c>
      <c r="H20" s="209">
        <f>'Nacionalidad-Alojamiento(datos)'!M20/'Nacionalidad-Alojamiento(datos)'!$M$31</f>
        <v>5.1420176297747302E-3</v>
      </c>
      <c r="I20" s="208">
        <f>'Nacionalidad-Alojamiento(datos)'!O20/'Nacionalidad-Alojamiento(datos)'!$O$31</f>
        <v>2.0652783379403288E-2</v>
      </c>
    </row>
    <row r="21" spans="2:11" ht="15" customHeight="1">
      <c r="B21" s="95" t="str">
        <f>'Nacionalidades '!B19</f>
        <v>Rusia</v>
      </c>
      <c r="C21" s="208">
        <f>'Nacionalidad-Alojamiento(datos)'!C21/'Nacionalidad-Alojamiento(datos)'!C$31</f>
        <v>2.6683405615156357E-2</v>
      </c>
      <c r="D21" s="209">
        <f>'Nacionalidad-Alojamiento(datos)'!E21/'Nacionalidad-Alojamiento(datos)'!$E$31</f>
        <v>1.8798807880475873E-2</v>
      </c>
      <c r="E21" s="209">
        <f>'Nacionalidad-Alojamiento(datos)'!G21/'Nacionalidad-Alojamiento(datos)'!$G$31</f>
        <v>3.1021687144388556E-2</v>
      </c>
      <c r="F21" s="209">
        <f>'Nacionalidad-Alojamiento(datos)'!I21/'Nacionalidad-Alojamiento(datos)'!$I$31</f>
        <v>1.6565468733919821E-2</v>
      </c>
      <c r="G21" s="209">
        <f>'Nacionalidad-Alojamiento(datos)'!K21/'Nacionalidad-Alojamiento(datos)'!$K$31</f>
        <v>1.1855280559229171E-2</v>
      </c>
      <c r="H21" s="209">
        <f>'Nacionalidad-Alojamiento(datos)'!M21/'Nacionalidad-Alojamiento(datos)'!$M$31</f>
        <v>9.9412340842311459E-2</v>
      </c>
      <c r="I21" s="208">
        <f>'Nacionalidad-Alojamiento(datos)'!O21/'Nacionalidad-Alojamiento(datos)'!$O$31</f>
        <v>4.2584376875178298E-2</v>
      </c>
    </row>
    <row r="22" spans="2:11" ht="15" customHeight="1">
      <c r="B22" s="95" t="str">
        <f>'Nacionalidades '!B20</f>
        <v>Países del Este</v>
      </c>
      <c r="C22" s="208">
        <f>'Nacionalidad-Alojamiento(datos)'!C22/'Nacionalidad-Alojamiento(datos)'!C$31</f>
        <v>2.8160563472136173E-2</v>
      </c>
      <c r="D22" s="209">
        <f>'Nacionalidad-Alojamiento(datos)'!E22/'Nacionalidad-Alojamiento(datos)'!$E$31</f>
        <v>2.5430094676922928E-2</v>
      </c>
      <c r="E22" s="209">
        <f>'Nacionalidad-Alojamiento(datos)'!G22/'Nacionalidad-Alojamiento(datos)'!$G$31</f>
        <v>1.225364888265853E-2</v>
      </c>
      <c r="F22" s="209">
        <f>'Nacionalidad-Alojamiento(datos)'!I22/'Nacionalidad-Alojamiento(datos)'!$I$31</f>
        <v>3.1711445716861075E-2</v>
      </c>
      <c r="G22" s="209">
        <f>'Nacionalidad-Alojamiento(datos)'!K22/'Nacionalidad-Alojamiento(datos)'!$K$31</f>
        <v>1.1398702689086215E-2</v>
      </c>
      <c r="H22" s="209">
        <f>'Nacionalidad-Alojamiento(datos)'!M22/'Nacionalidad-Alojamiento(datos)'!$M$31</f>
        <v>5.8765915768854062E-3</v>
      </c>
      <c r="I22" s="208">
        <f>'Nacionalidad-Alojamiento(datos)'!O22/'Nacionalidad-Alojamiento(datos)'!$O$31</f>
        <v>3.3667135563709337E-2</v>
      </c>
    </row>
    <row r="23" spans="2:11" ht="15" customHeight="1">
      <c r="B23" s="95" t="str">
        <f>'Nacionalidades '!B21</f>
        <v>Irlanda</v>
      </c>
      <c r="C23" s="208">
        <f>'Nacionalidad-Alojamiento(datos)'!C23/'Nacionalidad-Alojamiento(datos)'!C$31</f>
        <v>1.2074868751426614E-2</v>
      </c>
      <c r="D23" s="209">
        <f>'Nacionalidad-Alojamiento(datos)'!E23/'Nacionalidad-Alojamiento(datos)'!$E$31</f>
        <v>8.4360503968041057E-3</v>
      </c>
      <c r="E23" s="209">
        <f>'Nacionalidad-Alojamiento(datos)'!G23/'Nacionalidad-Alojamiento(datos)'!$G$31</f>
        <v>1.8636101261647563E-2</v>
      </c>
      <c r="F23" s="209">
        <f>'Nacionalidad-Alojamiento(datos)'!I23/'Nacionalidad-Alojamiento(datos)'!$I$31</f>
        <v>7.2145668243485421E-3</v>
      </c>
      <c r="G23" s="209">
        <f>'Nacionalidad-Alojamiento(datos)'!K23/'Nacionalidad-Alojamiento(datos)'!$K$31</f>
        <v>4.6287549593803136E-3</v>
      </c>
      <c r="H23" s="209">
        <f>'Nacionalidad-Alojamiento(datos)'!M23/'Nacionalidad-Alojamiento(datos)'!$M$31</f>
        <v>4.8971596474045055E-4</v>
      </c>
      <c r="I23" s="208">
        <f>'Nacionalidad-Alojamiento(datos)'!O23/'Nacionalidad-Alojamiento(datos)'!$O$31</f>
        <v>1.9413321266612237E-2</v>
      </c>
    </row>
    <row r="24" spans="2:11" ht="15" customHeight="1">
      <c r="B24" s="95" t="str">
        <f>'Nacionalidades '!B22</f>
        <v>Austria</v>
      </c>
      <c r="C24" s="208">
        <f>'Nacionalidad-Alojamiento(datos)'!C24/'Nacionalidad-Alojamiento(datos)'!C$31</f>
        <v>8.9037075683959955E-3</v>
      </c>
      <c r="D24" s="209">
        <f>'Nacionalidad-Alojamiento(datos)'!E24/'Nacionalidad-Alojamiento(datos)'!$E$31</f>
        <v>1.0592011238311716E-2</v>
      </c>
      <c r="E24" s="209">
        <f>'Nacionalidad-Alojamiento(datos)'!G24/'Nacionalidad-Alojamiento(datos)'!$G$31</f>
        <v>1.6706522635441576E-2</v>
      </c>
      <c r="F24" s="209">
        <f>'Nacionalidad-Alojamiento(datos)'!I24/'Nacionalidad-Alojamiento(datos)'!$I$31</f>
        <v>1.0781039848682179E-2</v>
      </c>
      <c r="G24" s="209">
        <f>'Nacionalidad-Alojamiento(datos)'!K24/'Nacionalidad-Alojamiento(datos)'!$K$31</f>
        <v>4.5972668304049375E-3</v>
      </c>
      <c r="H24" s="209">
        <f>'Nacionalidad-Alojamiento(datos)'!M24/'Nacionalidad-Alojamiento(datos)'!$M$31</f>
        <v>0</v>
      </c>
      <c r="I24" s="208">
        <f>'Nacionalidad-Alojamiento(datos)'!O24/'Nacionalidad-Alojamiento(datos)'!$O$31</f>
        <v>5.4988835003983985E-3</v>
      </c>
    </row>
    <row r="25" spans="2:11" ht="15" customHeight="1">
      <c r="B25" s="95" t="str">
        <f>'Nacionalidades '!B23</f>
        <v>Suiza</v>
      </c>
      <c r="C25" s="208">
        <f>'Nacionalidad-Alojamiento(datos)'!C25/'Nacionalidad-Alojamiento(datos)'!C$31</f>
        <v>8.6558841751720097E-3</v>
      </c>
      <c r="D25" s="209">
        <f>'Nacionalidad-Alojamiento(datos)'!E25/'Nacionalidad-Alojamiento(datos)'!$E$31</f>
        <v>1.0211547560398609E-2</v>
      </c>
      <c r="E25" s="209">
        <f>'Nacionalidad-Alojamiento(datos)'!G25/'Nacionalidad-Alojamiento(datos)'!$G$31</f>
        <v>1.899892801187433E-2</v>
      </c>
      <c r="F25" s="209">
        <f>'Nacionalidad-Alojamiento(datos)'!I25/'Nacionalidad-Alojamiento(datos)'!$I$31</f>
        <v>9.2799273220223501E-3</v>
      </c>
      <c r="G25" s="209">
        <f>'Nacionalidad-Alojamiento(datos)'!K25/'Nacionalidad-Alojamiento(datos)'!$K$31</f>
        <v>6.5652748913659553E-3</v>
      </c>
      <c r="H25" s="209">
        <f>'Nacionalidad-Alojamiento(datos)'!M25/'Nacionalidad-Alojamiento(datos)'!$M$31</f>
        <v>7.3457394711067578E-4</v>
      </c>
      <c r="I25" s="208">
        <f>'Nacionalidad-Alojamiento(datos)'!O25/'Nacionalidad-Alojamiento(datos)'!$O$31</f>
        <v>5.5185575021887328E-3</v>
      </c>
    </row>
    <row r="26" spans="2:11" ht="15" customHeight="1">
      <c r="B26" s="95" t="str">
        <f>'Nacionalidades '!B24</f>
        <v>Resto de Europa</v>
      </c>
      <c r="C26" s="208">
        <f>'Nacionalidad-Alojamiento(datos)'!C26/'Nacionalidad-Alojamiento(datos)'!C$31</f>
        <v>2.2264975380702382E-2</v>
      </c>
      <c r="D26" s="209">
        <f>'Nacionalidad-Alojamiento(datos)'!E26/'Nacionalidad-Alojamiento(datos)'!$E$31</f>
        <v>2.4498446439981853E-2</v>
      </c>
      <c r="E26" s="209">
        <f>'Nacionalidad-Alojamiento(datos)'!G26/'Nacionalidad-Alojamiento(datos)'!$G$31</f>
        <v>1.9312278387070173E-2</v>
      </c>
      <c r="F26" s="209">
        <f>'Nacionalidad-Alojamiento(datos)'!I26/'Nacionalidad-Alojamiento(datos)'!$I$31</f>
        <v>2.3890046168969201E-2</v>
      </c>
      <c r="G26" s="209">
        <f>'Nacionalidad-Alojamiento(datos)'!K26/'Nacionalidad-Alojamiento(datos)'!$K$31</f>
        <v>3.353485735877574E-2</v>
      </c>
      <c r="H26" s="209">
        <f>'Nacionalidad-Alojamiento(datos)'!M26/'Nacionalidad-Alojamiento(datos)'!$M$31</f>
        <v>2.9382957884427031E-3</v>
      </c>
      <c r="I26" s="208">
        <f>'Nacionalidad-Alojamiento(datos)'!O26/'Nacionalidad-Alojamiento(datos)'!$O$31</f>
        <v>1.7760705116224164E-2</v>
      </c>
    </row>
    <row r="27" spans="2:11" ht="15" customHeight="1">
      <c r="B27" s="95" t="str">
        <f>'Nacionalidades '!B25</f>
        <v>Usa</v>
      </c>
      <c r="C27" s="208">
        <f>'Nacionalidad-Alojamiento(datos)'!C27/'Nacionalidad-Alojamiento(datos)'!C$31</f>
        <v>2.6380148041869108E-3</v>
      </c>
      <c r="D27" s="209">
        <f>'Nacionalidad-Alojamiento(datos)'!E27/'Nacionalidad-Alojamiento(datos)'!$E$31</f>
        <v>2.8290888870461874E-3</v>
      </c>
      <c r="E27" s="209">
        <f>'Nacionalidad-Alojamiento(datos)'!G27/'Nacionalidad-Alojamiento(datos)'!$G$31</f>
        <v>1.0175641131359776E-2</v>
      </c>
      <c r="F27" s="209">
        <f>'Nacionalidad-Alojamiento(datos)'!I27/'Nacionalidad-Alojamiento(datos)'!$I$31</f>
        <v>1.7601697712134171E-3</v>
      </c>
      <c r="G27" s="209">
        <f>'Nacionalidad-Alojamiento(datos)'!K27/'Nacionalidad-Alojamiento(datos)'!$K$31</f>
        <v>4.5657787014295612E-4</v>
      </c>
      <c r="H27" s="209">
        <f>'Nacionalidad-Alojamiento(datos)'!M27/'Nacionalidad-Alojamiento(datos)'!$M$31</f>
        <v>4.4074436826640551E-3</v>
      </c>
      <c r="I27" s="208">
        <f>'Nacionalidad-Alojamiento(datos)'!O27/'Nacionalidad-Alojamiento(datos)'!$O$31</f>
        <v>2.2526732049932617E-3</v>
      </c>
    </row>
    <row r="28" spans="2:11" ht="15" customHeight="1">
      <c r="B28" s="95" t="str">
        <f>'Nacionalidades '!B26</f>
        <v>Resto de América</v>
      </c>
      <c r="C28" s="208">
        <f>'Nacionalidad-Alojamiento(datos)'!C28/'Nacionalidad-Alojamiento(datos)'!C$31</f>
        <v>1.4168324257345028E-3</v>
      </c>
      <c r="D28" s="209">
        <f>'Nacionalidad-Alojamiento(datos)'!E28/'Nacionalidad-Alojamiento(datos)'!$E$31</f>
        <v>1.4925882748898849E-3</v>
      </c>
      <c r="E28" s="209">
        <f>'Nacionalidad-Alojamiento(datos)'!G28/'Nacionalidad-Alojamiento(datos)'!$G$31</f>
        <v>3.2819328770512081E-3</v>
      </c>
      <c r="F28" s="209">
        <f>'Nacionalidad-Alojamiento(datos)'!I28/'Nacionalidad-Alojamiento(datos)'!$I$31</f>
        <v>9.7590057879776149E-4</v>
      </c>
      <c r="G28" s="209">
        <f>'Nacionalidad-Alojamiento(datos)'!K28/'Nacionalidad-Alojamiento(datos)'!$K$31</f>
        <v>2.0782165123748348E-3</v>
      </c>
      <c r="H28" s="209">
        <f>'Nacionalidad-Alojamiento(datos)'!M28/'Nacionalidad-Alojamiento(datos)'!$M$31</f>
        <v>1.4691478942213516E-3</v>
      </c>
      <c r="I28" s="208">
        <f>'Nacionalidad-Alojamiento(datos)'!O28/'Nacionalidad-Alojamiento(datos)'!$O$31</f>
        <v>1.2640546150289699E-3</v>
      </c>
      <c r="J28" s="200"/>
      <c r="K28" s="200"/>
    </row>
    <row r="29" spans="2:11" ht="15" customHeight="1">
      <c r="B29" s="95" t="str">
        <f>'Nacionalidades '!B27</f>
        <v>Resto del Mundo</v>
      </c>
      <c r="C29" s="208">
        <f>'Nacionalidad-Alojamiento(datos)'!C29/'Nacionalidad-Alojamiento(datos)'!C$31</f>
        <v>4.3059314572667685E-3</v>
      </c>
      <c r="D29" s="209">
        <f>'Nacionalidad-Alojamiento(datos)'!E29/'Nacionalidad-Alojamiento(datos)'!$E$31</f>
        <v>5.2386921804958714E-3</v>
      </c>
      <c r="E29" s="209">
        <f>'Nacionalidad-Alojamiento(datos)'!G29/'Nacionalidad-Alojamiento(datos)'!$G$31</f>
        <v>8.1965861301228661E-3</v>
      </c>
      <c r="F29" s="209">
        <f>'Nacionalidad-Alojamiento(datos)'!I29/'Nacionalidad-Alojamiento(datos)'!$I$31</f>
        <v>5.2166321848462162E-3</v>
      </c>
      <c r="G29" s="209">
        <f>'Nacionalidad-Alojamiento(datos)'!K29/'Nacionalidad-Alojamiento(datos)'!$K$31</f>
        <v>2.8024434788084893E-3</v>
      </c>
      <c r="H29" s="209">
        <f>'Nacionalidad-Alojamiento(datos)'!M29/'Nacionalidad-Alojamiento(datos)'!$M$31</f>
        <v>7.3457394711067578E-4</v>
      </c>
      <c r="I29" s="208">
        <f>'Nacionalidad-Alojamiento(datos)'!O29/'Nacionalidad-Alojamiento(datos)'!$O$31</f>
        <v>2.4248207206586858E-3</v>
      </c>
    </row>
    <row r="30" spans="2:11" ht="15" customHeight="1">
      <c r="B30" s="201" t="str">
        <f>'Nacionalidades '!B28</f>
        <v>Turismo extranjero</v>
      </c>
      <c r="C30" s="210">
        <f>'Nacionalidad-Alojamiento(datos)'!C30/'Nacionalidad-Alojamiento(datos)'!C$31</f>
        <v>0.67870675318746532</v>
      </c>
      <c r="D30" s="210">
        <f>'Nacionalidad-Alojamiento(datos)'!E30/'Nacionalidad-Alojamiento(datos)'!$E$31</f>
        <v>0.73939701384790235</v>
      </c>
      <c r="E30" s="210">
        <f>'Nacionalidad-Alojamiento(datos)'!G30/'Nacionalidad-Alojamiento(datos)'!$G$31</f>
        <v>0.63806382452378985</v>
      </c>
      <c r="F30" s="210">
        <f>'Nacionalidad-Alojamiento(datos)'!I30/'Nacionalidad-Alojamiento(datos)'!$I$31</f>
        <v>0.73899805174757183</v>
      </c>
      <c r="G30" s="210">
        <f>'Nacionalidad-Alojamiento(datos)'!K30/'Nacionalidad-Alojamiento(datos)'!$K$31</f>
        <v>0.87302411990679518</v>
      </c>
      <c r="H30" s="210">
        <f>'Nacionalidad-Alojamiento(datos)'!M30/'Nacionalidad-Alojamiento(datos)'!$M$31</f>
        <v>0.19319294809010773</v>
      </c>
      <c r="I30" s="208">
        <f>'Nacionalidad-Alojamiento(datos)'!O30/'Nacionalidad-Alojamiento(datos)'!$O$31</f>
        <v>0.55631191162438398</v>
      </c>
    </row>
    <row r="31" spans="2:11" ht="15" customHeight="1">
      <c r="B31" s="204" t="s">
        <v>83</v>
      </c>
      <c r="C31" s="211">
        <f>'Nacionalidad-Alojamiento(datos)'!C31/'Nacionalidad-Alojamiento(datos)'!C$31</f>
        <v>1</v>
      </c>
      <c r="D31" s="211">
        <f>'Nacionalidad-Alojamiento(datos)'!E31/'Nacionalidad-Alojamiento(datos)'!$E$31</f>
        <v>1</v>
      </c>
      <c r="E31" s="211">
        <f>'Nacionalidad-Alojamiento(datos)'!G31/'Nacionalidad-Alojamiento(datos)'!$G$31</f>
        <v>1</v>
      </c>
      <c r="F31" s="211">
        <f>'Nacionalidad-Alojamiento(datos)'!I31/'Nacionalidad-Alojamiento(datos)'!$I$31</f>
        <v>1</v>
      </c>
      <c r="G31" s="211">
        <f>'Nacionalidad-Alojamiento(datos)'!K31/'Nacionalidad-Alojamiento(datos)'!$K$31</f>
        <v>1</v>
      </c>
      <c r="H31" s="211">
        <f>'Nacionalidad-Alojamiento(datos)'!M31/'Nacionalidad-Alojamiento(datos)'!$M$31</f>
        <v>1</v>
      </c>
      <c r="I31" s="211">
        <f>'Nacionalidad-Alojamiento(datos)'!O31/'Nacionalidad-Alojamiento(datos)'!$O$31</f>
        <v>1</v>
      </c>
    </row>
    <row r="32" spans="2:11" ht="15" customHeight="1">
      <c r="B32" s="361" t="s">
        <v>67</v>
      </c>
      <c r="C32" s="361"/>
      <c r="D32" s="361"/>
      <c r="E32" s="361"/>
      <c r="F32" s="361"/>
      <c r="G32" s="361"/>
      <c r="H32" s="361"/>
      <c r="I32" s="361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</sheetPr>
  <dimension ref="B5:Z76"/>
  <sheetViews>
    <sheetView showGridLines="0" showRowColHeaders="0" zoomScaleNormal="100" workbookViewId="0">
      <pane xSplit="2" ySplit="6" topLeftCell="C7" activePane="bottomRight" state="frozen"/>
      <selection activeCell="I25" sqref="I25"/>
      <selection pane="topRight" activeCell="I25" sqref="I25"/>
      <selection pane="bottomLeft" activeCell="I25" sqref="I25"/>
      <selection pane="bottomRight" activeCell="I25" sqref="I25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>
      <c r="B5" s="354" t="s">
        <v>241</v>
      </c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54"/>
      <c r="S5" s="354"/>
      <c r="T5" s="354"/>
      <c r="U5" s="354"/>
      <c r="V5" s="354"/>
      <c r="W5" s="354"/>
      <c r="X5" s="354"/>
      <c r="Y5" s="354"/>
    </row>
    <row r="6" spans="2:26" s="162" customFormat="1" ht="24" customHeight="1">
      <c r="B6" s="101" t="s">
        <v>199</v>
      </c>
      <c r="C6" s="101" t="s">
        <v>200</v>
      </c>
      <c r="D6" s="102" t="s">
        <v>202</v>
      </c>
      <c r="E6" s="101" t="s">
        <v>203</v>
      </c>
      <c r="F6" s="102" t="s">
        <v>204</v>
      </c>
      <c r="G6" s="160" t="s">
        <v>205</v>
      </c>
      <c r="H6" s="212" t="s">
        <v>206</v>
      </c>
      <c r="I6" s="160" t="s">
        <v>207</v>
      </c>
      <c r="J6" s="212" t="s">
        <v>208</v>
      </c>
      <c r="K6" s="101" t="s">
        <v>225</v>
      </c>
      <c r="L6" s="213" t="s">
        <v>210</v>
      </c>
      <c r="M6" s="161" t="s">
        <v>211</v>
      </c>
      <c r="N6" s="213" t="s">
        <v>212</v>
      </c>
      <c r="O6" s="161" t="s">
        <v>213</v>
      </c>
      <c r="P6" s="102" t="s">
        <v>214</v>
      </c>
      <c r="Q6" s="101" t="s">
        <v>215</v>
      </c>
      <c r="R6" s="102" t="s">
        <v>216</v>
      </c>
      <c r="S6" s="101" t="s">
        <v>217</v>
      </c>
      <c r="T6" s="102" t="s">
        <v>218</v>
      </c>
      <c r="U6" s="101" t="s">
        <v>219</v>
      </c>
      <c r="V6" s="102" t="s">
        <v>220</v>
      </c>
      <c r="W6" s="101" t="s">
        <v>221</v>
      </c>
      <c r="X6" s="102" t="s">
        <v>222</v>
      </c>
      <c r="Y6" s="101" t="s">
        <v>83</v>
      </c>
      <c r="Z6"/>
    </row>
    <row r="7" spans="2:26">
      <c r="B7" s="55" t="s">
        <v>94</v>
      </c>
      <c r="C7" s="214">
        <v>0.17486892796106943</v>
      </c>
      <c r="D7" s="165">
        <v>3.8160067201575762E-2</v>
      </c>
      <c r="E7" s="214">
        <v>4.1612837818266087E-2</v>
      </c>
      <c r="F7" s="165">
        <v>0.13051588795875213</v>
      </c>
      <c r="G7" s="214">
        <v>5.0047794224140428E-2</v>
      </c>
      <c r="H7" s="165">
        <v>0.32895750658980971</v>
      </c>
      <c r="I7" s="214">
        <v>1.0259826782145237E-2</v>
      </c>
      <c r="J7" s="165">
        <v>2.8873504620108334E-2</v>
      </c>
      <c r="K7" s="214">
        <v>7.7635199721924508E-2</v>
      </c>
      <c r="L7" s="165">
        <v>2.82883874518437E-2</v>
      </c>
      <c r="M7" s="214">
        <v>1.4002259363323001E-2</v>
      </c>
      <c r="N7" s="165">
        <v>2.2112794368971411E-2</v>
      </c>
      <c r="O7" s="214">
        <v>1.3231758537786404E-2</v>
      </c>
      <c r="P7" s="165">
        <v>1.0479969875155693E-2</v>
      </c>
      <c r="Q7" s="214">
        <v>8.319091620079367E-3</v>
      </c>
      <c r="R7" s="165">
        <v>3.0397126553312285E-2</v>
      </c>
      <c r="S7" s="214">
        <v>3.8988500420009849E-2</v>
      </c>
      <c r="T7" s="165">
        <v>2.1284361150537324E-2</v>
      </c>
      <c r="U7" s="214">
        <v>3.1631086522028794E-3</v>
      </c>
      <c r="V7" s="165">
        <v>1.5178286939142021E-3</v>
      </c>
      <c r="W7" s="214">
        <v>4.9184601569967849E-3</v>
      </c>
      <c r="X7" s="165">
        <v>0.82513107203893055</v>
      </c>
      <c r="Y7" s="215">
        <v>1</v>
      </c>
    </row>
    <row r="8" spans="2:26">
      <c r="B8" s="55" t="s">
        <v>95</v>
      </c>
      <c r="C8" s="214">
        <v>0.10561424747118618</v>
      </c>
      <c r="D8" s="165">
        <v>4.9334489837943751E-2</v>
      </c>
      <c r="E8" s="214">
        <v>4.2358021378694939E-2</v>
      </c>
      <c r="F8" s="165">
        <v>0.13205369010252538</v>
      </c>
      <c r="G8" s="214">
        <v>4.114119548463991E-2</v>
      </c>
      <c r="H8" s="165">
        <v>0.33166929792265981</v>
      </c>
      <c r="I8" s="214">
        <v>1.1232239022046389E-2</v>
      </c>
      <c r="J8" s="165">
        <v>2.99027163298035E-2</v>
      </c>
      <c r="K8" s="214">
        <v>0.15518586235515092</v>
      </c>
      <c r="L8" s="165">
        <v>5.6548083343213547E-2</v>
      </c>
      <c r="M8" s="214">
        <v>2.6851291395480897E-2</v>
      </c>
      <c r="N8" s="165">
        <v>3.4289529681191616E-2</v>
      </c>
      <c r="O8" s="214">
        <v>3.7496957935264863E-2</v>
      </c>
      <c r="P8" s="165">
        <v>8.2931364779442514E-3</v>
      </c>
      <c r="Q8" s="214">
        <v>6.8329454050782201E-3</v>
      </c>
      <c r="R8" s="165">
        <v>2.6763929536420535E-2</v>
      </c>
      <c r="S8" s="214">
        <v>2.554710364236551E-2</v>
      </c>
      <c r="T8" s="165">
        <v>2.5391100322614865E-2</v>
      </c>
      <c r="U8" s="214">
        <v>2.9016617473619838E-3</v>
      </c>
      <c r="V8" s="165">
        <v>1.6910759860969842E-3</v>
      </c>
      <c r="W8" s="214">
        <v>4.0872869774668807E-3</v>
      </c>
      <c r="X8" s="165">
        <v>0.8943857525288138</v>
      </c>
      <c r="Y8" s="215">
        <v>1</v>
      </c>
    </row>
    <row r="9" spans="2:26">
      <c r="B9" s="55" t="s">
        <v>96</v>
      </c>
      <c r="C9" s="214">
        <v>9.9633100643104489E-2</v>
      </c>
      <c r="D9" s="165">
        <v>5.0713186390369924E-2</v>
      </c>
      <c r="E9" s="214">
        <v>4.2530093992194803E-2</v>
      </c>
      <c r="F9" s="165">
        <v>0.13152723575001374</v>
      </c>
      <c r="G9" s="214">
        <v>5.1606387071950748E-2</v>
      </c>
      <c r="H9" s="165">
        <v>0.32981778706095749</v>
      </c>
      <c r="I9" s="214">
        <v>1.3411751772659814E-2</v>
      </c>
      <c r="J9" s="165">
        <v>4.0709338756664652E-2</v>
      </c>
      <c r="K9" s="214">
        <v>0.15461303798164128</v>
      </c>
      <c r="L9" s="165">
        <v>5.1407134612213488E-2</v>
      </c>
      <c r="M9" s="214">
        <v>2.707772220084648E-2</v>
      </c>
      <c r="N9" s="165">
        <v>3.5054691364810639E-2</v>
      </c>
      <c r="O9" s="214">
        <v>4.107348980377068E-2</v>
      </c>
      <c r="P9" s="165">
        <v>7.5784642444896386E-3</v>
      </c>
      <c r="Q9" s="214">
        <v>9.9694937613367778E-3</v>
      </c>
      <c r="R9" s="165">
        <v>1.5685978123454077E-2</v>
      </c>
      <c r="S9" s="214">
        <v>1.9286263947672182E-2</v>
      </c>
      <c r="T9" s="165">
        <v>2.5518056395316881E-2</v>
      </c>
      <c r="U9" s="214">
        <v>2.2192601550046721E-3</v>
      </c>
      <c r="V9" s="165">
        <v>1.1336777881602814E-3</v>
      </c>
      <c r="W9" s="214">
        <v>4.0468861650085194E-3</v>
      </c>
      <c r="X9" s="165">
        <v>0.90036689935689551</v>
      </c>
      <c r="Y9" s="215">
        <v>1</v>
      </c>
    </row>
    <row r="10" spans="2:26">
      <c r="B10" s="55" t="s">
        <v>97</v>
      </c>
      <c r="C10" s="214">
        <v>0.11383849163998577</v>
      </c>
      <c r="D10" s="165">
        <v>3.4662931341159726E-2</v>
      </c>
      <c r="E10" s="214">
        <v>5.0345369382189017E-2</v>
      </c>
      <c r="F10" s="165">
        <v>0.1543193406854026</v>
      </c>
      <c r="G10" s="214">
        <v>3.5633819518558048E-2</v>
      </c>
      <c r="H10" s="165">
        <v>0.28996946519625283</v>
      </c>
      <c r="I10" s="214">
        <v>1.3955591130084193E-2</v>
      </c>
      <c r="J10" s="165">
        <v>4.5542808016127118E-2</v>
      </c>
      <c r="K10" s="214">
        <v>0.15844005691924581</v>
      </c>
      <c r="L10" s="165">
        <v>5.9542867307008182E-2</v>
      </c>
      <c r="M10" s="214">
        <v>2.5650717419660855E-2</v>
      </c>
      <c r="N10" s="165">
        <v>3.1698387288035097E-2</v>
      </c>
      <c r="O10" s="214">
        <v>4.1548084904541684E-2</v>
      </c>
      <c r="P10" s="165">
        <v>7.9153326218427602E-3</v>
      </c>
      <c r="Q10" s="214">
        <v>1.0961401636428317E-2</v>
      </c>
      <c r="R10" s="165">
        <v>3.3699454523894223E-2</v>
      </c>
      <c r="S10" s="214">
        <v>2.698476224356694E-2</v>
      </c>
      <c r="T10" s="165">
        <v>1.6297580932052649E-2</v>
      </c>
      <c r="U10" s="214">
        <v>2.1048262777184868E-3</v>
      </c>
      <c r="V10" s="165">
        <v>1.267342582710779E-3</v>
      </c>
      <c r="W10" s="214">
        <v>4.0614253527807426E-3</v>
      </c>
      <c r="X10" s="165">
        <v>0.88616150836001428</v>
      </c>
      <c r="Y10" s="215">
        <v>1</v>
      </c>
    </row>
    <row r="11" spans="2:26" ht="30" customHeight="1">
      <c r="B11" s="168" t="str">
        <f>actualizaciones!$A$2</f>
        <v xml:space="preserve">acumulado abril 2011 </v>
      </c>
      <c r="C11" s="108">
        <v>0.12549483157791763</v>
      </c>
      <c r="D11" s="108">
        <v>4.3289203378224152E-2</v>
      </c>
      <c r="E11" s="108">
        <v>4.3946261453679851E-2</v>
      </c>
      <c r="F11" s="108">
        <v>0.13639416962859099</v>
      </c>
      <c r="G11" s="108">
        <v>4.4919620438908271E-2</v>
      </c>
      <c r="H11" s="108">
        <v>0.32129324681253463</v>
      </c>
      <c r="I11" s="108">
        <v>1.2074868751426614E-2</v>
      </c>
      <c r="J11" s="108">
        <v>3.5618091107705349E-2</v>
      </c>
      <c r="K11" s="108">
        <v>0.1339403919522614</v>
      </c>
      <c r="L11" s="108">
        <v>4.8033717024814945E-2</v>
      </c>
      <c r="M11" s="108">
        <v>2.3024749730981186E-2</v>
      </c>
      <c r="N11" s="108">
        <v>3.0474125281246944E-2</v>
      </c>
      <c r="O11" s="108">
        <v>3.2407799915218312E-2</v>
      </c>
      <c r="P11" s="108">
        <v>8.6558841751720097E-3</v>
      </c>
      <c r="Q11" s="108">
        <v>8.9037075683959955E-3</v>
      </c>
      <c r="R11" s="108">
        <v>2.6683405615156357E-2</v>
      </c>
      <c r="S11" s="108">
        <v>2.8160563472136173E-2</v>
      </c>
      <c r="T11" s="108">
        <v>2.2264975380702382E-2</v>
      </c>
      <c r="U11" s="108">
        <v>2.6380148041869108E-3</v>
      </c>
      <c r="V11" s="108">
        <v>1.4168324257345028E-3</v>
      </c>
      <c r="W11" s="108">
        <v>4.3059314572667685E-3</v>
      </c>
      <c r="X11" s="108">
        <v>0.87450516842208237</v>
      </c>
      <c r="Y11" s="108">
        <v>1</v>
      </c>
    </row>
    <row r="12" spans="2:26" outlineLevel="1">
      <c r="B12" s="55" t="s">
        <v>86</v>
      </c>
      <c r="C12" s="214">
        <v>0.16122325279806038</v>
      </c>
      <c r="D12" s="165">
        <v>3.6790617687688536E-2</v>
      </c>
      <c r="E12" s="214">
        <v>3.8672436638380651E-2</v>
      </c>
      <c r="F12" s="165">
        <v>0.14156634997603676</v>
      </c>
      <c r="G12" s="214">
        <v>2.7240562713202333E-2</v>
      </c>
      <c r="H12" s="165">
        <v>0.35261199289560485</v>
      </c>
      <c r="I12" s="214">
        <v>1.0755264864255307E-2</v>
      </c>
      <c r="J12" s="165">
        <v>2.5253023596741E-2</v>
      </c>
      <c r="K12" s="214">
        <v>0.10858870626709143</v>
      </c>
      <c r="L12" s="165">
        <v>3.9793070395534383E-2</v>
      </c>
      <c r="M12" s="214">
        <v>1.904372586056215E-2</v>
      </c>
      <c r="N12" s="165">
        <v>2.0206647684023568E-2</v>
      </c>
      <c r="O12" s="214">
        <v>2.9545262326971328E-2</v>
      </c>
      <c r="P12" s="165">
        <v>5.5679287305122494E-3</v>
      </c>
      <c r="Q12" s="214">
        <v>7.012770996024922E-3</v>
      </c>
      <c r="R12" s="165">
        <v>2.8445772602971441E-2</v>
      </c>
      <c r="S12" s="214">
        <v>2.1179273209100392E-2</v>
      </c>
      <c r="T12" s="165">
        <v>2.4555270502664147E-2</v>
      </c>
      <c r="U12" s="214">
        <v>1.7197146965126442E-3</v>
      </c>
      <c r="V12" s="165">
        <v>1.2474979560767952E-3</v>
      </c>
      <c r="W12" s="214">
        <v>7.5695638690761466E-3</v>
      </c>
      <c r="X12" s="165">
        <v>0.83877674720193962</v>
      </c>
      <c r="Y12" s="215">
        <v>1</v>
      </c>
    </row>
    <row r="13" spans="2:26" outlineLevel="1">
      <c r="B13" s="55" t="s">
        <v>87</v>
      </c>
      <c r="C13" s="214">
        <v>9.6309989850659708E-2</v>
      </c>
      <c r="D13" s="165">
        <v>3.5609685370450922E-2</v>
      </c>
      <c r="E13" s="214">
        <v>4.3047701899376539E-2</v>
      </c>
      <c r="F13" s="165">
        <v>0.16718138321009135</v>
      </c>
      <c r="G13" s="214">
        <v>2.288676236044657E-2</v>
      </c>
      <c r="H13" s="165">
        <v>0.34696244744091637</v>
      </c>
      <c r="I13" s="214">
        <v>1.3904596201246918E-2</v>
      </c>
      <c r="J13" s="165">
        <v>1.7949833260838044E-2</v>
      </c>
      <c r="K13" s="214">
        <v>0.14225025373350733</v>
      </c>
      <c r="L13" s="165">
        <v>5.3994490358126722E-2</v>
      </c>
      <c r="M13" s="214">
        <v>2.8889372190807599E-2</v>
      </c>
      <c r="N13" s="165">
        <v>2.4670146440481367E-2</v>
      </c>
      <c r="O13" s="214">
        <v>3.4696244744091637E-2</v>
      </c>
      <c r="P13" s="165">
        <v>1.0794548354356967E-2</v>
      </c>
      <c r="Q13" s="214">
        <v>1.1809482383645063E-2</v>
      </c>
      <c r="R13" s="165">
        <v>3.3384080034797738E-2</v>
      </c>
      <c r="S13" s="214">
        <v>2.6257793243439177E-2</v>
      </c>
      <c r="T13" s="165">
        <v>2.5155864868783528E-2</v>
      </c>
      <c r="U13" s="214">
        <v>1.6818906771059882E-3</v>
      </c>
      <c r="V13" s="165">
        <v>1.036682615629984E-3</v>
      </c>
      <c r="W13" s="214">
        <v>3.7770044947078442E-3</v>
      </c>
      <c r="X13" s="165">
        <v>0.90369001014934025</v>
      </c>
      <c r="Y13" s="215">
        <v>1</v>
      </c>
    </row>
    <row r="14" spans="2:26" outlineLevel="1">
      <c r="B14" s="55" t="s">
        <v>88</v>
      </c>
      <c r="C14" s="214">
        <v>0.17689628308556049</v>
      </c>
      <c r="D14" s="165">
        <v>3.642228474667937E-2</v>
      </c>
      <c r="E14" s="214">
        <v>3.1213582544087255E-2</v>
      </c>
      <c r="F14" s="165">
        <v>0.13803382759131325</v>
      </c>
      <c r="G14" s="214">
        <v>2.6429817727615136E-2</v>
      </c>
      <c r="H14" s="165">
        <v>0.37538067307506584</v>
      </c>
      <c r="I14" s="214">
        <v>1.3031413174346659E-2</v>
      </c>
      <c r="J14" s="165">
        <v>1.1981946599535144E-2</v>
      </c>
      <c r="K14" s="214">
        <v>8.3693349729907218E-2</v>
      </c>
      <c r="L14" s="165">
        <v>2.8528750877238166E-2</v>
      </c>
      <c r="M14" s="214">
        <v>1.5091715652504233E-2</v>
      </c>
      <c r="N14" s="165">
        <v>1.8677929653547261E-2</v>
      </c>
      <c r="O14" s="214">
        <v>2.1394953546617562E-2</v>
      </c>
      <c r="P14" s="165">
        <v>1.077151889361757E-2</v>
      </c>
      <c r="Q14" s="214">
        <v>6.470637470463632E-3</v>
      </c>
      <c r="R14" s="165">
        <v>3.3743891525074524E-2</v>
      </c>
      <c r="S14" s="214">
        <v>2.253455835484847E-2</v>
      </c>
      <c r="T14" s="165">
        <v>2.1955098282866653E-2</v>
      </c>
      <c r="U14" s="214">
        <v>1.5902959753278777E-3</v>
      </c>
      <c r="V14" s="165">
        <v>1.3713888370236356E-3</v>
      </c>
      <c r="W14" s="214">
        <v>8.4794323866672679E-3</v>
      </c>
      <c r="X14" s="165">
        <v>0.82310371691443951</v>
      </c>
      <c r="Y14" s="215">
        <v>1</v>
      </c>
    </row>
    <row r="15" spans="2:26" outlineLevel="1">
      <c r="B15" s="55" t="s">
        <v>89</v>
      </c>
      <c r="C15" s="214">
        <v>0.27097261567516523</v>
      </c>
      <c r="D15" s="165">
        <v>2.8101983002832859E-2</v>
      </c>
      <c r="E15" s="214">
        <v>3.5845136921624172E-2</v>
      </c>
      <c r="F15" s="165">
        <v>0.14633427762039661</v>
      </c>
      <c r="G15" s="214">
        <v>1.5697828139754486E-2</v>
      </c>
      <c r="H15" s="165">
        <v>0.31798300283286118</v>
      </c>
      <c r="I15" s="214">
        <v>1.2691218130311615E-2</v>
      </c>
      <c r="J15" s="165">
        <v>2.1983002832861191E-2</v>
      </c>
      <c r="K15" s="214">
        <v>1.7805476864966949E-2</v>
      </c>
      <c r="L15" s="165">
        <v>9.7148253068932953E-3</v>
      </c>
      <c r="M15" s="214">
        <v>3.7091595845136923E-3</v>
      </c>
      <c r="N15" s="165">
        <v>3.8149197355996224E-3</v>
      </c>
      <c r="O15" s="214">
        <v>5.6657223796033991E-4</v>
      </c>
      <c r="P15" s="165">
        <v>8.6043437204910301E-3</v>
      </c>
      <c r="Q15" s="214">
        <v>7.9697828139754477E-3</v>
      </c>
      <c r="R15" s="165">
        <v>3.5588290840415489E-2</v>
      </c>
      <c r="S15" s="214">
        <v>3.5762039660056658E-2</v>
      </c>
      <c r="T15" s="165">
        <v>3.0594900849858359E-2</v>
      </c>
      <c r="U15" s="214">
        <v>1.518413597733711E-3</v>
      </c>
      <c r="V15" s="165">
        <v>1.858356940509915E-3</v>
      </c>
      <c r="W15" s="214">
        <v>1.068932955618508E-2</v>
      </c>
      <c r="X15" s="165">
        <v>0.72902738432483472</v>
      </c>
      <c r="Y15" s="215">
        <v>1</v>
      </c>
    </row>
    <row r="16" spans="2:26" outlineLevel="1">
      <c r="B16" s="55" t="s">
        <v>90</v>
      </c>
      <c r="C16" s="214">
        <v>0.35151049357314035</v>
      </c>
      <c r="D16" s="165">
        <v>3.4179758417854811E-2</v>
      </c>
      <c r="E16" s="214">
        <v>3.2212969911161675E-2</v>
      </c>
      <c r="F16" s="165">
        <v>0.1040763961172569</v>
      </c>
      <c r="G16" s="214">
        <v>2.2276149209653602E-2</v>
      </c>
      <c r="H16" s="165">
        <v>0.27518094454261577</v>
      </c>
      <c r="I16" s="214">
        <v>1.141342499576384E-2</v>
      </c>
      <c r="J16" s="165">
        <v>3.5607949456561205E-2</v>
      </c>
      <c r="K16" s="214">
        <v>1.5982425988235578E-2</v>
      </c>
      <c r="L16" s="165">
        <v>6.6689259519256373E-3</v>
      </c>
      <c r="M16" s="214">
        <v>4.5992592771900943E-3</v>
      </c>
      <c r="N16" s="165">
        <v>3.2194814940330664E-3</v>
      </c>
      <c r="O16" s="214">
        <v>1.4947592650867807E-3</v>
      </c>
      <c r="P16" s="165">
        <v>4.8776354965989685E-3</v>
      </c>
      <c r="Q16" s="214">
        <v>5.2407349132192393E-3</v>
      </c>
      <c r="R16" s="165">
        <v>3.284839389024715E-2</v>
      </c>
      <c r="S16" s="214">
        <v>2.3504635569218852E-2</v>
      </c>
      <c r="T16" s="165">
        <v>4.2676284766769143E-2</v>
      </c>
      <c r="U16" s="214">
        <v>1.2345380165089202E-3</v>
      </c>
      <c r="V16" s="165">
        <v>2.0636150177918713E-3</v>
      </c>
      <c r="W16" s="214">
        <v>5.1136501174021444E-3</v>
      </c>
      <c r="X16" s="165">
        <v>0.64848950642685965</v>
      </c>
      <c r="Y16" s="215">
        <v>1</v>
      </c>
    </row>
    <row r="17" spans="2:25" outlineLevel="1">
      <c r="B17" s="55" t="s">
        <v>91</v>
      </c>
      <c r="C17" s="214">
        <v>0.28997802547575763</v>
      </c>
      <c r="D17" s="165">
        <v>3.5171480862576592E-2</v>
      </c>
      <c r="E17" s="214">
        <v>3.8201394372318218E-2</v>
      </c>
      <c r="F17" s="165">
        <v>0.11336161252609092</v>
      </c>
      <c r="G17" s="214">
        <v>2.4471907498882912E-2</v>
      </c>
      <c r="H17" s="165">
        <v>0.30529286103408804</v>
      </c>
      <c r="I17" s="214">
        <v>1.3135746246273819E-2</v>
      </c>
      <c r="J17" s="165">
        <v>2.3241578982806006E-2</v>
      </c>
      <c r="K17" s="214">
        <v>1.8730374423857356E-2</v>
      </c>
      <c r="L17" s="165">
        <v>7.7063860783125526E-3</v>
      </c>
      <c r="M17" s="214">
        <v>5.8761958976807386E-3</v>
      </c>
      <c r="N17" s="165">
        <v>4.4071469232605546E-3</v>
      </c>
      <c r="O17" s="214">
        <v>7.4064552460350978E-4</v>
      </c>
      <c r="P17" s="165">
        <v>8.679631023865925E-3</v>
      </c>
      <c r="Q17" s="214">
        <v>8.1960690697859481E-3</v>
      </c>
      <c r="R17" s="165">
        <v>3.9150155168297923E-2</v>
      </c>
      <c r="S17" s="214">
        <v>3.5030697002527991E-2</v>
      </c>
      <c r="T17" s="165">
        <v>3.3977878570860189E-2</v>
      </c>
      <c r="U17" s="214">
        <v>1.977095078073832E-3</v>
      </c>
      <c r="V17" s="165">
        <v>1.7995849936647264E-3</v>
      </c>
      <c r="W17" s="214">
        <v>9.6039076702719578E-3</v>
      </c>
      <c r="X17" s="165">
        <v>0.71002197452424232</v>
      </c>
      <c r="Y17" s="215">
        <v>1</v>
      </c>
    </row>
    <row r="18" spans="2:25" outlineLevel="1">
      <c r="B18" s="55" t="s">
        <v>92</v>
      </c>
      <c r="C18" s="214">
        <v>0.25750793269044275</v>
      </c>
      <c r="D18" s="165">
        <v>1.9643591394679472E-2</v>
      </c>
      <c r="E18" s="214">
        <v>3.2289347308315945E-2</v>
      </c>
      <c r="F18" s="165">
        <v>0.13635693615832797</v>
      </c>
      <c r="G18" s="214">
        <v>1.4825791135557849E-2</v>
      </c>
      <c r="H18" s="165">
        <v>0.35574140592876485</v>
      </c>
      <c r="I18" s="214">
        <v>1.5244730288524947E-2</v>
      </c>
      <c r="J18" s="165">
        <v>2.1156427224838438E-2</v>
      </c>
      <c r="K18" s="214">
        <v>2.0233209461818349E-2</v>
      </c>
      <c r="L18" s="165">
        <v>8.6348014305996264E-3</v>
      </c>
      <c r="M18" s="214">
        <v>5.3686276639487345E-3</v>
      </c>
      <c r="N18" s="165">
        <v>5.4306927236475637E-3</v>
      </c>
      <c r="O18" s="214">
        <v>7.9908764362242725E-4</v>
      </c>
      <c r="P18" s="165">
        <v>6.2530547646570522E-3</v>
      </c>
      <c r="Q18" s="214">
        <v>6.6332032553123813E-3</v>
      </c>
      <c r="R18" s="165">
        <v>3.2258314778466531E-2</v>
      </c>
      <c r="S18" s="214">
        <v>3.7479537925630545E-2</v>
      </c>
      <c r="T18" s="165">
        <v>3.0861850935242869E-2</v>
      </c>
      <c r="U18" s="214">
        <v>2.0869376323731353E-3</v>
      </c>
      <c r="V18" s="165">
        <v>1.5205939626213177E-3</v>
      </c>
      <c r="W18" s="214">
        <v>9.907135154425626E-3</v>
      </c>
      <c r="X18" s="165">
        <v>0.74249206730955719</v>
      </c>
      <c r="Y18" s="215">
        <v>1</v>
      </c>
    </row>
    <row r="19" spans="2:25" outlineLevel="1">
      <c r="B19" s="55" t="s">
        <v>93</v>
      </c>
      <c r="C19" s="214">
        <v>0.30646171492389773</v>
      </c>
      <c r="D19" s="165">
        <v>4.3827677540579084E-2</v>
      </c>
      <c r="E19" s="214">
        <v>3.1512462363887446E-2</v>
      </c>
      <c r="F19" s="165">
        <v>0.13456938250364098</v>
      </c>
      <c r="G19" s="214">
        <v>1.7635207026916896E-2</v>
      </c>
      <c r="H19" s="165">
        <v>0.32446668024962461</v>
      </c>
      <c r="I19" s="214">
        <v>1.5627947690519849E-2</v>
      </c>
      <c r="J19" s="165">
        <v>1.7280540903568543E-2</v>
      </c>
      <c r="K19" s="214">
        <v>1.4556403232743985E-2</v>
      </c>
      <c r="L19" s="165">
        <v>5.7350266754201285E-3</v>
      </c>
      <c r="M19" s="214">
        <v>4.1503482519487768E-3</v>
      </c>
      <c r="N19" s="165">
        <v>4.1729865151412249E-3</v>
      </c>
      <c r="O19" s="214">
        <v>4.9804179023385325E-4</v>
      </c>
      <c r="P19" s="165">
        <v>7.0178615896588411E-3</v>
      </c>
      <c r="Q19" s="214">
        <v>4.9728718146077166E-3</v>
      </c>
      <c r="R19" s="165">
        <v>2.675842709347339E-2</v>
      </c>
      <c r="S19" s="214">
        <v>1.9951855960277393E-2</v>
      </c>
      <c r="T19" s="165">
        <v>2.2155313577675653E-2</v>
      </c>
      <c r="U19" s="214">
        <v>1.7506923535493023E-3</v>
      </c>
      <c r="V19" s="165">
        <v>1.8714297572423578E-3</v>
      </c>
      <c r="W19" s="214">
        <v>9.583531418136268E-3</v>
      </c>
      <c r="X19" s="165">
        <v>0.69353828507610227</v>
      </c>
      <c r="Y19" s="215">
        <v>1</v>
      </c>
    </row>
    <row r="20" spans="2:25" outlineLevel="1">
      <c r="B20" s="55" t="s">
        <v>94</v>
      </c>
      <c r="C20" s="214">
        <v>0.22841945968035451</v>
      </c>
      <c r="D20" s="165">
        <v>3.3209672372949535E-2</v>
      </c>
      <c r="E20" s="214">
        <v>4.7582864549744273E-2</v>
      </c>
      <c r="F20" s="165">
        <v>0.1247294251361654</v>
      </c>
      <c r="G20" s="214">
        <v>3.2896795244267647E-2</v>
      </c>
      <c r="H20" s="165">
        <v>0.35879344362784221</v>
      </c>
      <c r="I20" s="214">
        <v>1.4826544751007273E-2</v>
      </c>
      <c r="J20" s="165">
        <v>1.6205758216217253E-2</v>
      </c>
      <c r="K20" s="214">
        <v>4.5182011480675049E-2</v>
      </c>
      <c r="L20" s="165">
        <v>1.8644922770431196E-2</v>
      </c>
      <c r="M20" s="214">
        <v>5.0826570291997372E-3</v>
      </c>
      <c r="N20" s="165">
        <v>1.2974822969012393E-2</v>
      </c>
      <c r="O20" s="214">
        <v>8.4796087120317214E-3</v>
      </c>
      <c r="P20" s="165">
        <v>7.4451986131242381E-3</v>
      </c>
      <c r="Q20" s="214">
        <v>8.058182375439784E-3</v>
      </c>
      <c r="R20" s="165">
        <v>2.9378523858477373E-2</v>
      </c>
      <c r="S20" s="214">
        <v>2.2258972869083269E-2</v>
      </c>
      <c r="T20" s="165">
        <v>2.1135169304838101E-2</v>
      </c>
      <c r="U20" s="214">
        <v>2.4455498017380644E-3</v>
      </c>
      <c r="V20" s="165">
        <v>2.0943611879114493E-3</v>
      </c>
      <c r="W20" s="214">
        <v>5.3380669301645476E-3</v>
      </c>
      <c r="X20" s="165">
        <v>0.77158054031964551</v>
      </c>
      <c r="Y20" s="215">
        <v>1</v>
      </c>
    </row>
    <row r="21" spans="2:25" outlineLevel="1">
      <c r="B21" s="55" t="s">
        <v>95</v>
      </c>
      <c r="C21" s="214">
        <v>0.17872998453633959</v>
      </c>
      <c r="D21" s="165">
        <v>3.5587797247896014E-2</v>
      </c>
      <c r="E21" s="214">
        <v>3.3485594567053141E-2</v>
      </c>
      <c r="F21" s="165">
        <v>0.14939178644471207</v>
      </c>
      <c r="G21" s="214">
        <v>2.2938950608926166E-2</v>
      </c>
      <c r="H21" s="165">
        <v>0.32987479423355115</v>
      </c>
      <c r="I21" s="214">
        <v>1.7544484746559869E-2</v>
      </c>
      <c r="J21" s="165">
        <v>2.3273877815704523E-2</v>
      </c>
      <c r="K21" s="214">
        <v>0.11611284909035195</v>
      </c>
      <c r="L21" s="165">
        <v>3.5666184466503714E-2</v>
      </c>
      <c r="M21" s="214">
        <v>2.0808243484953217E-2</v>
      </c>
      <c r="N21" s="165">
        <v>3.2245651290894968E-2</v>
      </c>
      <c r="O21" s="214">
        <v>2.7392769848000056E-2</v>
      </c>
      <c r="P21" s="165">
        <v>7.9669918548553754E-3</v>
      </c>
      <c r="Q21" s="214">
        <v>8.4230629449365425E-3</v>
      </c>
      <c r="R21" s="165">
        <v>2.1499476230857486E-2</v>
      </c>
      <c r="S21" s="214">
        <v>2.5019774957421487E-2</v>
      </c>
      <c r="T21" s="165">
        <v>2.1520854563205041E-2</v>
      </c>
      <c r="U21" s="214">
        <v>2.4442559984037514E-3</v>
      </c>
      <c r="V21" s="165">
        <v>1.5392399290239365E-3</v>
      </c>
      <c r="W21" s="214">
        <v>4.6462242302018827E-3</v>
      </c>
      <c r="X21" s="165">
        <v>0.82127001546366041</v>
      </c>
      <c r="Y21" s="215">
        <v>1</v>
      </c>
    </row>
    <row r="22" spans="2:25" outlineLevel="1">
      <c r="B22" s="55" t="s">
        <v>96</v>
      </c>
      <c r="C22" s="214">
        <v>0.13982729889410694</v>
      </c>
      <c r="D22" s="165">
        <v>4.3334741945000359E-2</v>
      </c>
      <c r="E22" s="214">
        <v>4.1923472520112581E-2</v>
      </c>
      <c r="F22" s="165">
        <v>0.14312026088551177</v>
      </c>
      <c r="G22" s="214">
        <v>3.4763472839043526E-2</v>
      </c>
      <c r="H22" s="165">
        <v>0.33615321442524659</v>
      </c>
      <c r="I22" s="214">
        <v>1.7565121712021306E-2</v>
      </c>
      <c r="J22" s="165">
        <v>3.1071847168291887E-2</v>
      </c>
      <c r="K22" s="214">
        <v>0.12247745556893294</v>
      </c>
      <c r="L22" s="165">
        <v>3.6413940471539397E-2</v>
      </c>
      <c r="M22" s="214">
        <v>2.3289932147441777E-2</v>
      </c>
      <c r="N22" s="165">
        <v>3.6780711056538483E-2</v>
      </c>
      <c r="O22" s="214">
        <v>2.5992871893413278E-2</v>
      </c>
      <c r="P22" s="165">
        <v>7.614476275524442E-3</v>
      </c>
      <c r="Q22" s="214">
        <v>9.5440084835630972E-3</v>
      </c>
      <c r="R22" s="165">
        <v>1.8258796514084789E-2</v>
      </c>
      <c r="S22" s="214">
        <v>2.5968952072652467E-2</v>
      </c>
      <c r="T22" s="165">
        <v>2.0068729618319393E-2</v>
      </c>
      <c r="U22" s="214">
        <v>1.4830288871702055E-3</v>
      </c>
      <c r="V22" s="165">
        <v>1.3474832361922834E-3</v>
      </c>
      <c r="W22" s="214">
        <v>5.4776389542254365E-3</v>
      </c>
      <c r="X22" s="165">
        <v>0.86017270110589306</v>
      </c>
      <c r="Y22" s="215">
        <v>1</v>
      </c>
    </row>
    <row r="23" spans="2:25" outlineLevel="1">
      <c r="B23" s="55" t="s">
        <v>97</v>
      </c>
      <c r="C23" s="214">
        <v>0.13645590214160275</v>
      </c>
      <c r="D23" s="165">
        <v>3.1755323597162773E-2</v>
      </c>
      <c r="E23" s="214">
        <v>4.6960170902483715E-2</v>
      </c>
      <c r="F23" s="165">
        <v>0.15240578696488441</v>
      </c>
      <c r="G23" s="214">
        <v>2.8592715357656021E-2</v>
      </c>
      <c r="H23" s="165">
        <v>0.31786493534138682</v>
      </c>
      <c r="I23" s="214">
        <v>1.8960444589735208E-2</v>
      </c>
      <c r="J23" s="165">
        <v>3.8810372746831689E-2</v>
      </c>
      <c r="K23" s="214">
        <v>0.13114941043204573</v>
      </c>
      <c r="L23" s="165">
        <v>4.5614541915962807E-2</v>
      </c>
      <c r="M23" s="214">
        <v>2.307335578582452E-2</v>
      </c>
      <c r="N23" s="165">
        <v>3.542729422139778E-2</v>
      </c>
      <c r="O23" s="214">
        <v>2.7034218508860626E-2</v>
      </c>
      <c r="P23" s="165">
        <v>7.1842903517641424E-3</v>
      </c>
      <c r="Q23" s="214">
        <v>1.1684925154139139E-2</v>
      </c>
      <c r="R23" s="165">
        <v>2.7543580893588875E-2</v>
      </c>
      <c r="S23" s="214">
        <v>2.5179227137611469E-2</v>
      </c>
      <c r="T23" s="165">
        <v>1.8549913712491543E-2</v>
      </c>
      <c r="U23" s="214">
        <v>1.398845952089526E-3</v>
      </c>
      <c r="V23" s="165">
        <v>1.7561598637645681E-3</v>
      </c>
      <c r="W23" s="214">
        <v>3.747994860761611E-3</v>
      </c>
      <c r="X23" s="165">
        <v>0.86354409785839725</v>
      </c>
      <c r="Y23" s="215">
        <v>1</v>
      </c>
    </row>
    <row r="24" spans="2:25" ht="15" customHeight="1">
      <c r="B24" s="170">
        <v>2010</v>
      </c>
      <c r="C24" s="172">
        <v>0.21917644934712988</v>
      </c>
      <c r="D24" s="172">
        <v>3.4503048012700391E-2</v>
      </c>
      <c r="E24" s="172">
        <v>3.769100110257835E-2</v>
      </c>
      <c r="F24" s="172">
        <v>0.13648073584688478</v>
      </c>
      <c r="G24" s="172">
        <v>2.4320996959875382E-2</v>
      </c>
      <c r="H24" s="172">
        <v>0.33243233925991106</v>
      </c>
      <c r="I24" s="172">
        <v>1.443051273106963E-2</v>
      </c>
      <c r="J24" s="172">
        <v>2.3567247054094118E-2</v>
      </c>
      <c r="K24" s="172">
        <v>6.8132564157848088E-2</v>
      </c>
      <c r="L24" s="172">
        <v>2.4270162663904086E-2</v>
      </c>
      <c r="M24" s="172">
        <v>1.2945800707356308E-2</v>
      </c>
      <c r="N24" s="172">
        <v>1.6366890395999166E-2</v>
      </c>
      <c r="O24" s="172">
        <v>1.4549710390588527E-2</v>
      </c>
      <c r="P24" s="172">
        <v>7.7332403124147284E-3</v>
      </c>
      <c r="Q24" s="172">
        <v>7.9354088917948182E-3</v>
      </c>
      <c r="R24" s="172">
        <v>3.0180379948382741E-2</v>
      </c>
      <c r="S24" s="172">
        <v>2.659101121100732E-2</v>
      </c>
      <c r="T24" s="172">
        <v>2.6420979255517129E-2</v>
      </c>
      <c r="U24" s="172">
        <v>1.7809532657529349E-3</v>
      </c>
      <c r="V24" s="172">
        <v>1.6372149116272059E-3</v>
      </c>
      <c r="W24" s="172">
        <v>6.9859177314114465E-3</v>
      </c>
      <c r="X24" s="172">
        <v>0.78082355065287012</v>
      </c>
      <c r="Y24" s="172">
        <v>1</v>
      </c>
    </row>
    <row r="25" spans="2:25" ht="15" hidden="1" customHeight="1" outlineLevel="1">
      <c r="B25" s="55" t="s">
        <v>86</v>
      </c>
      <c r="C25" s="214">
        <v>0.18200540610117133</v>
      </c>
      <c r="D25" s="165">
        <v>3.0361996774511065E-2</v>
      </c>
      <c r="E25" s="214">
        <v>4.553542359149864E-2</v>
      </c>
      <c r="F25" s="165">
        <v>0.13755271705799066</v>
      </c>
      <c r="G25" s="214">
        <v>2.184398022305846E-2</v>
      </c>
      <c r="H25" s="165">
        <v>0.34680820455354233</v>
      </c>
      <c r="I25" s="214">
        <v>1.4264838384832631E-2</v>
      </c>
      <c r="J25" s="165">
        <v>2.2957001052448266E-2</v>
      </c>
      <c r="K25" s="214">
        <v>0.11067364260674022</v>
      </c>
      <c r="L25" s="165">
        <v>4.0432185230895035E-2</v>
      </c>
      <c r="M25" s="214">
        <v>1.935293360490032E-2</v>
      </c>
      <c r="N25" s="165">
        <v>2.4244167998001106E-2</v>
      </c>
      <c r="O25" s="214">
        <v>2.6644355772943752E-2</v>
      </c>
      <c r="P25" s="165">
        <v>6.6402671249990537E-3</v>
      </c>
      <c r="Q25" s="214">
        <v>8.7905930810990886E-3</v>
      </c>
      <c r="R25" s="165">
        <v>2.0420525012682381E-2</v>
      </c>
      <c r="S25" s="214">
        <v>2.6485352797316637E-2</v>
      </c>
      <c r="T25" s="165">
        <v>1.8595776578104534E-2</v>
      </c>
      <c r="U25" s="214">
        <v>1.9383219885972152E-3</v>
      </c>
      <c r="V25" s="165">
        <v>1.5748866157352373E-3</v>
      </c>
      <c r="W25" s="214">
        <v>3.551066455672242E-3</v>
      </c>
      <c r="X25" s="165">
        <v>0.81799459389882867</v>
      </c>
      <c r="Y25" s="215">
        <v>1</v>
      </c>
    </row>
    <row r="26" spans="2:25" ht="15" hidden="1" customHeight="1" outlineLevel="1">
      <c r="B26" s="55" t="s">
        <v>87</v>
      </c>
      <c r="C26" s="214">
        <v>0.14030571321625276</v>
      </c>
      <c r="D26" s="165">
        <v>3.0151176025728189E-2</v>
      </c>
      <c r="E26" s="214">
        <v>4.617782089575042E-2</v>
      </c>
      <c r="F26" s="165">
        <v>0.16423109535777308</v>
      </c>
      <c r="G26" s="214">
        <v>2.1351035467927614E-2</v>
      </c>
      <c r="H26" s="165">
        <v>0.34171587462855307</v>
      </c>
      <c r="I26" s="214">
        <v>1.803570473695066E-2</v>
      </c>
      <c r="J26" s="165">
        <v>1.6553736622182159E-2</v>
      </c>
      <c r="K26" s="214">
        <v>0.1316736308982713</v>
      </c>
      <c r="L26" s="165">
        <v>4.1349966006401492E-2</v>
      </c>
      <c r="M26" s="214">
        <v>3.0892160083112439E-2</v>
      </c>
      <c r="N26" s="165">
        <v>2.7767804624657201E-2</v>
      </c>
      <c r="O26" s="214">
        <v>3.1663700184100162E-2</v>
      </c>
      <c r="P26" s="165">
        <v>9.2355641791500836E-3</v>
      </c>
      <c r="Q26" s="214">
        <v>1.0572391086802082E-2</v>
      </c>
      <c r="R26" s="165">
        <v>2.1205894260811112E-2</v>
      </c>
      <c r="S26" s="214">
        <v>2.188576623098841E-2</v>
      </c>
      <c r="T26" s="165">
        <v>2.1817015132880594E-2</v>
      </c>
      <c r="U26" s="214">
        <v>9.9307141711291224E-4</v>
      </c>
      <c r="V26" s="165">
        <v>1.2680758095441802E-3</v>
      </c>
      <c r="W26" s="214">
        <v>2.8264340333213657E-3</v>
      </c>
      <c r="X26" s="165">
        <v>0.85969428678374726</v>
      </c>
      <c r="Y26" s="215">
        <v>1</v>
      </c>
    </row>
    <row r="27" spans="2:25" ht="15" hidden="1" customHeight="1" outlineLevel="1">
      <c r="B27" s="55" t="s">
        <v>88</v>
      </c>
      <c r="C27" s="214">
        <v>0.19260033847466257</v>
      </c>
      <c r="D27" s="165">
        <v>3.9048418387704842E-2</v>
      </c>
      <c r="E27" s="214">
        <v>3.1185074092929182E-2</v>
      </c>
      <c r="F27" s="165">
        <v>0.13845127203181112</v>
      </c>
      <c r="G27" s="214">
        <v>2.3376766328650642E-2</v>
      </c>
      <c r="H27" s="165">
        <v>0.3745855061296936</v>
      </c>
      <c r="I27" s="214">
        <v>1.3683457394845829E-2</v>
      </c>
      <c r="J27" s="165">
        <v>1.6648550475378034E-2</v>
      </c>
      <c r="K27" s="214">
        <v>7.442314836472709E-2</v>
      </c>
      <c r="L27" s="165">
        <v>3.1102519297183506E-2</v>
      </c>
      <c r="M27" s="214">
        <v>1.1041703930984191E-2</v>
      </c>
      <c r="N27" s="165">
        <v>1.5479024202314286E-2</v>
      </c>
      <c r="O27" s="214">
        <v>1.6799900934245104E-2</v>
      </c>
      <c r="P27" s="165">
        <v>1.1241211354036242E-2</v>
      </c>
      <c r="Q27" s="214">
        <v>5.6343648096424002E-3</v>
      </c>
      <c r="R27" s="165">
        <v>2.6582644230107734E-2</v>
      </c>
      <c r="S27" s="214">
        <v>2.8006714456720649E-2</v>
      </c>
      <c r="T27" s="165">
        <v>1.8774336465829194E-2</v>
      </c>
      <c r="U27" s="214">
        <v>1.541022853919289E-3</v>
      </c>
      <c r="V27" s="165">
        <v>1.5479024202314285E-3</v>
      </c>
      <c r="W27" s="214">
        <v>2.6692717291101971E-3</v>
      </c>
      <c r="X27" s="165">
        <v>0.80739966152533749</v>
      </c>
      <c r="Y27" s="215">
        <v>1</v>
      </c>
    </row>
    <row r="28" spans="2:25" ht="15" hidden="1" customHeight="1" outlineLevel="1">
      <c r="B28" s="55" t="s">
        <v>89</v>
      </c>
      <c r="C28" s="214">
        <v>0.28127934507805291</v>
      </c>
      <c r="D28" s="165">
        <v>3.1598378747140735E-2</v>
      </c>
      <c r="E28" s="214">
        <v>3.2184277057666841E-2</v>
      </c>
      <c r="F28" s="165">
        <v>0.13834423532244472</v>
      </c>
      <c r="G28" s="214">
        <v>1.5425980175769493E-2</v>
      </c>
      <c r="H28" s="165">
        <v>0.33291063044263414</v>
      </c>
      <c r="I28" s="214">
        <v>1.4623379750391267E-2</v>
      </c>
      <c r="J28" s="165">
        <v>1.918215016653959E-2</v>
      </c>
      <c r="K28" s="214">
        <v>2.5715317629118342E-2</v>
      </c>
      <c r="L28" s="165">
        <v>1.2151370440226333E-2</v>
      </c>
      <c r="M28" s="214">
        <v>4.0130021268911268E-3</v>
      </c>
      <c r="N28" s="165">
        <v>8.2908623941570694E-3</v>
      </c>
      <c r="O28" s="214">
        <v>1.2600826678438139E-3</v>
      </c>
      <c r="P28" s="165">
        <v>8.5797985472932294E-3</v>
      </c>
      <c r="Q28" s="214">
        <v>4.7032384927164009E-3</v>
      </c>
      <c r="R28" s="165">
        <v>2.3732894578434128E-2</v>
      </c>
      <c r="S28" s="214">
        <v>3.5956499056944501E-2</v>
      </c>
      <c r="T28" s="165">
        <v>2.9142421445483367E-2</v>
      </c>
      <c r="U28" s="214">
        <v>1.7015129018018379E-3</v>
      </c>
      <c r="V28" s="165">
        <v>1.5008627954572816E-3</v>
      </c>
      <c r="W28" s="214">
        <v>3.4190778121112406E-3</v>
      </c>
      <c r="X28" s="165">
        <v>0.71872065492194714</v>
      </c>
      <c r="Y28" s="215">
        <v>1</v>
      </c>
    </row>
    <row r="29" spans="2:25" ht="15" hidden="1" customHeight="1" outlineLevel="1">
      <c r="B29" s="55" t="s">
        <v>90</v>
      </c>
      <c r="C29" s="214">
        <v>0.40231998120521556</v>
      </c>
      <c r="D29" s="165">
        <v>3.4740984376835427E-2</v>
      </c>
      <c r="E29" s="214">
        <v>3.3519323387759897E-2</v>
      </c>
      <c r="F29" s="165">
        <v>9.7157288852343468E-2</v>
      </c>
      <c r="G29" s="214">
        <v>2.7728180429930693E-2</v>
      </c>
      <c r="H29" s="165">
        <v>0.24837894984141901</v>
      </c>
      <c r="I29" s="214">
        <v>1.4689298719605309E-2</v>
      </c>
      <c r="J29" s="165">
        <v>4.1289792082697049E-2</v>
      </c>
      <c r="K29" s="214">
        <v>7.6999882532597201E-3</v>
      </c>
      <c r="L29" s="165">
        <v>2.4550687184306356E-3</v>
      </c>
      <c r="M29" s="214">
        <v>1.0983202161400211E-3</v>
      </c>
      <c r="N29" s="165">
        <v>3.9938916950546226E-3</v>
      </c>
      <c r="O29" s="214">
        <v>1.5270762363444145E-4</v>
      </c>
      <c r="P29" s="165">
        <v>5.5327146716786088E-3</v>
      </c>
      <c r="Q29" s="214">
        <v>3.3713144602372843E-3</v>
      </c>
      <c r="R29" s="165">
        <v>2.1543521672735814E-2</v>
      </c>
      <c r="S29" s="214">
        <v>2.1108892282391635E-2</v>
      </c>
      <c r="T29" s="165">
        <v>3.2274168918125221E-2</v>
      </c>
      <c r="U29" s="214">
        <v>1.8148713731939387E-3</v>
      </c>
      <c r="V29" s="165">
        <v>2.1026665100434628E-3</v>
      </c>
      <c r="W29" s="214">
        <v>4.7280629625278984E-3</v>
      </c>
      <c r="X29" s="165">
        <v>0.5976800187947845</v>
      </c>
      <c r="Y29" s="215">
        <v>1</v>
      </c>
    </row>
    <row r="30" spans="2:25" ht="15" hidden="1" customHeight="1" outlineLevel="1">
      <c r="B30" s="55" t="s">
        <v>91</v>
      </c>
      <c r="C30" s="214">
        <v>0.313926161279311</v>
      </c>
      <c r="D30" s="165">
        <v>4.5551821022503478E-2</v>
      </c>
      <c r="E30" s="214">
        <v>3.724759078854082E-2</v>
      </c>
      <c r="F30" s="165">
        <v>0.11618701257779061</v>
      </c>
      <c r="G30" s="214">
        <v>1.9601922117480242E-2</v>
      </c>
      <c r="H30" s="165">
        <v>0.29852558884541658</v>
      </c>
      <c r="I30" s="214">
        <v>1.4921355985610377E-2</v>
      </c>
      <c r="J30" s="165">
        <v>1.9240868629047083E-2</v>
      </c>
      <c r="K30" s="214">
        <v>2.0310899876585353E-2</v>
      </c>
      <c r="L30" s="165">
        <v>8.1466796208281914E-3</v>
      </c>
      <c r="M30" s="214">
        <v>4.8315521361237297E-3</v>
      </c>
      <c r="N30" s="165">
        <v>6.0066171257516475E-3</v>
      </c>
      <c r="O30" s="214">
        <v>1.3260509938817844E-3</v>
      </c>
      <c r="P30" s="165">
        <v>9.5383767035160053E-3</v>
      </c>
      <c r="Q30" s="214">
        <v>5.3501562376913579E-3</v>
      </c>
      <c r="R30" s="165">
        <v>2.7577921907412758E-2</v>
      </c>
      <c r="S30" s="214">
        <v>3.3026547278313161E-2</v>
      </c>
      <c r="T30" s="165">
        <v>3.1871176115327048E-2</v>
      </c>
      <c r="U30" s="214">
        <v>1.5755061313446944E-3</v>
      </c>
      <c r="V30" s="165">
        <v>2.2319670194049838E-3</v>
      </c>
      <c r="W30" s="214">
        <v>3.3151274847044612E-3</v>
      </c>
      <c r="X30" s="165">
        <v>0.68607383872068906</v>
      </c>
      <c r="Y30" s="215">
        <v>1</v>
      </c>
    </row>
    <row r="31" spans="2:25" ht="15" hidden="1" customHeight="1" outlineLevel="1">
      <c r="B31" s="55" t="s">
        <v>92</v>
      </c>
      <c r="C31" s="214">
        <v>0.27301935133086741</v>
      </c>
      <c r="D31" s="165">
        <v>2.5571107284964617E-2</v>
      </c>
      <c r="E31" s="214">
        <v>2.7482349839768674E-2</v>
      </c>
      <c r="F31" s="165">
        <v>0.12993977938329476</v>
      </c>
      <c r="G31" s="214">
        <v>1.514165437814593E-2</v>
      </c>
      <c r="H31" s="165">
        <v>0.33582673597666968</v>
      </c>
      <c r="I31" s="214">
        <v>1.8329804674306144E-2</v>
      </c>
      <c r="J31" s="165">
        <v>2.0727095982271578E-2</v>
      </c>
      <c r="K31" s="214">
        <v>2.0595286150905782E-2</v>
      </c>
      <c r="L31" s="165">
        <v>8.6170677255389787E-3</v>
      </c>
      <c r="M31" s="214">
        <v>3.3693888142881856E-3</v>
      </c>
      <c r="N31" s="165">
        <v>8.1392570868379643E-3</v>
      </c>
      <c r="O31" s="214">
        <v>4.6957252424065178E-4</v>
      </c>
      <c r="P31" s="165">
        <v>8.7571156713651382E-3</v>
      </c>
      <c r="Q31" s="214">
        <v>3.9625330554342725E-3</v>
      </c>
      <c r="R31" s="165">
        <v>2.9821974346511571E-2</v>
      </c>
      <c r="S31" s="214">
        <v>4.7772825755641048E-2</v>
      </c>
      <c r="T31" s="165">
        <v>3.588522658933823E-2</v>
      </c>
      <c r="U31" s="214">
        <v>2.2490052476789113E-3</v>
      </c>
      <c r="V31" s="165">
        <v>1.474622488404854E-3</v>
      </c>
      <c r="W31" s="214">
        <v>3.4435318444314463E-3</v>
      </c>
      <c r="X31" s="165">
        <v>0.72698064866913259</v>
      </c>
      <c r="Y31" s="215">
        <v>1</v>
      </c>
    </row>
    <row r="32" spans="2:25" ht="15" hidden="1" customHeight="1" outlineLevel="1">
      <c r="B32" s="55" t="s">
        <v>93</v>
      </c>
      <c r="C32" s="214">
        <v>0.28631392016789764</v>
      </c>
      <c r="D32" s="165">
        <v>3.2610889131048953E-2</v>
      </c>
      <c r="E32" s="214">
        <v>2.7646607741050166E-2</v>
      </c>
      <c r="F32" s="165">
        <v>0.12278322637930339</v>
      </c>
      <c r="G32" s="214">
        <v>2.0010493602938211E-2</v>
      </c>
      <c r="H32" s="165">
        <v>0.35633853977479113</v>
      </c>
      <c r="I32" s="214">
        <v>2.3085926464059409E-2</v>
      </c>
      <c r="J32" s="165">
        <v>1.6466884610727692E-2</v>
      </c>
      <c r="K32" s="214">
        <v>1.5086572224240223E-2</v>
      </c>
      <c r="L32" s="165">
        <v>6.4979618194293091E-3</v>
      </c>
      <c r="M32" s="214">
        <v>5.2468014691044109E-4</v>
      </c>
      <c r="N32" s="165">
        <v>6.7885539007950923E-3</v>
      </c>
      <c r="O32" s="214">
        <v>1.2753763571053799E-3</v>
      </c>
      <c r="P32" s="165">
        <v>7.4020260725673002E-3</v>
      </c>
      <c r="Q32" s="214">
        <v>5.2710174758848934E-3</v>
      </c>
      <c r="R32" s="165">
        <v>3.6251362150381404E-2</v>
      </c>
      <c r="S32" s="214">
        <v>2.6823263510513784E-2</v>
      </c>
      <c r="T32" s="165">
        <v>1.6184364531622069E-2</v>
      </c>
      <c r="U32" s="214">
        <v>1.9049925333979093E-3</v>
      </c>
      <c r="V32" s="165">
        <v>1.646688461072769E-3</v>
      </c>
      <c r="W32" s="214">
        <v>4.1732251685030475E-3</v>
      </c>
      <c r="X32" s="165">
        <v>0.7136860798321023</v>
      </c>
      <c r="Y32" s="215">
        <v>1</v>
      </c>
    </row>
    <row r="33" spans="2:25" ht="15" hidden="1" customHeight="1" outlineLevel="1">
      <c r="B33" s="55" t="s">
        <v>94</v>
      </c>
      <c r="C33" s="214">
        <v>0.20138854901522091</v>
      </c>
      <c r="D33" s="165">
        <v>4.3844868451411272E-2</v>
      </c>
      <c r="E33" s="214">
        <v>4.763436274269893E-2</v>
      </c>
      <c r="F33" s="165">
        <v>0.14253952051011348</v>
      </c>
      <c r="G33" s="214">
        <v>3.7866976165339412E-2</v>
      </c>
      <c r="H33" s="165">
        <v>0.32995168744362952</v>
      </c>
      <c r="I33" s="214">
        <v>2.1373586805288513E-2</v>
      </c>
      <c r="J33" s="165">
        <v>1.9674606892404932E-2</v>
      </c>
      <c r="K33" s="214">
        <v>6.0254357568850635E-2</v>
      </c>
      <c r="L33" s="165">
        <v>2.3331259132890993E-2</v>
      </c>
      <c r="M33" s="214">
        <v>9.6904780216322799E-3</v>
      </c>
      <c r="N33" s="165">
        <v>1.614380501583617E-2</v>
      </c>
      <c r="O33" s="214">
        <v>1.1088815398491193E-2</v>
      </c>
      <c r="P33" s="165">
        <v>7.4181797842365425E-3</v>
      </c>
      <c r="Q33" s="214">
        <v>7.6419137645339693E-3</v>
      </c>
      <c r="R33" s="165">
        <v>2.0723359925049117E-2</v>
      </c>
      <c r="S33" s="214">
        <v>2.6771169079963922E-2</v>
      </c>
      <c r="T33" s="165">
        <v>2.2065763806833675E-2</v>
      </c>
      <c r="U33" s="214">
        <v>2.9504918651723101E-3</v>
      </c>
      <c r="V33" s="165">
        <v>4.0971285141966204E-3</v>
      </c>
      <c r="W33" s="214">
        <v>3.8034776650562479E-3</v>
      </c>
      <c r="X33" s="165">
        <v>0.79861145098477915</v>
      </c>
      <c r="Y33" s="215">
        <v>1</v>
      </c>
    </row>
    <row r="34" spans="2:25" ht="15" hidden="1" customHeight="1" outlineLevel="1">
      <c r="B34" s="55" t="s">
        <v>95</v>
      </c>
      <c r="C34" s="214">
        <v>0.11479888355013289</v>
      </c>
      <c r="D34" s="165">
        <v>3.6854691236460825E-2</v>
      </c>
      <c r="E34" s="214">
        <v>3.3219566006026463E-2</v>
      </c>
      <c r="F34" s="165">
        <v>0.14021514610834301</v>
      </c>
      <c r="G34" s="214">
        <v>2.8540545342819704E-2</v>
      </c>
      <c r="H34" s="165">
        <v>0.3496975664650443</v>
      </c>
      <c r="I34" s="214">
        <v>2.6615631778842238E-2</v>
      </c>
      <c r="J34" s="165">
        <v>2.4290928474654069E-2</v>
      </c>
      <c r="K34" s="214">
        <v>0.1530898564458692</v>
      </c>
      <c r="L34" s="165">
        <v>4.778968098259434E-2</v>
      </c>
      <c r="M34" s="214">
        <v>3.1035529462282798E-2</v>
      </c>
      <c r="N34" s="165">
        <v>4.738248772867603E-2</v>
      </c>
      <c r="O34" s="214">
        <v>2.6882158272316041E-2</v>
      </c>
      <c r="P34" s="165">
        <v>7.8551280437695725E-3</v>
      </c>
      <c r="Q34" s="214">
        <v>5.4563896025053493E-3</v>
      </c>
      <c r="R34" s="165">
        <v>2.0803873518371818E-2</v>
      </c>
      <c r="S34" s="214">
        <v>3.0184125385908152E-2</v>
      </c>
      <c r="T34" s="165">
        <v>2.0544750538605622E-2</v>
      </c>
      <c r="U34" s="214">
        <v>1.6287730156732386E-3</v>
      </c>
      <c r="V34" s="165">
        <v>1.1919657069245065E-3</v>
      </c>
      <c r="W34" s="214">
        <v>5.0121787800490114E-3</v>
      </c>
      <c r="X34" s="165">
        <v>0.8852011164498671</v>
      </c>
      <c r="Y34" s="215">
        <v>1</v>
      </c>
    </row>
    <row r="35" spans="2:25" ht="15" hidden="1" customHeight="1" outlineLevel="1">
      <c r="B35" s="55" t="s">
        <v>96</v>
      </c>
      <c r="C35" s="214">
        <v>0.11411743602009089</v>
      </c>
      <c r="D35" s="165">
        <v>4.3373295862233915E-2</v>
      </c>
      <c r="E35" s="214">
        <v>3.5413178665391051E-2</v>
      </c>
      <c r="F35" s="165">
        <v>0.1325938770629036</v>
      </c>
      <c r="G35" s="214">
        <v>3.4164972494618515E-2</v>
      </c>
      <c r="H35" s="165">
        <v>0.3543634895957905</v>
      </c>
      <c r="I35" s="214">
        <v>2.8462090408993064E-2</v>
      </c>
      <c r="J35" s="165">
        <v>2.991210236785458E-2</v>
      </c>
      <c r="K35" s="214">
        <v>0.14280375508251614</v>
      </c>
      <c r="L35" s="165">
        <v>4.317149007414494E-2</v>
      </c>
      <c r="M35" s="214">
        <v>2.8439667543649846E-2</v>
      </c>
      <c r="N35" s="165">
        <v>4.6430279837359485E-2</v>
      </c>
      <c r="O35" s="214">
        <v>2.4762317627361877E-2</v>
      </c>
      <c r="P35" s="165">
        <v>7.3696484094714181E-3</v>
      </c>
      <c r="Q35" s="214">
        <v>8.004962927529299E-3</v>
      </c>
      <c r="R35" s="165">
        <v>1.3932073666586942E-2</v>
      </c>
      <c r="S35" s="214">
        <v>2.6892489834967712E-2</v>
      </c>
      <c r="T35" s="165">
        <v>2.1383939248983498E-2</v>
      </c>
      <c r="U35" s="214">
        <v>1.8312006696962449E-3</v>
      </c>
      <c r="V35" s="165">
        <v>1.6368691700550109E-3</v>
      </c>
      <c r="W35" s="214">
        <v>3.7446185123176275E-3</v>
      </c>
      <c r="X35" s="165">
        <v>0.88588256397990917</v>
      </c>
      <c r="Y35" s="215">
        <v>1</v>
      </c>
    </row>
    <row r="36" spans="2:25" ht="15" hidden="1" customHeight="1" outlineLevel="1">
      <c r="B36" s="55" t="s">
        <v>97</v>
      </c>
      <c r="C36" s="214">
        <v>0.1248093058733791</v>
      </c>
      <c r="D36" s="165">
        <v>3.3525494337851319E-2</v>
      </c>
      <c r="E36" s="214">
        <v>4.5546558704453441E-2</v>
      </c>
      <c r="F36" s="165">
        <v>0.14472950771577775</v>
      </c>
      <c r="G36" s="214">
        <v>2.6704512116411429E-2</v>
      </c>
      <c r="H36" s="165">
        <v>0.32211905181012734</v>
      </c>
      <c r="I36" s="214">
        <v>2.8501437540339142E-2</v>
      </c>
      <c r="J36" s="165">
        <v>3.5989849204952178E-2</v>
      </c>
      <c r="K36" s="214">
        <v>0.13534882356392655</v>
      </c>
      <c r="L36" s="165">
        <v>4.5025817050988674E-2</v>
      </c>
      <c r="M36" s="214">
        <v>2.2589919615091238E-2</v>
      </c>
      <c r="N36" s="165">
        <v>4.4241037376048821E-2</v>
      </c>
      <c r="O36" s="214">
        <v>2.3492049521797804E-2</v>
      </c>
      <c r="P36" s="165">
        <v>6.2195622836355106E-3</v>
      </c>
      <c r="Q36" s="214">
        <v>1.0158129437305638E-2</v>
      </c>
      <c r="R36" s="165">
        <v>2.841342486651411E-2</v>
      </c>
      <c r="S36" s="214">
        <v>2.9520917678812417E-2</v>
      </c>
      <c r="T36" s="165">
        <v>1.9274775567681746E-2</v>
      </c>
      <c r="U36" s="214">
        <v>1.3715308337733966E-3</v>
      </c>
      <c r="V36" s="165">
        <v>1.9289444346652584E-3</v>
      </c>
      <c r="W36" s="214">
        <v>5.8381740303937099E-3</v>
      </c>
      <c r="X36" s="165">
        <v>0.87519069412662087</v>
      </c>
      <c r="Y36" s="215">
        <v>1</v>
      </c>
    </row>
    <row r="37" spans="2:25" collapsed="1">
      <c r="B37" s="175">
        <v>2009</v>
      </c>
      <c r="C37" s="177">
        <v>0.22253856962058324</v>
      </c>
      <c r="D37" s="177">
        <v>3.5894413143233814E-2</v>
      </c>
      <c r="E37" s="177">
        <v>3.6986569688501912E-2</v>
      </c>
      <c r="F37" s="177">
        <v>0.13283679930819978</v>
      </c>
      <c r="G37" s="177">
        <v>2.4564122809092127E-2</v>
      </c>
      <c r="H37" s="177">
        <v>0.3304334484918719</v>
      </c>
      <c r="I37" s="177">
        <v>1.9563610386948458E-2</v>
      </c>
      <c r="J37" s="177">
        <v>2.3971653655995552E-2</v>
      </c>
      <c r="K37" s="177">
        <v>7.3683272176205294E-2</v>
      </c>
      <c r="L37" s="177">
        <v>2.5472535082724339E-2</v>
      </c>
      <c r="M37" s="177">
        <v>1.368379369460004E-2</v>
      </c>
      <c r="N37" s="177">
        <v>2.091955821327798E-2</v>
      </c>
      <c r="O37" s="177">
        <v>1.3607385185602939E-2</v>
      </c>
      <c r="P37" s="177">
        <v>7.9561876035077576E-3</v>
      </c>
      <c r="Q37" s="177">
        <v>6.5244376849192039E-3</v>
      </c>
      <c r="R37" s="177">
        <v>2.4126896340942044E-2</v>
      </c>
      <c r="S37" s="177">
        <v>2.9223222607701129E-2</v>
      </c>
      <c r="T37" s="177">
        <v>2.4137205425489271E-2</v>
      </c>
      <c r="U37" s="177">
        <v>1.7913550442653899E-3</v>
      </c>
      <c r="V37" s="177">
        <v>1.8774662210716475E-3</v>
      </c>
      <c r="W37" s="177">
        <v>3.8907697914714761E-3</v>
      </c>
      <c r="X37" s="177">
        <v>0.77746143037941673</v>
      </c>
      <c r="Y37" s="177">
        <v>1</v>
      </c>
    </row>
    <row r="38" spans="2:25" ht="15" hidden="1" customHeight="1" outlineLevel="1">
      <c r="B38" s="55" t="s">
        <v>86</v>
      </c>
      <c r="C38" s="214">
        <v>0.15492272547803035</v>
      </c>
      <c r="D38" s="165">
        <v>3.6797055671498671E-2</v>
      </c>
      <c r="E38" s="214">
        <v>4.0618478199560042E-2</v>
      </c>
      <c r="F38" s="165">
        <v>0.13307998195047663</v>
      </c>
      <c r="G38" s="214">
        <v>1.9071859664955722E-2</v>
      </c>
      <c r="H38" s="165">
        <v>0.36979666083817475</v>
      </c>
      <c r="I38" s="214">
        <v>1.5278639517175249E-2</v>
      </c>
      <c r="J38" s="165">
        <v>2.440210953804501E-2</v>
      </c>
      <c r="K38" s="214">
        <v>0.11950053584522534</v>
      </c>
      <c r="L38" s="165">
        <v>3.7777088386259802E-2</v>
      </c>
      <c r="M38" s="214">
        <v>2.0242258446612895E-2</v>
      </c>
      <c r="N38" s="165">
        <v>3.6543234248970616E-2</v>
      </c>
      <c r="O38" s="214">
        <v>2.4937954763382029E-2</v>
      </c>
      <c r="P38" s="165">
        <v>5.9648034294094423E-3</v>
      </c>
      <c r="Q38" s="214">
        <v>6.4935980596762368E-3</v>
      </c>
      <c r="R38" s="165">
        <v>2.3654746460601273E-2</v>
      </c>
      <c r="S38" s="214">
        <v>2.1236392351514467E-2</v>
      </c>
      <c r="T38" s="165">
        <v>2.1955553048677308E-2</v>
      </c>
      <c r="U38" s="214">
        <v>2.3055445879632242E-3</v>
      </c>
      <c r="V38" s="165">
        <v>1.3396130633425462E-3</v>
      </c>
      <c r="W38" s="214">
        <v>3.581702295673755E-3</v>
      </c>
      <c r="X38" s="165">
        <v>0.84507727452196968</v>
      </c>
      <c r="Y38" s="215">
        <v>1</v>
      </c>
    </row>
    <row r="39" spans="2:25" ht="15" hidden="1" customHeight="1" outlineLevel="1">
      <c r="B39" s="55" t="s">
        <v>87</v>
      </c>
      <c r="C39" s="214">
        <v>0.15508545059426396</v>
      </c>
      <c r="D39" s="165">
        <v>3.3469267298044163E-2</v>
      </c>
      <c r="E39" s="214">
        <v>3.383145976980656E-2</v>
      </c>
      <c r="F39" s="165">
        <v>0.16579025031524158</v>
      </c>
      <c r="G39" s="214">
        <v>1.9967536822901297E-2</v>
      </c>
      <c r="H39" s="165">
        <v>0.32714028921739596</v>
      </c>
      <c r="I39" s="214">
        <v>1.7277922356665684E-2</v>
      </c>
      <c r="J39" s="165">
        <v>1.7291336892656883E-2</v>
      </c>
      <c r="K39" s="214">
        <v>0.13770691921766426</v>
      </c>
      <c r="L39" s="165">
        <v>4.2423470072170205E-2</v>
      </c>
      <c r="M39" s="214">
        <v>3.2899149518418158E-2</v>
      </c>
      <c r="N39" s="165">
        <v>4.5066133662436614E-2</v>
      </c>
      <c r="O39" s="214">
        <v>1.7318165964639282E-2</v>
      </c>
      <c r="P39" s="165">
        <v>8.1560378826496388E-3</v>
      </c>
      <c r="Q39" s="214">
        <v>8.1560378826496388E-3</v>
      </c>
      <c r="R39" s="165">
        <v>2.6547366726584927E-2</v>
      </c>
      <c r="S39" s="214">
        <v>2.1624232017814504E-2</v>
      </c>
      <c r="T39" s="165">
        <v>2.269739489711051E-2</v>
      </c>
      <c r="U39" s="214">
        <v>2.1530330265876105E-3</v>
      </c>
      <c r="V39" s="165">
        <v>1.0530410753092051E-3</v>
      </c>
      <c r="W39" s="214">
        <v>2.0524240066536097E-3</v>
      </c>
      <c r="X39" s="165">
        <v>0.84491454940573607</v>
      </c>
      <c r="Y39" s="215">
        <v>1</v>
      </c>
    </row>
    <row r="40" spans="2:25" ht="15" hidden="1" customHeight="1" outlineLevel="1">
      <c r="B40" s="55" t="s">
        <v>88</v>
      </c>
      <c r="C40" s="214">
        <v>0.15397991810175576</v>
      </c>
      <c r="D40" s="165">
        <v>5.02670730415163E-2</v>
      </c>
      <c r="E40" s="214">
        <v>3.0783518134166028E-2</v>
      </c>
      <c r="F40" s="165">
        <v>0.13528168882406835</v>
      </c>
      <c r="G40" s="214">
        <v>2.2973891039185255E-2</v>
      </c>
      <c r="H40" s="165">
        <v>0.37734273230991694</v>
      </c>
      <c r="I40" s="214">
        <v>2.1434403495322326E-2</v>
      </c>
      <c r="J40" s="165">
        <v>1.4061068416820926E-2</v>
      </c>
      <c r="K40" s="214">
        <v>7.3907867591605739E-2</v>
      </c>
      <c r="L40" s="165">
        <v>2.3104778644129069E-2</v>
      </c>
      <c r="M40" s="214">
        <v>1.6734915203530227E-2</v>
      </c>
      <c r="N40" s="165">
        <v>2.1278584918008266E-2</v>
      </c>
      <c r="O40" s="214">
        <v>1.2789588825938183E-2</v>
      </c>
      <c r="P40" s="165">
        <v>7.541619142000586E-3</v>
      </c>
      <c r="Q40" s="214">
        <v>4.8428413829210374E-3</v>
      </c>
      <c r="R40" s="165">
        <v>6.125539911370393E-2</v>
      </c>
      <c r="S40" s="214">
        <v>1.8679531048409716E-2</v>
      </c>
      <c r="T40" s="165">
        <v>2.1072904395953704E-2</v>
      </c>
      <c r="U40" s="214">
        <v>2.2437875133224884E-3</v>
      </c>
      <c r="V40" s="165">
        <v>1.3899017096414303E-3</v>
      </c>
      <c r="W40" s="214">
        <v>2.9418547396894848E-3</v>
      </c>
      <c r="X40" s="165">
        <v>0.84602008189824429</v>
      </c>
      <c r="Y40" s="215">
        <v>1</v>
      </c>
    </row>
    <row r="41" spans="2:25" ht="15" hidden="1" customHeight="1" outlineLevel="1">
      <c r="B41" s="55" t="s">
        <v>89</v>
      </c>
      <c r="C41" s="214">
        <v>0.27152211874272408</v>
      </c>
      <c r="D41" s="165">
        <v>3.491705471478463E-2</v>
      </c>
      <c r="E41" s="214">
        <v>2.629511059371362E-2</v>
      </c>
      <c r="F41" s="165">
        <v>0.13955180442374854</v>
      </c>
      <c r="G41" s="214">
        <v>1.7767753201396973E-2</v>
      </c>
      <c r="H41" s="165">
        <v>0.33835855646100116</v>
      </c>
      <c r="I41" s="214">
        <v>2.3814027939464494E-2</v>
      </c>
      <c r="J41" s="165">
        <v>1.7331199068684518E-2</v>
      </c>
      <c r="K41" s="214">
        <v>1.7935098952270082E-2</v>
      </c>
      <c r="L41" s="165">
        <v>4.7802677532013966E-3</v>
      </c>
      <c r="M41" s="214">
        <v>4.8530267753201396E-3</v>
      </c>
      <c r="N41" s="165">
        <v>8.0908032596041912E-3</v>
      </c>
      <c r="O41" s="214">
        <v>2.1100116414435389E-4</v>
      </c>
      <c r="P41" s="165">
        <v>7.5232828870779979E-3</v>
      </c>
      <c r="Q41" s="214">
        <v>5.180442374854482E-3</v>
      </c>
      <c r="R41" s="165">
        <v>2.9474679860302676E-2</v>
      </c>
      <c r="S41" s="214">
        <v>3.3039871944121071E-2</v>
      </c>
      <c r="T41" s="165">
        <v>3.2385040745052385E-2</v>
      </c>
      <c r="U41" s="214">
        <v>1.280558789289872E-3</v>
      </c>
      <c r="V41" s="165">
        <v>1.1350407450523865E-3</v>
      </c>
      <c r="W41" s="214">
        <v>2.488358556461001E-3</v>
      </c>
      <c r="X41" s="165">
        <v>0.72847788125727586</v>
      </c>
      <c r="Y41" s="215">
        <v>1</v>
      </c>
    </row>
    <row r="42" spans="2:25" ht="15" hidden="1" customHeight="1" outlineLevel="1">
      <c r="B42" s="55" t="s">
        <v>90</v>
      </c>
      <c r="C42" s="214">
        <v>0.33870573091203099</v>
      </c>
      <c r="D42" s="165">
        <v>2.9968403919190631E-2</v>
      </c>
      <c r="E42" s="214">
        <v>2.7239651485654104E-2</v>
      </c>
      <c r="F42" s="165">
        <v>0.11026181129586485</v>
      </c>
      <c r="G42" s="214">
        <v>3.2122682156193148E-2</v>
      </c>
      <c r="H42" s="165">
        <v>0.30146597304226641</v>
      </c>
      <c r="I42" s="214">
        <v>1.6532090766923052E-2</v>
      </c>
      <c r="J42" s="165">
        <v>3.6383365780487023E-2</v>
      </c>
      <c r="K42" s="214">
        <v>9.2022255555910173E-3</v>
      </c>
      <c r="L42" s="165">
        <v>2.0106596878690197E-3</v>
      </c>
      <c r="M42" s="214">
        <v>1.7393802061724062E-3</v>
      </c>
      <c r="N42" s="165">
        <v>5.2500558516579967E-3</v>
      </c>
      <c r="O42" s="214">
        <v>2.021298098915946E-4</v>
      </c>
      <c r="P42" s="165">
        <v>5.0319684251960125E-3</v>
      </c>
      <c r="Q42" s="214">
        <v>4.9840955754848456E-3</v>
      </c>
      <c r="R42" s="165">
        <v>2.9133288652006935E-2</v>
      </c>
      <c r="S42" s="214">
        <v>1.9361908105405376E-2</v>
      </c>
      <c r="T42" s="165">
        <v>3.2702475558250621E-2</v>
      </c>
      <c r="U42" s="214">
        <v>1.5957616570389046E-3</v>
      </c>
      <c r="V42" s="165">
        <v>1.4095894637176992E-3</v>
      </c>
      <c r="W42" s="214">
        <v>3.8989776486983902E-3</v>
      </c>
      <c r="X42" s="165">
        <v>0.66129426908796907</v>
      </c>
      <c r="Y42" s="215">
        <v>1</v>
      </c>
    </row>
    <row r="43" spans="2:25" ht="15" hidden="1" customHeight="1" outlineLevel="1">
      <c r="B43" s="55" t="s">
        <v>91</v>
      </c>
      <c r="C43" s="214">
        <v>0.28338903598246451</v>
      </c>
      <c r="D43" s="165">
        <v>4.6753021274484878E-2</v>
      </c>
      <c r="E43" s="214">
        <v>2.733873618026576E-2</v>
      </c>
      <c r="F43" s="165">
        <v>0.12144004266058174</v>
      </c>
      <c r="G43" s="214">
        <v>2.3593533945545753E-2</v>
      </c>
      <c r="H43" s="165">
        <v>0.33611949923421774</v>
      </c>
      <c r="I43" s="214">
        <v>1.7076634030494874E-2</v>
      </c>
      <c r="J43" s="165">
        <v>1.9910338370340976E-2</v>
      </c>
      <c r="K43" s="214">
        <v>1.5712487521159772E-2</v>
      </c>
      <c r="L43" s="165">
        <v>3.1251356395676894E-3</v>
      </c>
      <c r="M43" s="214">
        <v>3.7700048985261016E-3</v>
      </c>
      <c r="N43" s="165">
        <v>8.5817216769080995E-3</v>
      </c>
      <c r="O43" s="214">
        <v>2.3562530615788135E-4</v>
      </c>
      <c r="P43" s="165">
        <v>7.7756351032100849E-3</v>
      </c>
      <c r="Q43" s="214">
        <v>7.3415884866034611E-3</v>
      </c>
      <c r="R43" s="165">
        <v>3.1034333087373585E-2</v>
      </c>
      <c r="S43" s="214">
        <v>2.3215293322502838E-2</v>
      </c>
      <c r="T43" s="165">
        <v>3.2931736868539681E-2</v>
      </c>
      <c r="U43" s="214">
        <v>1.6245744792990767E-3</v>
      </c>
      <c r="V43" s="165">
        <v>1.2401331903046386E-3</v>
      </c>
      <c r="W43" s="214">
        <v>3.5033762626106046E-3</v>
      </c>
      <c r="X43" s="165">
        <v>0.71661096401753543</v>
      </c>
      <c r="Y43" s="215">
        <v>1</v>
      </c>
    </row>
    <row r="44" spans="2:25" ht="15" hidden="1" customHeight="1" outlineLevel="1">
      <c r="B44" s="55" t="s">
        <v>92</v>
      </c>
      <c r="C44" s="214">
        <v>0.27420181329980936</v>
      </c>
      <c r="D44" s="165">
        <v>3.0444852865819914E-2</v>
      </c>
      <c r="E44" s="214">
        <v>2.473302678955747E-2</v>
      </c>
      <c r="F44" s="165">
        <v>0.14609566625444956</v>
      </c>
      <c r="G44" s="214">
        <v>1.5919323872836715E-2</v>
      </c>
      <c r="H44" s="165">
        <v>0.3442331736846061</v>
      </c>
      <c r="I44" s="214">
        <v>2.1139222344444975E-2</v>
      </c>
      <c r="J44" s="165">
        <v>2.6085827702356471E-2</v>
      </c>
      <c r="K44" s="214">
        <v>1.181309483954278E-2</v>
      </c>
      <c r="L44" s="165">
        <v>2.8422483824463835E-3</v>
      </c>
      <c r="M44" s="214">
        <v>2.4733026789557468E-3</v>
      </c>
      <c r="N44" s="165">
        <v>6.3335679099225895E-3</v>
      </c>
      <c r="O44" s="214">
        <v>1.6397586821806058E-4</v>
      </c>
      <c r="P44" s="165">
        <v>6.0876041075954993E-3</v>
      </c>
      <c r="Q44" s="214">
        <v>5.4863592574626099E-3</v>
      </c>
      <c r="R44" s="165">
        <v>3.4926859930446905E-2</v>
      </c>
      <c r="S44" s="214">
        <v>1.7367777375429584E-2</v>
      </c>
      <c r="T44" s="165">
        <v>3.3615052984702416E-2</v>
      </c>
      <c r="U44" s="214">
        <v>1.6329263543381867E-3</v>
      </c>
      <c r="V44" s="165">
        <v>1.3118069457444847E-3</v>
      </c>
      <c r="W44" s="214">
        <v>4.9056113908569786E-3</v>
      </c>
      <c r="X44" s="165">
        <v>0.72579818670019058</v>
      </c>
      <c r="Y44" s="215">
        <v>1</v>
      </c>
    </row>
    <row r="45" spans="2:25" ht="15" hidden="1" customHeight="1" outlineLevel="1">
      <c r="B45" s="55" t="s">
        <v>93</v>
      </c>
      <c r="C45" s="214">
        <v>0.24637633953291424</v>
      </c>
      <c r="D45" s="165">
        <v>3.6865248688967789E-2</v>
      </c>
      <c r="E45" s="214">
        <v>1.9875574085534673E-2</v>
      </c>
      <c r="F45" s="165">
        <v>0.14940881404514511</v>
      </c>
      <c r="G45" s="214">
        <v>1.8611771603530829E-2</v>
      </c>
      <c r="H45" s="165">
        <v>0.3590892804794632</v>
      </c>
      <c r="I45" s="214">
        <v>1.6911501254030813E-2</v>
      </c>
      <c r="J45" s="165">
        <v>1.5328490928634246E-2</v>
      </c>
      <c r="K45" s="214">
        <v>1.066414774763037E-2</v>
      </c>
      <c r="L45" s="165">
        <v>1.7979870362528907E-3</v>
      </c>
      <c r="M45" s="214">
        <v>2.3126282531513633E-3</v>
      </c>
      <c r="N45" s="165">
        <v>4.9118921207778245E-3</v>
      </c>
      <c r="O45" s="214">
        <v>1.6416403374482915E-3</v>
      </c>
      <c r="P45" s="165">
        <v>6.9183414221035142E-3</v>
      </c>
      <c r="Q45" s="214">
        <v>8.6967851210058306E-3</v>
      </c>
      <c r="R45" s="165">
        <v>3.7353832122732161E-2</v>
      </c>
      <c r="S45" s="214">
        <v>4.3783590111071302E-2</v>
      </c>
      <c r="T45" s="165">
        <v>2.2657242435099832E-2</v>
      </c>
      <c r="U45" s="214">
        <v>1.6546692290153415E-3</v>
      </c>
      <c r="V45" s="165">
        <v>1.8631314940881405E-3</v>
      </c>
      <c r="W45" s="214">
        <v>3.9412396990326044E-3</v>
      </c>
      <c r="X45" s="165">
        <v>0.75362366046708573</v>
      </c>
      <c r="Y45" s="215">
        <v>1</v>
      </c>
    </row>
    <row r="46" spans="2:25" ht="15" hidden="1" customHeight="1" outlineLevel="1">
      <c r="B46" s="55" t="s">
        <v>94</v>
      </c>
      <c r="C46" s="214">
        <v>0.16047058212463156</v>
      </c>
      <c r="D46" s="165">
        <v>5.3557284024360156E-2</v>
      </c>
      <c r="E46" s="214">
        <v>2.8768617470231524E-2</v>
      </c>
      <c r="F46" s="165">
        <v>0.16518419446572569</v>
      </c>
      <c r="G46" s="214">
        <v>3.3638051706899014E-2</v>
      </c>
      <c r="H46" s="165">
        <v>0.37773824518575266</v>
      </c>
      <c r="I46" s="214">
        <v>1.4556362078144681E-2</v>
      </c>
      <c r="J46" s="165">
        <v>1.6484658035865005E-2</v>
      </c>
      <c r="K46" s="214">
        <v>4.7915232888808092E-2</v>
      </c>
      <c r="L46" s="165">
        <v>1.6718390879225047E-2</v>
      </c>
      <c r="M46" s="214">
        <v>6.4925789822233189E-3</v>
      </c>
      <c r="N46" s="165">
        <v>1.7601381620807419E-2</v>
      </c>
      <c r="O46" s="214">
        <v>7.102881406552311E-3</v>
      </c>
      <c r="P46" s="165">
        <v>6.1484722961654831E-3</v>
      </c>
      <c r="Q46" s="214">
        <v>6.6484008777966787E-3</v>
      </c>
      <c r="R46" s="165">
        <v>2.9684071106725014E-2</v>
      </c>
      <c r="S46" s="214">
        <v>2.5963823349911052E-2</v>
      </c>
      <c r="T46" s="165">
        <v>2.3451195283790627E-2</v>
      </c>
      <c r="U46" s="214">
        <v>2.3113581176715014E-3</v>
      </c>
      <c r="V46" s="165">
        <v>9.4142395242238124E-4</v>
      </c>
      <c r="W46" s="214">
        <v>6.5380270350988822E-3</v>
      </c>
      <c r="X46" s="165">
        <v>0.8395294178753685</v>
      </c>
      <c r="Y46" s="215">
        <v>1</v>
      </c>
    </row>
    <row r="47" spans="2:25" ht="15" hidden="1" customHeight="1" outlineLevel="1">
      <c r="B47" s="55" t="s">
        <v>95</v>
      </c>
      <c r="C47" s="214">
        <v>0.14789557746924178</v>
      </c>
      <c r="D47" s="165">
        <v>3.6032205487143427E-2</v>
      </c>
      <c r="E47" s="214">
        <v>3.7171499125087902E-2</v>
      </c>
      <c r="F47" s="165">
        <v>0.16500133553560428</v>
      </c>
      <c r="G47" s="214">
        <v>2.3565389458535708E-2</v>
      </c>
      <c r="H47" s="165">
        <v>0.35080977066945768</v>
      </c>
      <c r="I47" s="214">
        <v>1.6337143698179856E-2</v>
      </c>
      <c r="J47" s="165">
        <v>1.6675115973550945E-2</v>
      </c>
      <c r="K47" s="214">
        <v>0.1237959737689905</v>
      </c>
      <c r="L47" s="165">
        <v>3.5209079461642874E-2</v>
      </c>
      <c r="M47" s="214">
        <v>2.2943956565111449E-2</v>
      </c>
      <c r="N47" s="165">
        <v>4.4672303172033342E-2</v>
      </c>
      <c r="O47" s="214">
        <v>2.0970634570202838E-2</v>
      </c>
      <c r="P47" s="165">
        <v>4.2846162651883103E-3</v>
      </c>
      <c r="Q47" s="214">
        <v>6.6449710270541354E-3</v>
      </c>
      <c r="R47" s="165">
        <v>1.8893740426390183E-2</v>
      </c>
      <c r="S47" s="214">
        <v>1.9199005707370521E-2</v>
      </c>
      <c r="T47" s="165">
        <v>2.4464831804281346E-2</v>
      </c>
      <c r="U47" s="214">
        <v>2.2731361101571571E-3</v>
      </c>
      <c r="V47" s="165">
        <v>7.0865154513292668E-4</v>
      </c>
      <c r="W47" s="214">
        <v>6.2470359286333384E-3</v>
      </c>
      <c r="X47" s="165">
        <v>0.85210442253075824</v>
      </c>
      <c r="Y47" s="215">
        <v>1</v>
      </c>
    </row>
    <row r="48" spans="2:25" ht="15" hidden="1" customHeight="1" outlineLevel="1">
      <c r="B48" s="55" t="s">
        <v>96</v>
      </c>
      <c r="C48" s="214">
        <v>9.9444886897191151E-2</v>
      </c>
      <c r="D48" s="165">
        <v>4.8931971899627946E-2</v>
      </c>
      <c r="E48" s="214">
        <v>3.5333483899342662E-2</v>
      </c>
      <c r="F48" s="165">
        <v>0.13452280480701795</v>
      </c>
      <c r="G48" s="214">
        <v>3.3187918266430513E-2</v>
      </c>
      <c r="H48" s="165">
        <v>0.41105114885827382</v>
      </c>
      <c r="I48" s="214">
        <v>1.398480868211157E-2</v>
      </c>
      <c r="J48" s="165">
        <v>2.1307071451495952E-2</v>
      </c>
      <c r="K48" s="214">
        <v>0.1133346012576224</v>
      </c>
      <c r="L48" s="165">
        <v>2.9140466199912039E-2</v>
      </c>
      <c r="M48" s="214">
        <v>2.1515090280171647E-2</v>
      </c>
      <c r="N48" s="165">
        <v>4.0094143378463516E-2</v>
      </c>
      <c r="O48" s="214">
        <v>2.2584901399075208E-2</v>
      </c>
      <c r="P48" s="165">
        <v>4.6536783672304965E-3</v>
      </c>
      <c r="Q48" s="214">
        <v>8.3742437029728865E-3</v>
      </c>
      <c r="R48" s="165">
        <v>1.9316034091314323E-2</v>
      </c>
      <c r="S48" s="214">
        <v>2.0641411199733735E-2</v>
      </c>
      <c r="T48" s="165">
        <v>2.9223673731382314E-2</v>
      </c>
      <c r="U48" s="214">
        <v>1.366980874154552E-3</v>
      </c>
      <c r="V48" s="165">
        <v>7.8452815386261248E-4</v>
      </c>
      <c r="W48" s="214">
        <v>4.5407538602351208E-3</v>
      </c>
      <c r="X48" s="165">
        <v>0.90055511310280889</v>
      </c>
      <c r="Y48" s="215">
        <v>1</v>
      </c>
    </row>
    <row r="49" spans="2:25" ht="15" hidden="1" customHeight="1" outlineLevel="1">
      <c r="B49" s="55" t="s">
        <v>97</v>
      </c>
      <c r="C49" s="214">
        <v>9.7470961252217408E-2</v>
      </c>
      <c r="D49" s="165">
        <v>3.4493070800850942E-2</v>
      </c>
      <c r="E49" s="214">
        <v>3.7966166205626276E-2</v>
      </c>
      <c r="F49" s="165">
        <v>0.14831000944736322</v>
      </c>
      <c r="G49" s="214">
        <v>2.8144986440654926E-2</v>
      </c>
      <c r="H49" s="165">
        <v>0.37319123774051693</v>
      </c>
      <c r="I49" s="214">
        <v>1.6978067164635596E-2</v>
      </c>
      <c r="J49" s="165">
        <v>3.1896745077515956E-2</v>
      </c>
      <c r="K49" s="214">
        <v>0.12188457904860295</v>
      </c>
      <c r="L49" s="165">
        <v>3.5070787257613964E-2</v>
      </c>
      <c r="M49" s="214">
        <v>2.2279465238460965E-2</v>
      </c>
      <c r="N49" s="165">
        <v>4.239759126220851E-2</v>
      </c>
      <c r="O49" s="214">
        <v>2.2136735290319513E-2</v>
      </c>
      <c r="P49" s="165">
        <v>4.0644051899327814E-3</v>
      </c>
      <c r="Q49" s="214">
        <v>8.6929335082341595E-3</v>
      </c>
      <c r="R49" s="165">
        <v>3.3113347968816903E-2</v>
      </c>
      <c r="S49" s="214">
        <v>2.3298964868042765E-2</v>
      </c>
      <c r="T49" s="165">
        <v>3.4228000897159674E-2</v>
      </c>
      <c r="U49" s="214">
        <v>1.3049595258647056E-3</v>
      </c>
      <c r="V49" s="165">
        <v>1.3865194962312498E-3</v>
      </c>
      <c r="W49" s="214">
        <v>3.5750453677335166E-3</v>
      </c>
      <c r="X49" s="165">
        <v>0.90252903874778256</v>
      </c>
      <c r="Y49" s="215">
        <v>1</v>
      </c>
    </row>
    <row r="50" spans="2:25" collapsed="1">
      <c r="B50" s="175">
        <v>2008</v>
      </c>
      <c r="C50" s="177">
        <v>0.19958218743389042</v>
      </c>
      <c r="D50" s="177">
        <v>3.9416649037444469E-2</v>
      </c>
      <c r="E50" s="177">
        <v>3.0854664692193782E-2</v>
      </c>
      <c r="F50" s="177">
        <v>0.14241379310344829</v>
      </c>
      <c r="G50" s="177">
        <v>2.4365348000846204E-2</v>
      </c>
      <c r="H50" s="177">
        <v>0.35501375079331499</v>
      </c>
      <c r="I50" s="177">
        <v>1.7504231013327692E-2</v>
      </c>
      <c r="J50" s="177">
        <v>2.1564946054580071E-2</v>
      </c>
      <c r="K50" s="177">
        <v>6.6916120160778511E-2</v>
      </c>
      <c r="L50" s="177">
        <v>1.9419293420774274E-2</v>
      </c>
      <c r="M50" s="177">
        <v>1.3162153585783796E-2</v>
      </c>
      <c r="N50" s="177">
        <v>2.3466257668711656E-2</v>
      </c>
      <c r="O50" s="177">
        <v>1.086841548550878E-2</v>
      </c>
      <c r="P50" s="177">
        <v>6.1206896551724141E-3</v>
      </c>
      <c r="Q50" s="177">
        <v>6.7780833509625557E-3</v>
      </c>
      <c r="R50" s="177">
        <v>3.1034482758620689E-2</v>
      </c>
      <c r="S50" s="177">
        <v>2.3716416331711444E-2</v>
      </c>
      <c r="T50" s="177">
        <v>2.7628517029828645E-2</v>
      </c>
      <c r="U50" s="177">
        <v>1.8161624709117834E-3</v>
      </c>
      <c r="V50" s="177">
        <v>1.2058387983922148E-3</v>
      </c>
      <c r="W50" s="177">
        <v>4.0681193145758413E-3</v>
      </c>
      <c r="X50" s="177">
        <v>0.80041781256610955</v>
      </c>
      <c r="Y50" s="177">
        <v>1</v>
      </c>
    </row>
    <row r="51" spans="2:25" ht="15" hidden="1" customHeight="1" outlineLevel="1">
      <c r="B51" s="55" t="s">
        <v>86</v>
      </c>
      <c r="C51" s="214">
        <v>8.9455459443560564E-2</v>
      </c>
      <c r="D51" s="165">
        <v>3.2267336925277751E-2</v>
      </c>
      <c r="E51" s="214">
        <v>4.1251654478120778E-2</v>
      </c>
      <c r="F51" s="165">
        <v>0.13841464229848791</v>
      </c>
      <c r="G51" s="214">
        <v>2.2975520408572536E-2</v>
      </c>
      <c r="H51" s="165">
        <v>0.41325855315052745</v>
      </c>
      <c r="I51" s="214">
        <v>1.3476476329264542E-2</v>
      </c>
      <c r="J51" s="165">
        <v>2.4392689546372182E-2</v>
      </c>
      <c r="K51" s="214">
        <v>0.1311215690468869</v>
      </c>
      <c r="L51" s="165">
        <v>3.7514873591186812E-2</v>
      </c>
      <c r="M51" s="214">
        <v>2.2668021444710348E-2</v>
      </c>
      <c r="N51" s="165">
        <v>4.4928272524299102E-2</v>
      </c>
      <c r="O51" s="214">
        <v>2.6010401486690642E-2</v>
      </c>
      <c r="P51" s="165">
        <v>5.2943299864967848E-3</v>
      </c>
      <c r="Q51" s="214">
        <v>6.5644344024492962E-3</v>
      </c>
      <c r="R51" s="165">
        <v>2.2647967164458469E-2</v>
      </c>
      <c r="S51" s="214">
        <v>2.2320413920344399E-2</v>
      </c>
      <c r="T51" s="165">
        <v>2.724708210222335E-2</v>
      </c>
      <c r="U51" s="214">
        <v>1.4973862588071715E-3</v>
      </c>
      <c r="V51" s="165">
        <v>1.504071018891132E-3</v>
      </c>
      <c r="W51" s="214">
        <v>6.3104135192587939E-3</v>
      </c>
      <c r="X51" s="165">
        <v>0.91054454055643941</v>
      </c>
      <c r="Y51" s="215">
        <v>1</v>
      </c>
    </row>
    <row r="52" spans="2:25" ht="15" hidden="1" customHeight="1" outlineLevel="1">
      <c r="B52" s="55" t="s">
        <v>87</v>
      </c>
      <c r="C52" s="214">
        <v>9.6962165814110601E-2</v>
      </c>
      <c r="D52" s="165">
        <v>3.2646462696650905E-2</v>
      </c>
      <c r="E52" s="214">
        <v>3.1542563459125567E-2</v>
      </c>
      <c r="F52" s="165">
        <v>0.16174838336067948</v>
      </c>
      <c r="G52" s="214">
        <v>1.5804459029051251E-2</v>
      </c>
      <c r="H52" s="165">
        <v>0.40689243316282214</v>
      </c>
      <c r="I52" s="214">
        <v>9.904931956374867E-3</v>
      </c>
      <c r="J52" s="165">
        <v>1.6413714892384905E-2</v>
      </c>
      <c r="K52" s="214">
        <v>0.12866759965254318</v>
      </c>
      <c r="L52" s="165">
        <v>4.1194141492133962E-2</v>
      </c>
      <c r="M52" s="214">
        <v>2.8303252581797125E-2</v>
      </c>
      <c r="N52" s="165">
        <v>3.2586140333944601E-2</v>
      </c>
      <c r="O52" s="214">
        <v>2.6584065244667502E-2</v>
      </c>
      <c r="P52" s="165">
        <v>6.0201717980889876E-3</v>
      </c>
      <c r="Q52" s="214">
        <v>1.0405607566837179E-2</v>
      </c>
      <c r="R52" s="165">
        <v>2.9576054434900106E-2</v>
      </c>
      <c r="S52" s="214">
        <v>2.2862175465688639E-2</v>
      </c>
      <c r="T52" s="165">
        <v>2.5088070649551202E-2</v>
      </c>
      <c r="U52" s="214">
        <v>1.1823183090435285E-3</v>
      </c>
      <c r="V52" s="165">
        <v>8.867387317826465E-4</v>
      </c>
      <c r="W52" s="214">
        <v>3.3961490203648298E-3</v>
      </c>
      <c r="X52" s="165">
        <v>0.90303783418588934</v>
      </c>
      <c r="Y52" s="215">
        <v>1</v>
      </c>
    </row>
    <row r="53" spans="2:25" ht="15" hidden="1" customHeight="1" outlineLevel="1">
      <c r="B53" s="55" t="s">
        <v>88</v>
      </c>
      <c r="C53" s="214">
        <v>0.17564253396313662</v>
      </c>
      <c r="D53" s="165">
        <v>4.5327105538873966E-2</v>
      </c>
      <c r="E53" s="214">
        <v>3.2022804029336188E-2</v>
      </c>
      <c r="F53" s="165">
        <v>0.13191334937107471</v>
      </c>
      <c r="G53" s="214">
        <v>1.8121477111099404E-2</v>
      </c>
      <c r="H53" s="165">
        <v>0.3876450859540993</v>
      </c>
      <c r="I53" s="214">
        <v>9.8040937212827851E-3</v>
      </c>
      <c r="J53" s="165">
        <v>1.6160658366842849E-2</v>
      </c>
      <c r="K53" s="214">
        <v>8.4877112270042784E-2</v>
      </c>
      <c r="L53" s="165">
        <v>3.0512680936744571E-2</v>
      </c>
      <c r="M53" s="214">
        <v>1.6283575362751469E-2</v>
      </c>
      <c r="N53" s="165">
        <v>2.0439340462519096E-2</v>
      </c>
      <c r="O53" s="214">
        <v>1.7641515508027651E-2</v>
      </c>
      <c r="P53" s="165">
        <v>8.3407961509420706E-3</v>
      </c>
      <c r="Q53" s="214">
        <v>7.0940666210117824E-3</v>
      </c>
      <c r="R53" s="165">
        <v>2.8920613180213876E-2</v>
      </c>
      <c r="S53" s="214">
        <v>2.2645993198592892E-2</v>
      </c>
      <c r="T53" s="165">
        <v>2.4214648193998139E-2</v>
      </c>
      <c r="U53" s="214">
        <v>1.2467295299302885E-3</v>
      </c>
      <c r="V53" s="165">
        <v>1.0243082992384999E-3</v>
      </c>
      <c r="W53" s="214">
        <v>4.9986245002838796E-3</v>
      </c>
      <c r="X53" s="165">
        <v>0.82435746603686344</v>
      </c>
      <c r="Y53" s="215">
        <v>1</v>
      </c>
    </row>
    <row r="54" spans="2:25" ht="15" hidden="1" customHeight="1" outlineLevel="1">
      <c r="B54" s="55" t="s">
        <v>89</v>
      </c>
      <c r="C54" s="214">
        <v>0.26877989506437316</v>
      </c>
      <c r="D54" s="165">
        <v>3.1859973450022123E-2</v>
      </c>
      <c r="E54" s="214">
        <v>2.6823906218173391E-2</v>
      </c>
      <c r="F54" s="165">
        <v>0.14876416174415094</v>
      </c>
      <c r="G54" s="214">
        <v>1.8894031874021059E-2</v>
      </c>
      <c r="H54" s="165">
        <v>0.33886340809001708</v>
      </c>
      <c r="I54" s="214">
        <v>1.1554157038202468E-2</v>
      </c>
      <c r="J54" s="165">
        <v>2.580545468593062E-2</v>
      </c>
      <c r="K54" s="214">
        <v>1.2706060840187395E-2</v>
      </c>
      <c r="L54" s="165">
        <v>1.9034507947433854E-3</v>
      </c>
      <c r="M54" s="214">
        <v>2.4864264994064887E-3</v>
      </c>
      <c r="N54" s="165">
        <v>8.0703504175651287E-3</v>
      </c>
      <c r="O54" s="214">
        <v>2.4583312847239292E-4</v>
      </c>
      <c r="P54" s="165">
        <v>6.5953516467307707E-3</v>
      </c>
      <c r="Q54" s="214">
        <v>7.6629698046680201E-3</v>
      </c>
      <c r="R54" s="165">
        <v>3.7668659085641237E-2</v>
      </c>
      <c r="S54" s="214">
        <v>2.7561405603590567E-2</v>
      </c>
      <c r="T54" s="165">
        <v>2.8291881185337108E-2</v>
      </c>
      <c r="U54" s="214">
        <v>1.2923798753977228E-3</v>
      </c>
      <c r="V54" s="165">
        <v>1.7699985250012292E-3</v>
      </c>
      <c r="W54" s="214">
        <v>5.1063052685551332E-3</v>
      </c>
      <c r="X54" s="165">
        <v>0.73122010493562684</v>
      </c>
      <c r="Y54" s="215">
        <v>1</v>
      </c>
    </row>
    <row r="55" spans="2:25" ht="15" hidden="1" customHeight="1" outlineLevel="1">
      <c r="B55" s="55" t="s">
        <v>90</v>
      </c>
      <c r="C55" s="214">
        <v>0.3294405360855841</v>
      </c>
      <c r="D55" s="165">
        <v>2.8452613094019672E-2</v>
      </c>
      <c r="E55" s="214">
        <v>4.044343413667166E-2</v>
      </c>
      <c r="F55" s="165">
        <v>0.11545878626603893</v>
      </c>
      <c r="G55" s="214">
        <v>2.4687301364992836E-2</v>
      </c>
      <c r="H55" s="165">
        <v>0.30067549369216018</v>
      </c>
      <c r="I55" s="214">
        <v>7.7622520765774985E-3</v>
      </c>
      <c r="J55" s="165">
        <v>5.0322664052315745E-2</v>
      </c>
      <c r="K55" s="214">
        <v>5.0419624869372228E-3</v>
      </c>
      <c r="L55" s="165">
        <v>1.481345816140744E-3</v>
      </c>
      <c r="M55" s="214">
        <v>1.3251311664386292E-3</v>
      </c>
      <c r="N55" s="165">
        <v>2.0684974305383479E-3</v>
      </c>
      <c r="O55" s="214">
        <v>1.6698807381950205E-4</v>
      </c>
      <c r="P55" s="165">
        <v>4.0400340440202107E-3</v>
      </c>
      <c r="Q55" s="214">
        <v>6.5179215910192738E-3</v>
      </c>
      <c r="R55" s="165">
        <v>2.7348337121987483E-2</v>
      </c>
      <c r="S55" s="214">
        <v>2.0900442787731226E-2</v>
      </c>
      <c r="T55" s="165">
        <v>3.1496105407181563E-2</v>
      </c>
      <c r="U55" s="214">
        <v>1.4274786955538079E-3</v>
      </c>
      <c r="V55" s="165">
        <v>1.3251311664386292E-3</v>
      </c>
      <c r="W55" s="214">
        <v>4.6595059307699763E-3</v>
      </c>
      <c r="X55" s="165">
        <v>0.6705594639144159</v>
      </c>
      <c r="Y55" s="215">
        <v>1</v>
      </c>
    </row>
    <row r="56" spans="2:25" ht="15" hidden="1" customHeight="1" outlineLevel="1">
      <c r="B56" s="55" t="s">
        <v>91</v>
      </c>
      <c r="C56" s="214">
        <v>0.30663240164921191</v>
      </c>
      <c r="D56" s="165">
        <v>5.0480604295186471E-2</v>
      </c>
      <c r="E56" s="214">
        <v>4.0693866603459354E-2</v>
      </c>
      <c r="F56" s="165">
        <v>0.11932459658555754</v>
      </c>
      <c r="G56" s="214">
        <v>1.9854165757021938E-2</v>
      </c>
      <c r="H56" s="165">
        <v>0.30258422270597995</v>
      </c>
      <c r="I56" s="214">
        <v>8.9259538794528408E-3</v>
      </c>
      <c r="J56" s="165">
        <v>3.3982247893262804E-2</v>
      </c>
      <c r="K56" s="214">
        <v>7.7657670020396833E-3</v>
      </c>
      <c r="L56" s="165">
        <v>1.7465178799767962E-3</v>
      </c>
      <c r="M56" s="214">
        <v>2.1457219668286356E-3</v>
      </c>
      <c r="N56" s="165">
        <v>3.6926378033795121E-3</v>
      </c>
      <c r="O56" s="214">
        <v>1.8088935185473962E-4</v>
      </c>
      <c r="P56" s="165">
        <v>7.2168613826184046E-3</v>
      </c>
      <c r="Q56" s="214">
        <v>7.7907172574679237E-3</v>
      </c>
      <c r="R56" s="165">
        <v>2.8405865805051181E-2</v>
      </c>
      <c r="S56" s="214">
        <v>2.2929284738552512E-2</v>
      </c>
      <c r="T56" s="165">
        <v>3.3470767656983889E-2</v>
      </c>
      <c r="U56" s="214">
        <v>1.9773077426880159E-3</v>
      </c>
      <c r="V56" s="165">
        <v>1.8338437739756361E-3</v>
      </c>
      <c r="W56" s="214">
        <v>6.1315252714899673E-3</v>
      </c>
      <c r="X56" s="165">
        <v>0.69336759835078809</v>
      </c>
      <c r="Y56" s="215">
        <v>1</v>
      </c>
    </row>
    <row r="57" spans="2:25" ht="15" hidden="1" customHeight="1" outlineLevel="1">
      <c r="B57" s="55" t="s">
        <v>92</v>
      </c>
      <c r="C57" s="214">
        <v>0.2732620098819426</v>
      </c>
      <c r="D57" s="165">
        <v>2.5237706392814137E-2</v>
      </c>
      <c r="E57" s="214">
        <v>2.7306824630119166E-2</v>
      </c>
      <c r="F57" s="165">
        <v>0.14353037244128272</v>
      </c>
      <c r="G57" s="214">
        <v>1.5155080065879617E-2</v>
      </c>
      <c r="H57" s="165">
        <v>0.36797780022974824</v>
      </c>
      <c r="I57" s="214">
        <v>9.7712205721561737E-3</v>
      </c>
      <c r="J57" s="165">
        <v>2.444189168615836E-2</v>
      </c>
      <c r="K57" s="214">
        <v>4.0828754515383446E-3</v>
      </c>
      <c r="L57" s="165">
        <v>7.819744508878524E-4</v>
      </c>
      <c r="M57" s="214">
        <v>3.6676677785005469E-4</v>
      </c>
      <c r="N57" s="165">
        <v>2.6780894910937952E-3</v>
      </c>
      <c r="O57" s="214">
        <v>2.5604473170664192E-4</v>
      </c>
      <c r="P57" s="165">
        <v>6.1519936888433701E-3</v>
      </c>
      <c r="Q57" s="214">
        <v>7.6675016954313316E-3</v>
      </c>
      <c r="R57" s="165">
        <v>3.0573124991349839E-2</v>
      </c>
      <c r="S57" s="214">
        <v>2.4739457185168783E-2</v>
      </c>
      <c r="T57" s="165">
        <v>3.0081795911588445E-2</v>
      </c>
      <c r="U57" s="214">
        <v>2.3805239920833736E-3</v>
      </c>
      <c r="V57" s="165">
        <v>1.660830692151191E-3</v>
      </c>
      <c r="W57" s="214">
        <v>5.9789904917442876E-3</v>
      </c>
      <c r="X57" s="165">
        <v>0.7267379901180574</v>
      </c>
      <c r="Y57" s="215">
        <v>1</v>
      </c>
    </row>
    <row r="58" spans="2:25" ht="15" hidden="1" customHeight="1" outlineLevel="1">
      <c r="B58" s="55" t="s">
        <v>93</v>
      </c>
      <c r="C58" s="214">
        <v>0.22938481675392669</v>
      </c>
      <c r="D58" s="165">
        <v>4.0283135850096442E-2</v>
      </c>
      <c r="E58" s="214">
        <v>3.0638605676494901E-2</v>
      </c>
      <c r="F58" s="165">
        <v>0.15476026453568476</v>
      </c>
      <c r="G58" s="214">
        <v>1.668848167539267E-2</v>
      </c>
      <c r="H58" s="165">
        <v>0.40788612565445026</v>
      </c>
      <c r="I58" s="214">
        <v>1.1487324331771838E-2</v>
      </c>
      <c r="J58" s="165">
        <v>2.2767980159823644E-2</v>
      </c>
      <c r="K58" s="214">
        <v>4.1592036373656657E-3</v>
      </c>
      <c r="L58" s="165">
        <v>9.6445301736015432E-4</v>
      </c>
      <c r="M58" s="214">
        <v>2.2389087903003583E-4</v>
      </c>
      <c r="N58" s="165">
        <v>2.6866905483604298E-3</v>
      </c>
      <c r="O58" s="214">
        <v>2.8416919261504546E-4</v>
      </c>
      <c r="P58" s="165">
        <v>6.8631165610360985E-3</v>
      </c>
      <c r="Q58" s="214">
        <v>6.2603334251860017E-3</v>
      </c>
      <c r="R58" s="165">
        <v>2.5695783962524112E-2</v>
      </c>
      <c r="S58" s="214">
        <v>1.2624001102232019E-2</v>
      </c>
      <c r="T58" s="165">
        <v>2.0313791678148251E-2</v>
      </c>
      <c r="U58" s="214">
        <v>3.4186414990355469E-3</v>
      </c>
      <c r="V58" s="165">
        <v>2.462799669330394E-3</v>
      </c>
      <c r="W58" s="214">
        <v>4.3055938275006886E-3</v>
      </c>
      <c r="X58" s="165">
        <v>0.77061518324607325</v>
      </c>
      <c r="Y58" s="215">
        <v>1</v>
      </c>
    </row>
    <row r="59" spans="2:25" ht="15" hidden="1" customHeight="1" outlineLevel="1">
      <c r="B59" s="55" t="s">
        <v>94</v>
      </c>
      <c r="C59" s="214">
        <v>0.20366977035983377</v>
      </c>
      <c r="D59" s="165">
        <v>3.9343814250486053E-2</v>
      </c>
      <c r="E59" s="214">
        <v>3.8449354311731715E-2</v>
      </c>
      <c r="F59" s="165">
        <v>0.15805852501071488</v>
      </c>
      <c r="G59" s="214">
        <v>2.8399103055450306E-2</v>
      </c>
      <c r="H59" s="165">
        <v>0.36733109304246819</v>
      </c>
      <c r="I59" s="214">
        <v>8.4290426172891654E-3</v>
      </c>
      <c r="J59" s="165">
        <v>2.51442627227609E-2</v>
      </c>
      <c r="K59" s="214">
        <v>5.6052822828605325E-2</v>
      </c>
      <c r="L59" s="165">
        <v>2.1231000490710659E-2</v>
      </c>
      <c r="M59" s="214">
        <v>9.4601561577976404E-3</v>
      </c>
      <c r="N59" s="165">
        <v>1.6584778031070061E-2</v>
      </c>
      <c r="O59" s="214">
        <v>8.7768881490269644E-3</v>
      </c>
      <c r="P59" s="165">
        <v>5.4475094881080311E-3</v>
      </c>
      <c r="Q59" s="214">
        <v>6.7705648141821589E-3</v>
      </c>
      <c r="R59" s="165">
        <v>2.1995018355063328E-2</v>
      </c>
      <c r="S59" s="214">
        <v>1.5976048350528911E-2</v>
      </c>
      <c r="T59" s="165">
        <v>1.6392220683143777E-2</v>
      </c>
      <c r="U59" s="214">
        <v>2.1367654092464797E-3</v>
      </c>
      <c r="V59" s="165">
        <v>1.4162282363610389E-3</v>
      </c>
      <c r="W59" s="214">
        <v>4.9878564640259389E-3</v>
      </c>
      <c r="X59" s="165">
        <v>0.7963302296401662</v>
      </c>
      <c r="Y59" s="215">
        <v>1</v>
      </c>
    </row>
    <row r="60" spans="2:25" ht="15" hidden="1" customHeight="1" outlineLevel="1">
      <c r="B60" s="55" t="s">
        <v>95</v>
      </c>
      <c r="C60" s="214">
        <v>9.8169783941589095E-2</v>
      </c>
      <c r="D60" s="165">
        <v>3.402905632889975E-2</v>
      </c>
      <c r="E60" s="214">
        <v>3.1230104788616066E-2</v>
      </c>
      <c r="F60" s="165">
        <v>0.15705100630337651</v>
      </c>
      <c r="G60" s="214">
        <v>2.6957115244535448E-2</v>
      </c>
      <c r="H60" s="165">
        <v>0.43326966865690475</v>
      </c>
      <c r="I60" s="214">
        <v>8.8499635792166371E-3</v>
      </c>
      <c r="J60" s="165">
        <v>2.5236448314033186E-2</v>
      </c>
      <c r="K60" s="214">
        <v>0.11342062850227415</v>
      </c>
      <c r="L60" s="165">
        <v>3.5973409960367304E-2</v>
      </c>
      <c r="M60" s="214">
        <v>2.0992136552127606E-2</v>
      </c>
      <c r="N60" s="165">
        <v>3.5331027639646462E-2</v>
      </c>
      <c r="O60" s="214">
        <v>2.1124054350132777E-2</v>
      </c>
      <c r="P60" s="165">
        <v>4.5482962529609814E-3</v>
      </c>
      <c r="Q60" s="214">
        <v>7.6741745100400915E-3</v>
      </c>
      <c r="R60" s="165">
        <v>1.8095680552448794E-2</v>
      </c>
      <c r="S60" s="214">
        <v>1.5939111332885961E-2</v>
      </c>
      <c r="T60" s="165">
        <v>1.4637140022139249E-2</v>
      </c>
      <c r="U60" s="214">
        <v>3.1029360313390804E-3</v>
      </c>
      <c r="V60" s="165">
        <v>1.439624665186893E-3</v>
      </c>
      <c r="W60" s="214">
        <v>6.3492609735533488E-3</v>
      </c>
      <c r="X60" s="165">
        <v>0.90183021605841096</v>
      </c>
      <c r="Y60" s="215">
        <v>1</v>
      </c>
    </row>
    <row r="61" spans="2:25" ht="15" hidden="1" customHeight="1" outlineLevel="1">
      <c r="B61" s="55" t="s">
        <v>96</v>
      </c>
      <c r="C61" s="214">
        <v>0.11033544458460746</v>
      </c>
      <c r="D61" s="165">
        <v>3.7566623296854257E-2</v>
      </c>
      <c r="E61" s="214">
        <v>3.6575942302738904E-2</v>
      </c>
      <c r="F61" s="165">
        <v>0.13595445509243054</v>
      </c>
      <c r="G61" s="214">
        <v>2.9073184907305281E-2</v>
      </c>
      <c r="H61" s="165">
        <v>0.41267147036873147</v>
      </c>
      <c r="I61" s="214">
        <v>8.5396701692743594E-3</v>
      </c>
      <c r="J61" s="165">
        <v>3.2309409488082107E-2</v>
      </c>
      <c r="K61" s="214">
        <v>0.12925084703224998</v>
      </c>
      <c r="L61" s="165">
        <v>4.0650943458533394E-2</v>
      </c>
      <c r="M61" s="214">
        <v>2.2230881507948563E-2</v>
      </c>
      <c r="N61" s="165">
        <v>4.1126470335708765E-2</v>
      </c>
      <c r="O61" s="214">
        <v>2.5242551730059244E-2</v>
      </c>
      <c r="P61" s="165">
        <v>4.8609414111260079E-3</v>
      </c>
      <c r="Q61" s="214">
        <v>8.0707478320597575E-3</v>
      </c>
      <c r="R61" s="165">
        <v>1.4232783615457266E-2</v>
      </c>
      <c r="S61" s="214">
        <v>1.6214145603687974E-2</v>
      </c>
      <c r="T61" s="165">
        <v>1.571220056666953E-2</v>
      </c>
      <c r="U61" s="214">
        <v>1.9681529083091717E-3</v>
      </c>
      <c r="V61" s="165">
        <v>1.386953391761497E-3</v>
      </c>
      <c r="W61" s="214">
        <v>5.2770274286544567E-3</v>
      </c>
      <c r="X61" s="165">
        <v>0.88966455541539258</v>
      </c>
      <c r="Y61" s="215">
        <v>1</v>
      </c>
    </row>
    <row r="62" spans="2:25" ht="15" hidden="1" customHeight="1" outlineLevel="1">
      <c r="B62" s="55" t="s">
        <v>97</v>
      </c>
      <c r="C62" s="214">
        <v>9.6010776510489323E-2</v>
      </c>
      <c r="D62" s="165">
        <v>3.1372227236672955E-2</v>
      </c>
      <c r="E62" s="214">
        <v>3.8059681080933237E-2</v>
      </c>
      <c r="F62" s="165">
        <v>0.13774924099450234</v>
      </c>
      <c r="G62" s="214">
        <v>2.2900084789803342E-2</v>
      </c>
      <c r="H62" s="165">
        <v>0.400248899100134</v>
      </c>
      <c r="I62" s="214">
        <v>8.1781132901178853E-3</v>
      </c>
      <c r="J62" s="165">
        <v>4.964306227947813E-2</v>
      </c>
      <c r="K62" s="214">
        <v>0.12813517135745739</v>
      </c>
      <c r="L62" s="165">
        <v>3.8825524465960999E-2</v>
      </c>
      <c r="M62" s="214">
        <v>2.0021334208582917E-2</v>
      </c>
      <c r="N62" s="165">
        <v>4.3276989141434866E-2</v>
      </c>
      <c r="O62" s="214">
        <v>2.6011323541478625E-2</v>
      </c>
      <c r="P62" s="165">
        <v>5.408768906758568E-3</v>
      </c>
      <c r="Q62" s="214">
        <v>1.0448291895735894E-2</v>
      </c>
      <c r="R62" s="165">
        <v>2.4465960996690461E-2</v>
      </c>
      <c r="S62" s="214">
        <v>2.2202620278438775E-2</v>
      </c>
      <c r="T62" s="165">
        <v>1.6978474330570828E-2</v>
      </c>
      <c r="U62" s="214">
        <v>1.8735811383714888E-3</v>
      </c>
      <c r="V62" s="165">
        <v>1.3333880364322639E-3</v>
      </c>
      <c r="W62" s="214">
        <v>4.9916577774130905E-3</v>
      </c>
      <c r="X62" s="165">
        <v>0.90398922348951072</v>
      </c>
      <c r="Y62" s="215">
        <v>1</v>
      </c>
    </row>
    <row r="63" spans="2:25" collapsed="1">
      <c r="B63" s="175">
        <v>2007</v>
      </c>
      <c r="C63" s="177">
        <v>0.18993117372932616</v>
      </c>
      <c r="D63" s="177">
        <v>3.5736346886973538E-2</v>
      </c>
      <c r="E63" s="177">
        <v>3.4774449170369912E-2</v>
      </c>
      <c r="F63" s="177">
        <v>0.14135239500220001</v>
      </c>
      <c r="G63" s="177">
        <v>2.1818002742773457E-2</v>
      </c>
      <c r="H63" s="177">
        <v>0.37700395357625754</v>
      </c>
      <c r="I63" s="177">
        <v>9.6270063623351467E-3</v>
      </c>
      <c r="J63" s="177">
        <v>2.9103695464360538E-2</v>
      </c>
      <c r="K63" s="177">
        <v>6.8310796271455351E-2</v>
      </c>
      <c r="L63" s="177">
        <v>2.1533233914040495E-2</v>
      </c>
      <c r="M63" s="177">
        <v>1.2506811434860201E-2</v>
      </c>
      <c r="N63" s="177">
        <v>2.1317516173477744E-2</v>
      </c>
      <c r="O63" s="177">
        <v>1.2953234749076911E-2</v>
      </c>
      <c r="P63" s="177">
        <v>5.8581016196494777E-3</v>
      </c>
      <c r="Q63" s="177">
        <v>7.7519213866743177E-3</v>
      </c>
      <c r="R63" s="177">
        <v>2.5723939102293033E-2</v>
      </c>
      <c r="S63" s="177">
        <v>2.0646810642646167E-2</v>
      </c>
      <c r="T63" s="177">
        <v>2.3751433211539347E-2</v>
      </c>
      <c r="U63" s="177">
        <v>1.9254012724670294E-3</v>
      </c>
      <c r="V63" s="177">
        <v>1.4714840417047162E-3</v>
      </c>
      <c r="W63" s="177">
        <v>5.2130895169742566E-3</v>
      </c>
      <c r="X63" s="177">
        <v>0.81006882627067389</v>
      </c>
      <c r="Y63" s="177">
        <v>1</v>
      </c>
    </row>
    <row r="64" spans="2:25" ht="15" hidden="1" customHeight="1" outlineLevel="1">
      <c r="B64" s="55" t="s">
        <v>86</v>
      </c>
      <c r="C64" s="214">
        <v>0.13148033456574643</v>
      </c>
      <c r="D64" s="165">
        <v>2.8495642762857445E-2</v>
      </c>
      <c r="E64" s="214">
        <v>3.6809739191361851E-2</v>
      </c>
      <c r="F64" s="165">
        <v>0.11843051880211949</v>
      </c>
      <c r="G64" s="214">
        <v>1.8673873468085505E-2</v>
      </c>
      <c r="H64" s="165">
        <v>0.4364368873124011</v>
      </c>
      <c r="I64" s="214">
        <v>7.9575098999680946E-3</v>
      </c>
      <c r="J64" s="165">
        <v>3.1592315247514845E-2</v>
      </c>
      <c r="K64" s="214">
        <v>0.10523681724627618</v>
      </c>
      <c r="L64" s="165">
        <v>3.6584526647023129E-2</v>
      </c>
      <c r="M64" s="214">
        <v>1.5677295447578652E-2</v>
      </c>
      <c r="N64" s="165">
        <v>3.037241396568011E-2</v>
      </c>
      <c r="O64" s="214">
        <v>2.2602581185994283E-2</v>
      </c>
      <c r="P64" s="165">
        <v>6.8877503143591765E-3</v>
      </c>
      <c r="Q64" s="214">
        <v>7.3444313070460251E-3</v>
      </c>
      <c r="R64" s="165">
        <v>2.5624182822538772E-2</v>
      </c>
      <c r="S64" s="214">
        <v>1.8085818491201069E-2</v>
      </c>
      <c r="T64" s="165">
        <v>1.7391413146156685E-2</v>
      </c>
      <c r="U64" s="214">
        <v>2.0331688030578859E-3</v>
      </c>
      <c r="V64" s="165">
        <v>1.0885272976371451E-3</v>
      </c>
      <c r="W64" s="214">
        <v>6.4310693216723279E-3</v>
      </c>
      <c r="X64" s="165">
        <v>0.86851966543425363</v>
      </c>
      <c r="Y64" s="215">
        <v>1</v>
      </c>
    </row>
    <row r="65" spans="2:25" ht="15" hidden="1" customHeight="1" outlineLevel="1">
      <c r="B65" s="55" t="s">
        <v>87</v>
      </c>
      <c r="C65" s="214">
        <v>0.11333368357456199</v>
      </c>
      <c r="D65" s="165">
        <v>2.617615382594762E-2</v>
      </c>
      <c r="E65" s="214">
        <v>3.0569492237778769E-2</v>
      </c>
      <c r="F65" s="165">
        <v>0.16718983950195698</v>
      </c>
      <c r="G65" s="214">
        <v>1.620084583256718E-2</v>
      </c>
      <c r="H65" s="165">
        <v>0.41810922272715334</v>
      </c>
      <c r="I65" s="214">
        <v>7.6637158843153221E-3</v>
      </c>
      <c r="J65" s="165">
        <v>2.331293178176469E-2</v>
      </c>
      <c r="K65" s="214">
        <v>0.10742992986419396</v>
      </c>
      <c r="L65" s="165">
        <v>4.1339410018650345E-2</v>
      </c>
      <c r="M65" s="214">
        <v>2.2551157109459138E-2</v>
      </c>
      <c r="N65" s="165">
        <v>2.4540965089705536E-2</v>
      </c>
      <c r="O65" s="214">
        <v>1.8998397646378944E-2</v>
      </c>
      <c r="P65" s="165">
        <v>8.1825107042475496E-3</v>
      </c>
      <c r="Q65" s="214">
        <v>1.0329927237384748E-2</v>
      </c>
      <c r="R65" s="165">
        <v>2.3424571173395678E-2</v>
      </c>
      <c r="S65" s="214">
        <v>2.6957629567364524E-2</v>
      </c>
      <c r="T65" s="165">
        <v>1.3436129133941002E-2</v>
      </c>
      <c r="U65" s="214">
        <v>2.0357771415062125E-3</v>
      </c>
      <c r="V65" s="165">
        <v>8.6028001786230262E-4</v>
      </c>
      <c r="W65" s="214">
        <v>4.7873597940581575E-3</v>
      </c>
      <c r="X65" s="165">
        <v>0.88666631642543803</v>
      </c>
      <c r="Y65" s="215">
        <v>1</v>
      </c>
    </row>
    <row r="66" spans="2:25" ht="15" hidden="1" customHeight="1" outlineLevel="1">
      <c r="B66" s="55" t="s">
        <v>88</v>
      </c>
      <c r="C66" s="214">
        <v>0.1617541459111958</v>
      </c>
      <c r="D66" s="165">
        <v>4.9564347142671362E-2</v>
      </c>
      <c r="E66" s="214">
        <v>3.2720611101373392E-2</v>
      </c>
      <c r="F66" s="165">
        <v>0.13629912756345378</v>
      </c>
      <c r="G66" s="214">
        <v>1.9863056298449065E-2</v>
      </c>
      <c r="H66" s="165">
        <v>0.41840202192682391</v>
      </c>
      <c r="I66" s="214">
        <v>9.9456635436868494E-3</v>
      </c>
      <c r="J66" s="165">
        <v>2.7021220054166833E-2</v>
      </c>
      <c r="K66" s="214">
        <v>6.6272383397131082E-2</v>
      </c>
      <c r="L66" s="165">
        <v>2.597520086395531E-2</v>
      </c>
      <c r="M66" s="214">
        <v>1.2026393608540039E-2</v>
      </c>
      <c r="N66" s="165">
        <v>1.808765075398194E-2</v>
      </c>
      <c r="O66" s="214">
        <v>1.0183138170653791E-2</v>
      </c>
      <c r="P66" s="165">
        <v>9.9456635436868494E-3</v>
      </c>
      <c r="Q66" s="214">
        <v>8.2663786815634875E-3</v>
      </c>
      <c r="R66" s="165">
        <v>2.0914729646445515E-2</v>
      </c>
      <c r="S66" s="214">
        <v>1.8421246063292641E-2</v>
      </c>
      <c r="T66" s="165">
        <v>1.2687930069376517E-2</v>
      </c>
      <c r="U66" s="214">
        <v>1.7527889133274153E-3</v>
      </c>
      <c r="V66" s="165">
        <v>6.3891982969676751E-4</v>
      </c>
      <c r="W66" s="214">
        <v>5.5297663136587493E-3</v>
      </c>
      <c r="X66" s="165">
        <v>0.83824585408880425</v>
      </c>
      <c r="Y66" s="215">
        <v>1</v>
      </c>
    </row>
    <row r="67" spans="2:25" ht="15" hidden="1" customHeight="1" outlineLevel="1">
      <c r="B67" s="55" t="s">
        <v>89</v>
      </c>
      <c r="C67" s="214">
        <v>0.25263994133463702</v>
      </c>
      <c r="D67" s="165">
        <v>3.038988022488389E-2</v>
      </c>
      <c r="E67" s="214">
        <v>2.8599364458567589E-2</v>
      </c>
      <c r="F67" s="165">
        <v>0.14517232950378881</v>
      </c>
      <c r="G67" s="214">
        <v>1.3126374969445123E-2</v>
      </c>
      <c r="H67" s="165">
        <v>0.39984722561720848</v>
      </c>
      <c r="I67" s="214">
        <v>8.6592520166218524E-3</v>
      </c>
      <c r="J67" s="165">
        <v>2.245172329503789E-2</v>
      </c>
      <c r="K67" s="214">
        <v>1.0468100708873137E-2</v>
      </c>
      <c r="L67" s="165">
        <v>2.3160596431190416E-3</v>
      </c>
      <c r="M67" s="214">
        <v>2.5238328037154728E-3</v>
      </c>
      <c r="N67" s="165">
        <v>4.4426790515766316E-3</v>
      </c>
      <c r="O67" s="214">
        <v>1.1855292104619897E-3</v>
      </c>
      <c r="P67" s="165">
        <v>6.8198484478122707E-3</v>
      </c>
      <c r="Q67" s="214">
        <v>6.2393057932045954E-3</v>
      </c>
      <c r="R67" s="165">
        <v>2.6576631630408212E-2</v>
      </c>
      <c r="S67" s="214">
        <v>2.2525054998777806E-2</v>
      </c>
      <c r="T67" s="165">
        <v>1.7642385724761671E-2</v>
      </c>
      <c r="U67" s="214">
        <v>1.6499633341481301E-3</v>
      </c>
      <c r="V67" s="165">
        <v>1.4238572476167196E-3</v>
      </c>
      <c r="W67" s="214">
        <v>5.7687606942067957E-3</v>
      </c>
      <c r="X67" s="165">
        <v>0.74736005866536304</v>
      </c>
      <c r="Y67" s="215">
        <v>1</v>
      </c>
    </row>
    <row r="68" spans="2:25" ht="15" hidden="1" customHeight="1" outlineLevel="1">
      <c r="B68" s="55" t="s">
        <v>90</v>
      </c>
      <c r="C68" s="214">
        <v>0.31807281806458693</v>
      </c>
      <c r="D68" s="165">
        <v>2.8704694487886519E-2</v>
      </c>
      <c r="E68" s="214">
        <v>3.2639174692018547E-2</v>
      </c>
      <c r="F68" s="165">
        <v>0.11570225258594671</v>
      </c>
      <c r="G68" s="214">
        <v>1.9798611682717369E-2</v>
      </c>
      <c r="H68" s="165">
        <v>0.32711608637199219</v>
      </c>
      <c r="I68" s="214">
        <v>7.2927812988723348E-3</v>
      </c>
      <c r="J68" s="165">
        <v>5.3831591077454936E-2</v>
      </c>
      <c r="K68" s="214">
        <v>9.5042115949186493E-3</v>
      </c>
      <c r="L68" s="165">
        <v>2.4364145197135565E-3</v>
      </c>
      <c r="M68" s="214">
        <v>1.5694021455812551E-3</v>
      </c>
      <c r="N68" s="165">
        <v>5.3941339479243837E-3</v>
      </c>
      <c r="O68" s="214">
        <v>1.04260981699454E-4</v>
      </c>
      <c r="P68" s="165">
        <v>4.5710209345076408E-3</v>
      </c>
      <c r="Q68" s="214">
        <v>6.3818695640244739E-3</v>
      </c>
      <c r="R68" s="165">
        <v>2.1543611271160865E-2</v>
      </c>
      <c r="S68" s="214">
        <v>1.9738250061733475E-2</v>
      </c>
      <c r="T68" s="165">
        <v>2.5659176338244574E-2</v>
      </c>
      <c r="U68" s="214">
        <v>1.4541663237029111E-3</v>
      </c>
      <c r="V68" s="165">
        <v>3.1717288116991796E-3</v>
      </c>
      <c r="W68" s="214">
        <v>4.8179548385326636E-3</v>
      </c>
      <c r="X68" s="165">
        <v>0.68192718193541302</v>
      </c>
      <c r="Y68" s="215">
        <v>1</v>
      </c>
    </row>
    <row r="69" spans="2:25" ht="15" hidden="1" customHeight="1" outlineLevel="1">
      <c r="B69" s="55" t="s">
        <v>91</v>
      </c>
      <c r="C69" s="214">
        <v>0.27200971463266543</v>
      </c>
      <c r="D69" s="165">
        <v>4.7626700953605487E-2</v>
      </c>
      <c r="E69" s="214">
        <v>4.1894353369763208E-2</v>
      </c>
      <c r="F69" s="165">
        <v>0.11872447825517578</v>
      </c>
      <c r="G69" s="214">
        <v>1.8214936247723135E-2</v>
      </c>
      <c r="H69" s="165">
        <v>0.35239949045799257</v>
      </c>
      <c r="I69" s="214">
        <v>1.0696810600378585E-2</v>
      </c>
      <c r="J69" s="165">
        <v>3.0905865685679251E-2</v>
      </c>
      <c r="K69" s="214">
        <v>1.0673000226198555E-2</v>
      </c>
      <c r="L69" s="165">
        <v>2.1012655213876684E-3</v>
      </c>
      <c r="M69" s="214">
        <v>2.3988951986380464E-3</v>
      </c>
      <c r="N69" s="165">
        <v>5.2739978808766979E-3</v>
      </c>
      <c r="O69" s="214">
        <v>8.9884162529614152E-4</v>
      </c>
      <c r="P69" s="165">
        <v>7.8157553245949262E-3</v>
      </c>
      <c r="Q69" s="214">
        <v>8.0717168470302511E-3</v>
      </c>
      <c r="R69" s="165">
        <v>2.0655499601176231E-2</v>
      </c>
      <c r="S69" s="214">
        <v>2.1816255342452708E-2</v>
      </c>
      <c r="T69" s="165">
        <v>2.5667583366072597E-2</v>
      </c>
      <c r="U69" s="214">
        <v>2.9762967725037799E-3</v>
      </c>
      <c r="V69" s="165">
        <v>2.0595973665726158E-3</v>
      </c>
      <c r="W69" s="214">
        <v>7.7919449504148955E-3</v>
      </c>
      <c r="X69" s="165">
        <v>0.72799028536733457</v>
      </c>
      <c r="Y69" s="215">
        <v>1</v>
      </c>
    </row>
    <row r="70" spans="2:25" ht="15" hidden="1" customHeight="1" outlineLevel="1">
      <c r="B70" s="55" t="s">
        <v>92</v>
      </c>
      <c r="C70" s="214">
        <v>0.22869797804584155</v>
      </c>
      <c r="D70" s="165">
        <v>2.9879106473696057E-2</v>
      </c>
      <c r="E70" s="214">
        <v>2.8104765561896693E-2</v>
      </c>
      <c r="F70" s="165">
        <v>0.14195389361899338</v>
      </c>
      <c r="G70" s="214">
        <v>1.2102593980482249E-2</v>
      </c>
      <c r="H70" s="165">
        <v>0.42334582434024975</v>
      </c>
      <c r="I70" s="214">
        <v>9.8052197402047105E-3</v>
      </c>
      <c r="J70" s="165">
        <v>2.3933740284159372E-2</v>
      </c>
      <c r="K70" s="214">
        <v>7.4946041498391179E-3</v>
      </c>
      <c r="L70" s="165">
        <v>6.8192952953483141E-4</v>
      </c>
      <c r="M70" s="214">
        <v>2.9793037698123699E-4</v>
      </c>
      <c r="N70" s="165">
        <v>4.4159902543663351E-3</v>
      </c>
      <c r="O70" s="214">
        <v>2.0987539889567139E-3</v>
      </c>
      <c r="P70" s="165">
        <v>5.1972299095615791E-3</v>
      </c>
      <c r="Q70" s="214">
        <v>6.8325366454363686E-3</v>
      </c>
      <c r="R70" s="165">
        <v>2.8197455012513077E-2</v>
      </c>
      <c r="S70" s="214">
        <v>2.1715814144410164E-2</v>
      </c>
      <c r="T70" s="165">
        <v>1.8160511645767402E-2</v>
      </c>
      <c r="U70" s="214">
        <v>3.5817851988188716E-3</v>
      </c>
      <c r="V70" s="165">
        <v>1.1586181327048106E-3</v>
      </c>
      <c r="W70" s="214">
        <v>9.838323115424848E-3</v>
      </c>
      <c r="X70" s="165">
        <v>0.77130202195415842</v>
      </c>
      <c r="Y70" s="215">
        <v>1</v>
      </c>
    </row>
    <row r="71" spans="2:25" ht="15" hidden="1" customHeight="1" outlineLevel="1">
      <c r="B71" s="55" t="s">
        <v>93</v>
      </c>
      <c r="C71" s="214">
        <v>0.22368082951677021</v>
      </c>
      <c r="D71" s="165">
        <v>4.7756163182635772E-2</v>
      </c>
      <c r="E71" s="214">
        <v>3.0124397285327772E-2</v>
      </c>
      <c r="F71" s="165">
        <v>0.14572469354131712</v>
      </c>
      <c r="G71" s="214">
        <v>2.2181411448177875E-2</v>
      </c>
      <c r="H71" s="165">
        <v>0.41240042926888254</v>
      </c>
      <c r="I71" s="214">
        <v>9.9306216841246082E-3</v>
      </c>
      <c r="J71" s="165">
        <v>2.7479254523194122E-2</v>
      </c>
      <c r="K71" s="214">
        <v>8.9859278405054494E-3</v>
      </c>
      <c r="L71" s="165">
        <v>5.0635590017986966E-4</v>
      </c>
      <c r="M71" s="214">
        <v>1.9649631947278527E-4</v>
      </c>
      <c r="N71" s="165">
        <v>6.1745189618948289E-3</v>
      </c>
      <c r="O71" s="214">
        <v>2.1085566589579647E-3</v>
      </c>
      <c r="P71" s="165">
        <v>6.0233679469157636E-3</v>
      </c>
      <c r="Q71" s="214">
        <v>6.9907344427817836E-3</v>
      </c>
      <c r="R71" s="165">
        <v>2.5574751734457897E-2</v>
      </c>
      <c r="S71" s="214">
        <v>1.1396786529421546E-2</v>
      </c>
      <c r="T71" s="165">
        <v>1.2711800359739416E-2</v>
      </c>
      <c r="U71" s="214">
        <v>2.8265239801085265E-3</v>
      </c>
      <c r="V71" s="165">
        <v>1.760909324506114E-3</v>
      </c>
      <c r="W71" s="214">
        <v>4.4513973911334817E-3</v>
      </c>
      <c r="X71" s="165">
        <v>0.77631917048322985</v>
      </c>
      <c r="Y71" s="215">
        <v>1</v>
      </c>
    </row>
    <row r="72" spans="2:25" ht="15" hidden="1" customHeight="1" outlineLevel="1">
      <c r="B72" s="55" t="s">
        <v>94</v>
      </c>
      <c r="C72" s="214">
        <v>0.22490548258466347</v>
      </c>
      <c r="D72" s="165">
        <v>3.4342285195527518E-2</v>
      </c>
      <c r="E72" s="214">
        <v>3.8875673687960376E-2</v>
      </c>
      <c r="F72" s="165">
        <v>0.16800542397812021</v>
      </c>
      <c r="G72" s="214">
        <v>2.8498868089311777E-2</v>
      </c>
      <c r="H72" s="165">
        <v>0.3476746992105354</v>
      </c>
      <c r="I72" s="214">
        <v>5.9870605945691272E-3</v>
      </c>
      <c r="J72" s="165">
        <v>2.1316693671642475E-2</v>
      </c>
      <c r="K72" s="214">
        <v>6.0818652968823619E-2</v>
      </c>
      <c r="L72" s="165">
        <v>2.2132588685489708E-2</v>
      </c>
      <c r="M72" s="214">
        <v>8.3657967617011986E-3</v>
      </c>
      <c r="N72" s="165">
        <v>1.9989427839257192E-2</v>
      </c>
      <c r="O72" s="214">
        <v>1.0330839682375519E-2</v>
      </c>
      <c r="P72" s="165">
        <v>5.3607749853483641E-3</v>
      </c>
      <c r="Q72" s="214">
        <v>7.8142057664241961E-3</v>
      </c>
      <c r="R72" s="165">
        <v>2.2253249215706553E-2</v>
      </c>
      <c r="S72" s="214">
        <v>8.9231334965123362E-3</v>
      </c>
      <c r="T72" s="165">
        <v>1.6030613300237875E-2</v>
      </c>
      <c r="U72" s="214">
        <v>3.5336298134932948E-3</v>
      </c>
      <c r="V72" s="165">
        <v>1.677755943967548E-3</v>
      </c>
      <c r="W72" s="214">
        <v>3.9817974971558586E-3</v>
      </c>
      <c r="X72" s="165">
        <v>0.77509451741533653</v>
      </c>
      <c r="Y72" s="215">
        <v>1</v>
      </c>
    </row>
    <row r="73" spans="2:25" ht="15" hidden="1" customHeight="1" outlineLevel="1">
      <c r="B73" s="55" t="s">
        <v>95</v>
      </c>
      <c r="C73" s="214">
        <v>0.11179798389260144</v>
      </c>
      <c r="D73" s="165">
        <v>3.5481582602578852E-2</v>
      </c>
      <c r="E73" s="214">
        <v>3.2983803182135216E-2</v>
      </c>
      <c r="F73" s="165">
        <v>0.16285641047040519</v>
      </c>
      <c r="G73" s="214">
        <v>2.0751241438100972E-2</v>
      </c>
      <c r="H73" s="165">
        <v>0.4162647765411418</v>
      </c>
      <c r="I73" s="214">
        <v>5.44265539585929E-3</v>
      </c>
      <c r="J73" s="165">
        <v>2.5460658483806162E-2</v>
      </c>
      <c r="K73" s="214">
        <v>0.12168775968858235</v>
      </c>
      <c r="L73" s="165">
        <v>4.0650018778055311E-2</v>
      </c>
      <c r="M73" s="214">
        <v>1.7007552951135329E-2</v>
      </c>
      <c r="N73" s="165">
        <v>3.3430899737107223E-2</v>
      </c>
      <c r="O73" s="214">
        <v>3.0599288222284485E-2</v>
      </c>
      <c r="P73" s="165">
        <v>4.7630686323018321E-3</v>
      </c>
      <c r="Q73" s="214">
        <v>6.0507067106212254E-3</v>
      </c>
      <c r="R73" s="165">
        <v>1.7442726931308085E-2</v>
      </c>
      <c r="S73" s="214">
        <v>1.0497827110742836E-2</v>
      </c>
      <c r="T73" s="165">
        <v>1.6029901817596528E-2</v>
      </c>
      <c r="U73" s="214">
        <v>3.6721530381701234E-3</v>
      </c>
      <c r="V73" s="165">
        <v>3.2190951957984846E-3</v>
      </c>
      <c r="W73" s="214">
        <v>5.597648868249587E-3</v>
      </c>
      <c r="X73" s="165">
        <v>0.88820201610739857</v>
      </c>
      <c r="Y73" s="215">
        <v>1</v>
      </c>
    </row>
    <row r="74" spans="2:25" ht="15" hidden="1" customHeight="1" outlineLevel="1">
      <c r="B74" s="55" t="s">
        <v>96</v>
      </c>
      <c r="C74" s="214">
        <v>0.10772496600218913</v>
      </c>
      <c r="D74" s="165">
        <v>4.1659756542505554E-2</v>
      </c>
      <c r="E74" s="214">
        <v>3.6704368304089685E-2</v>
      </c>
      <c r="F74" s="165">
        <v>0.16007164416730241</v>
      </c>
      <c r="G74" s="214">
        <v>2.7994295001492586E-2</v>
      </c>
      <c r="H74" s="165">
        <v>0.39407608875916283</v>
      </c>
      <c r="I74" s="214">
        <v>6.487777372383827E-3</v>
      </c>
      <c r="J74" s="165">
        <v>3.5749112740057716E-2</v>
      </c>
      <c r="K74" s="214">
        <v>0.12957643702942054</v>
      </c>
      <c r="L74" s="165">
        <v>3.984211748316694E-2</v>
      </c>
      <c r="M74" s="214">
        <v>2.0876314305615443E-2</v>
      </c>
      <c r="N74" s="165">
        <v>3.7029420544628343E-2</v>
      </c>
      <c r="O74" s="214">
        <v>3.1828584696009819E-2</v>
      </c>
      <c r="P74" s="165">
        <v>4.0532024279412255E-3</v>
      </c>
      <c r="Q74" s="214">
        <v>7.9538293144051208E-3</v>
      </c>
      <c r="R74" s="165">
        <v>1.2710205976980995E-2</v>
      </c>
      <c r="S74" s="214">
        <v>1.0441474012405055E-2</v>
      </c>
      <c r="T74" s="165">
        <v>1.3121496567050316E-2</v>
      </c>
      <c r="U74" s="214">
        <v>5.3069753557331914E-3</v>
      </c>
      <c r="V74" s="165">
        <v>1.1542671398719693E-3</v>
      </c>
      <c r="W74" s="214">
        <v>5.2141032870078614E-3</v>
      </c>
      <c r="X74" s="165">
        <v>0.89227503399781083</v>
      </c>
      <c r="Y74" s="215">
        <v>1</v>
      </c>
    </row>
    <row r="75" spans="2:25" ht="15" hidden="1" customHeight="1" outlineLevel="1">
      <c r="B75" s="55" t="s">
        <v>97</v>
      </c>
      <c r="C75" s="214">
        <v>0.106132260853617</v>
      </c>
      <c r="D75" s="165">
        <v>3.7892682159981136E-2</v>
      </c>
      <c r="E75" s="214">
        <v>3.8580449079047348E-2</v>
      </c>
      <c r="F75" s="165">
        <v>0.15695496109204288</v>
      </c>
      <c r="G75" s="214">
        <v>1.9054418738700972E-2</v>
      </c>
      <c r="H75" s="165">
        <v>0.37057536615400738</v>
      </c>
      <c r="I75" s="214">
        <v>5.4038829355202139E-3</v>
      </c>
      <c r="J75" s="165">
        <v>5.0337988314512534E-2</v>
      </c>
      <c r="K75" s="214">
        <v>0.14316032174391491</v>
      </c>
      <c r="L75" s="165">
        <v>5.327246050252836E-2</v>
      </c>
      <c r="M75" s="214">
        <v>2.1589331097545E-2</v>
      </c>
      <c r="N75" s="165">
        <v>3.589488301412215E-2</v>
      </c>
      <c r="O75" s="214">
        <v>3.2403647129719389E-2</v>
      </c>
      <c r="P75" s="165">
        <v>5.2663295517069719E-3</v>
      </c>
      <c r="Q75" s="214">
        <v>7.2510283752980327E-3</v>
      </c>
      <c r="R75" s="165">
        <v>2.0095894359001231E-2</v>
      </c>
      <c r="S75" s="214">
        <v>1.3336128068750491E-2</v>
      </c>
      <c r="T75" s="165">
        <v>1.6113396389551182E-2</v>
      </c>
      <c r="U75" s="214">
        <v>2.4825110697723166E-3</v>
      </c>
      <c r="V75" s="165">
        <v>9.1047239762098145E-4</v>
      </c>
      <c r="W75" s="214">
        <v>6.4519087169544369E-3</v>
      </c>
      <c r="X75" s="165">
        <v>0.89386773914638296</v>
      </c>
      <c r="Y75" s="215">
        <v>1</v>
      </c>
    </row>
    <row r="76" spans="2:25" collapsed="1">
      <c r="B76" s="175">
        <v>2006</v>
      </c>
      <c r="C76" s="177">
        <v>0.18968644297275733</v>
      </c>
      <c r="D76" s="177">
        <v>3.6417784023042125E-2</v>
      </c>
      <c r="E76" s="177">
        <v>3.4143290502992876E-2</v>
      </c>
      <c r="F76" s="177">
        <v>0.14427527118662498</v>
      </c>
      <c r="G76" s="177">
        <v>1.973367767429025E-2</v>
      </c>
      <c r="H76" s="177">
        <v>0.39168300612140605</v>
      </c>
      <c r="I76" s="177">
        <v>7.9185303654981127E-3</v>
      </c>
      <c r="J76" s="177">
        <v>3.1252151915249875E-2</v>
      </c>
      <c r="K76" s="177">
        <v>6.4640557020511857E-2</v>
      </c>
      <c r="L76" s="177">
        <v>2.2208024255741504E-2</v>
      </c>
      <c r="M76" s="177">
        <v>1.0350938869297652E-2</v>
      </c>
      <c r="N76" s="177">
        <v>1.8649500703886625E-2</v>
      </c>
      <c r="O76" s="177">
        <v>1.3432093191586083E-2</v>
      </c>
      <c r="P76" s="177">
        <v>6.2632706833680319E-3</v>
      </c>
      <c r="Q76" s="177">
        <v>7.4489274466079088E-3</v>
      </c>
      <c r="R76" s="177">
        <v>2.2021632799511654E-2</v>
      </c>
      <c r="S76" s="177">
        <v>1.7041356639859086E-2</v>
      </c>
      <c r="T76" s="177">
        <v>1.7234478898675017E-2</v>
      </c>
      <c r="U76" s="177">
        <v>2.7466852091648677E-3</v>
      </c>
      <c r="V76" s="177">
        <v>1.6195346530193603E-3</v>
      </c>
      <c r="W76" s="177">
        <v>5.8734018874205957E-3</v>
      </c>
      <c r="X76" s="177">
        <v>0.81031355702724261</v>
      </c>
      <c r="Y76" s="177">
        <v>1</v>
      </c>
    </row>
  </sheetData>
  <mergeCells count="1">
    <mergeCell ref="B5:Y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/>
  </sheetPr>
  <dimension ref="B1:H77"/>
  <sheetViews>
    <sheetView showGridLines="0" showRowColHeaders="0" showZeros="0" zoomScaleNormal="100" workbookViewId="0">
      <selection activeCell="I25" sqref="I25"/>
    </sheetView>
  </sheetViews>
  <sheetFormatPr baseColWidth="10" defaultRowHeight="12" outlineLevelRow="1"/>
  <cols>
    <col min="1" max="1" width="15.7109375" style="216" customWidth="1"/>
    <col min="2" max="2" width="13" style="216" customWidth="1"/>
    <col min="3" max="6" width="10.7109375" style="216" customWidth="1"/>
    <col min="7" max="20" width="9.140625" style="216" customWidth="1"/>
    <col min="21" max="21" width="11.140625" style="216" customWidth="1"/>
    <col min="22" max="240" width="11.42578125" style="216"/>
    <col min="241" max="241" width="12" style="216" customWidth="1"/>
    <col min="242" max="242" width="11.42578125" style="216"/>
    <col min="243" max="243" width="9.7109375" style="216" customWidth="1"/>
    <col min="244" max="244" width="15.85546875" style="216" customWidth="1"/>
    <col min="245" max="256" width="11.42578125" style="216" customWidth="1"/>
    <col min="257" max="262" width="10.140625" style="216" customWidth="1"/>
    <col min="263" max="276" width="9.140625" style="216" customWidth="1"/>
    <col min="277" max="277" width="11.140625" style="216" customWidth="1"/>
    <col min="278" max="496" width="11.42578125" style="216"/>
    <col min="497" max="497" width="12" style="216" customWidth="1"/>
    <col min="498" max="498" width="11.42578125" style="216"/>
    <col min="499" max="499" width="9.7109375" style="216" customWidth="1"/>
    <col min="500" max="500" width="15.85546875" style="216" customWidth="1"/>
    <col min="501" max="512" width="11.42578125" style="216" customWidth="1"/>
    <col min="513" max="518" width="10.140625" style="216" customWidth="1"/>
    <col min="519" max="532" width="9.140625" style="216" customWidth="1"/>
    <col min="533" max="533" width="11.140625" style="216" customWidth="1"/>
    <col min="534" max="752" width="11.42578125" style="216"/>
    <col min="753" max="753" width="12" style="216" customWidth="1"/>
    <col min="754" max="754" width="11.42578125" style="216"/>
    <col min="755" max="755" width="9.7109375" style="216" customWidth="1"/>
    <col min="756" max="756" width="15.85546875" style="216" customWidth="1"/>
    <col min="757" max="768" width="11.42578125" style="216" customWidth="1"/>
    <col min="769" max="774" width="10.140625" style="216" customWidth="1"/>
    <col min="775" max="788" width="9.140625" style="216" customWidth="1"/>
    <col min="789" max="789" width="11.140625" style="216" customWidth="1"/>
    <col min="790" max="1008" width="11.42578125" style="216"/>
    <col min="1009" max="1009" width="12" style="216" customWidth="1"/>
    <col min="1010" max="1010" width="11.42578125" style="216"/>
    <col min="1011" max="1011" width="9.7109375" style="216" customWidth="1"/>
    <col min="1012" max="1012" width="15.85546875" style="216" customWidth="1"/>
    <col min="1013" max="1024" width="11.42578125" style="216" customWidth="1"/>
    <col min="1025" max="1030" width="10.140625" style="216" customWidth="1"/>
    <col min="1031" max="1044" width="9.140625" style="216" customWidth="1"/>
    <col min="1045" max="1045" width="11.140625" style="216" customWidth="1"/>
    <col min="1046" max="1264" width="11.42578125" style="216"/>
    <col min="1265" max="1265" width="12" style="216" customWidth="1"/>
    <col min="1266" max="1266" width="11.42578125" style="216"/>
    <col min="1267" max="1267" width="9.7109375" style="216" customWidth="1"/>
    <col min="1268" max="1268" width="15.85546875" style="216" customWidth="1"/>
    <col min="1269" max="1280" width="11.42578125" style="216" customWidth="1"/>
    <col min="1281" max="1286" width="10.140625" style="216" customWidth="1"/>
    <col min="1287" max="1300" width="9.140625" style="216" customWidth="1"/>
    <col min="1301" max="1301" width="11.140625" style="216" customWidth="1"/>
    <col min="1302" max="1520" width="11.42578125" style="216"/>
    <col min="1521" max="1521" width="12" style="216" customWidth="1"/>
    <col min="1522" max="1522" width="11.42578125" style="216"/>
    <col min="1523" max="1523" width="9.7109375" style="216" customWidth="1"/>
    <col min="1524" max="1524" width="15.85546875" style="216" customWidth="1"/>
    <col min="1525" max="1536" width="11.42578125" style="216" customWidth="1"/>
    <col min="1537" max="1542" width="10.140625" style="216" customWidth="1"/>
    <col min="1543" max="1556" width="9.140625" style="216" customWidth="1"/>
    <col min="1557" max="1557" width="11.140625" style="216" customWidth="1"/>
    <col min="1558" max="1776" width="11.42578125" style="216"/>
    <col min="1777" max="1777" width="12" style="216" customWidth="1"/>
    <col min="1778" max="1778" width="11.42578125" style="216"/>
    <col min="1779" max="1779" width="9.7109375" style="216" customWidth="1"/>
    <col min="1780" max="1780" width="15.85546875" style="216" customWidth="1"/>
    <col min="1781" max="1792" width="11.42578125" style="216" customWidth="1"/>
    <col min="1793" max="1798" width="10.140625" style="216" customWidth="1"/>
    <col min="1799" max="1812" width="9.140625" style="216" customWidth="1"/>
    <col min="1813" max="1813" width="11.140625" style="216" customWidth="1"/>
    <col min="1814" max="2032" width="11.42578125" style="216"/>
    <col min="2033" max="2033" width="12" style="216" customWidth="1"/>
    <col min="2034" max="2034" width="11.42578125" style="216"/>
    <col min="2035" max="2035" width="9.7109375" style="216" customWidth="1"/>
    <col min="2036" max="2036" width="15.85546875" style="216" customWidth="1"/>
    <col min="2037" max="2048" width="11.42578125" style="216" customWidth="1"/>
    <col min="2049" max="2054" width="10.140625" style="216" customWidth="1"/>
    <col min="2055" max="2068" width="9.140625" style="216" customWidth="1"/>
    <col min="2069" max="2069" width="11.140625" style="216" customWidth="1"/>
    <col min="2070" max="2288" width="11.42578125" style="216"/>
    <col min="2289" max="2289" width="12" style="216" customWidth="1"/>
    <col min="2290" max="2290" width="11.42578125" style="216"/>
    <col min="2291" max="2291" width="9.7109375" style="216" customWidth="1"/>
    <col min="2292" max="2292" width="15.85546875" style="216" customWidth="1"/>
    <col min="2293" max="2304" width="11.42578125" style="216" customWidth="1"/>
    <col min="2305" max="2310" width="10.140625" style="216" customWidth="1"/>
    <col min="2311" max="2324" width="9.140625" style="216" customWidth="1"/>
    <col min="2325" max="2325" width="11.140625" style="216" customWidth="1"/>
    <col min="2326" max="2544" width="11.42578125" style="216"/>
    <col min="2545" max="2545" width="12" style="216" customWidth="1"/>
    <col min="2546" max="2546" width="11.42578125" style="216"/>
    <col min="2547" max="2547" width="9.7109375" style="216" customWidth="1"/>
    <col min="2548" max="2548" width="15.85546875" style="216" customWidth="1"/>
    <col min="2549" max="2560" width="11.42578125" style="216" customWidth="1"/>
    <col min="2561" max="2566" width="10.140625" style="216" customWidth="1"/>
    <col min="2567" max="2580" width="9.140625" style="216" customWidth="1"/>
    <col min="2581" max="2581" width="11.140625" style="216" customWidth="1"/>
    <col min="2582" max="2800" width="11.42578125" style="216"/>
    <col min="2801" max="2801" width="12" style="216" customWidth="1"/>
    <col min="2802" max="2802" width="11.42578125" style="216"/>
    <col min="2803" max="2803" width="9.7109375" style="216" customWidth="1"/>
    <col min="2804" max="2804" width="15.85546875" style="216" customWidth="1"/>
    <col min="2805" max="2816" width="11.42578125" style="216" customWidth="1"/>
    <col min="2817" max="2822" width="10.140625" style="216" customWidth="1"/>
    <col min="2823" max="2836" width="9.140625" style="216" customWidth="1"/>
    <col min="2837" max="2837" width="11.140625" style="216" customWidth="1"/>
    <col min="2838" max="3056" width="11.42578125" style="216"/>
    <col min="3057" max="3057" width="12" style="216" customWidth="1"/>
    <col min="3058" max="3058" width="11.42578125" style="216"/>
    <col min="3059" max="3059" width="9.7109375" style="216" customWidth="1"/>
    <col min="3060" max="3060" width="15.85546875" style="216" customWidth="1"/>
    <col min="3061" max="3072" width="11.42578125" style="216" customWidth="1"/>
    <col min="3073" max="3078" width="10.140625" style="216" customWidth="1"/>
    <col min="3079" max="3092" width="9.140625" style="216" customWidth="1"/>
    <col min="3093" max="3093" width="11.140625" style="216" customWidth="1"/>
    <col min="3094" max="3312" width="11.42578125" style="216"/>
    <col min="3313" max="3313" width="12" style="216" customWidth="1"/>
    <col min="3314" max="3314" width="11.42578125" style="216"/>
    <col min="3315" max="3315" width="9.7109375" style="216" customWidth="1"/>
    <col min="3316" max="3316" width="15.85546875" style="216" customWidth="1"/>
    <col min="3317" max="3328" width="11.42578125" style="216" customWidth="1"/>
    <col min="3329" max="3334" width="10.140625" style="216" customWidth="1"/>
    <col min="3335" max="3348" width="9.140625" style="216" customWidth="1"/>
    <col min="3349" max="3349" width="11.140625" style="216" customWidth="1"/>
    <col min="3350" max="3568" width="11.42578125" style="216"/>
    <col min="3569" max="3569" width="12" style="216" customWidth="1"/>
    <col min="3570" max="3570" width="11.42578125" style="216"/>
    <col min="3571" max="3571" width="9.7109375" style="216" customWidth="1"/>
    <col min="3572" max="3572" width="15.85546875" style="216" customWidth="1"/>
    <col min="3573" max="3584" width="11.42578125" style="216" customWidth="1"/>
    <col min="3585" max="3590" width="10.140625" style="216" customWidth="1"/>
    <col min="3591" max="3604" width="9.140625" style="216" customWidth="1"/>
    <col min="3605" max="3605" width="11.140625" style="216" customWidth="1"/>
    <col min="3606" max="3824" width="11.42578125" style="216"/>
    <col min="3825" max="3825" width="12" style="216" customWidth="1"/>
    <col min="3826" max="3826" width="11.42578125" style="216"/>
    <col min="3827" max="3827" width="9.7109375" style="216" customWidth="1"/>
    <col min="3828" max="3828" width="15.85546875" style="216" customWidth="1"/>
    <col min="3829" max="3840" width="11.42578125" style="216" customWidth="1"/>
    <col min="3841" max="3846" width="10.140625" style="216" customWidth="1"/>
    <col min="3847" max="3860" width="9.140625" style="216" customWidth="1"/>
    <col min="3861" max="3861" width="11.140625" style="216" customWidth="1"/>
    <col min="3862" max="4080" width="11.42578125" style="216"/>
    <col min="4081" max="4081" width="12" style="216" customWidth="1"/>
    <col min="4082" max="4082" width="11.42578125" style="216"/>
    <col min="4083" max="4083" width="9.7109375" style="216" customWidth="1"/>
    <col min="4084" max="4084" width="15.85546875" style="216" customWidth="1"/>
    <col min="4085" max="4096" width="11.42578125" style="216" customWidth="1"/>
    <col min="4097" max="4102" width="10.140625" style="216" customWidth="1"/>
    <col min="4103" max="4116" width="9.140625" style="216" customWidth="1"/>
    <col min="4117" max="4117" width="11.140625" style="216" customWidth="1"/>
    <col min="4118" max="4336" width="11.42578125" style="216"/>
    <col min="4337" max="4337" width="12" style="216" customWidth="1"/>
    <col min="4338" max="4338" width="11.42578125" style="216"/>
    <col min="4339" max="4339" width="9.7109375" style="216" customWidth="1"/>
    <col min="4340" max="4340" width="15.85546875" style="216" customWidth="1"/>
    <col min="4341" max="4352" width="11.42578125" style="216" customWidth="1"/>
    <col min="4353" max="4358" width="10.140625" style="216" customWidth="1"/>
    <col min="4359" max="4372" width="9.140625" style="216" customWidth="1"/>
    <col min="4373" max="4373" width="11.140625" style="216" customWidth="1"/>
    <col min="4374" max="4592" width="11.42578125" style="216"/>
    <col min="4593" max="4593" width="12" style="216" customWidth="1"/>
    <col min="4594" max="4594" width="11.42578125" style="216"/>
    <col min="4595" max="4595" width="9.7109375" style="216" customWidth="1"/>
    <col min="4596" max="4596" width="15.85546875" style="216" customWidth="1"/>
    <col min="4597" max="4608" width="11.42578125" style="216" customWidth="1"/>
    <col min="4609" max="4614" width="10.140625" style="216" customWidth="1"/>
    <col min="4615" max="4628" width="9.140625" style="216" customWidth="1"/>
    <col min="4629" max="4629" width="11.140625" style="216" customWidth="1"/>
    <col min="4630" max="4848" width="11.42578125" style="216"/>
    <col min="4849" max="4849" width="12" style="216" customWidth="1"/>
    <col min="4850" max="4850" width="11.42578125" style="216"/>
    <col min="4851" max="4851" width="9.7109375" style="216" customWidth="1"/>
    <col min="4852" max="4852" width="15.85546875" style="216" customWidth="1"/>
    <col min="4853" max="4864" width="11.42578125" style="216" customWidth="1"/>
    <col min="4865" max="4870" width="10.140625" style="216" customWidth="1"/>
    <col min="4871" max="4884" width="9.140625" style="216" customWidth="1"/>
    <col min="4885" max="4885" width="11.140625" style="216" customWidth="1"/>
    <col min="4886" max="5104" width="11.42578125" style="216"/>
    <col min="5105" max="5105" width="12" style="216" customWidth="1"/>
    <col min="5106" max="5106" width="11.42578125" style="216"/>
    <col min="5107" max="5107" width="9.7109375" style="216" customWidth="1"/>
    <col min="5108" max="5108" width="15.85546875" style="216" customWidth="1"/>
    <col min="5109" max="5120" width="11.42578125" style="216" customWidth="1"/>
    <col min="5121" max="5126" width="10.140625" style="216" customWidth="1"/>
    <col min="5127" max="5140" width="9.140625" style="216" customWidth="1"/>
    <col min="5141" max="5141" width="11.140625" style="216" customWidth="1"/>
    <col min="5142" max="5360" width="11.42578125" style="216"/>
    <col min="5361" max="5361" width="12" style="216" customWidth="1"/>
    <col min="5362" max="5362" width="11.42578125" style="216"/>
    <col min="5363" max="5363" width="9.7109375" style="216" customWidth="1"/>
    <col min="5364" max="5364" width="15.85546875" style="216" customWidth="1"/>
    <col min="5365" max="5376" width="11.42578125" style="216" customWidth="1"/>
    <col min="5377" max="5382" width="10.140625" style="216" customWidth="1"/>
    <col min="5383" max="5396" width="9.140625" style="216" customWidth="1"/>
    <col min="5397" max="5397" width="11.140625" style="216" customWidth="1"/>
    <col min="5398" max="5616" width="11.42578125" style="216"/>
    <col min="5617" max="5617" width="12" style="216" customWidth="1"/>
    <col min="5618" max="5618" width="11.42578125" style="216"/>
    <col min="5619" max="5619" width="9.7109375" style="216" customWidth="1"/>
    <col min="5620" max="5620" width="15.85546875" style="216" customWidth="1"/>
    <col min="5621" max="5632" width="11.42578125" style="216" customWidth="1"/>
    <col min="5633" max="5638" width="10.140625" style="216" customWidth="1"/>
    <col min="5639" max="5652" width="9.140625" style="216" customWidth="1"/>
    <col min="5653" max="5653" width="11.140625" style="216" customWidth="1"/>
    <col min="5654" max="5872" width="11.42578125" style="216"/>
    <col min="5873" max="5873" width="12" style="216" customWidth="1"/>
    <col min="5874" max="5874" width="11.42578125" style="216"/>
    <col min="5875" max="5875" width="9.7109375" style="216" customWidth="1"/>
    <col min="5876" max="5876" width="15.85546875" style="216" customWidth="1"/>
    <col min="5877" max="5888" width="11.42578125" style="216" customWidth="1"/>
    <col min="5889" max="5894" width="10.140625" style="216" customWidth="1"/>
    <col min="5895" max="5908" width="9.140625" style="216" customWidth="1"/>
    <col min="5909" max="5909" width="11.140625" style="216" customWidth="1"/>
    <col min="5910" max="6128" width="11.42578125" style="216"/>
    <col min="6129" max="6129" width="12" style="216" customWidth="1"/>
    <col min="6130" max="6130" width="11.42578125" style="216"/>
    <col min="6131" max="6131" width="9.7109375" style="216" customWidth="1"/>
    <col min="6132" max="6132" width="15.85546875" style="216" customWidth="1"/>
    <col min="6133" max="6144" width="11.42578125" style="216" customWidth="1"/>
    <col min="6145" max="6150" width="10.140625" style="216" customWidth="1"/>
    <col min="6151" max="6164" width="9.140625" style="216" customWidth="1"/>
    <col min="6165" max="6165" width="11.140625" style="216" customWidth="1"/>
    <col min="6166" max="6384" width="11.42578125" style="216"/>
    <col min="6385" max="6385" width="12" style="216" customWidth="1"/>
    <col min="6386" max="6386" width="11.42578125" style="216"/>
    <col min="6387" max="6387" width="9.7109375" style="216" customWidth="1"/>
    <col min="6388" max="6388" width="15.85546875" style="216" customWidth="1"/>
    <col min="6389" max="6400" width="11.42578125" style="216" customWidth="1"/>
    <col min="6401" max="6406" width="10.140625" style="216" customWidth="1"/>
    <col min="6407" max="6420" width="9.140625" style="216" customWidth="1"/>
    <col min="6421" max="6421" width="11.140625" style="216" customWidth="1"/>
    <col min="6422" max="6640" width="11.42578125" style="216"/>
    <col min="6641" max="6641" width="12" style="216" customWidth="1"/>
    <col min="6642" max="6642" width="11.42578125" style="216"/>
    <col min="6643" max="6643" width="9.7109375" style="216" customWidth="1"/>
    <col min="6644" max="6644" width="15.85546875" style="216" customWidth="1"/>
    <col min="6645" max="6656" width="11.42578125" style="216" customWidth="1"/>
    <col min="6657" max="6662" width="10.140625" style="216" customWidth="1"/>
    <col min="6663" max="6676" width="9.140625" style="216" customWidth="1"/>
    <col min="6677" max="6677" width="11.140625" style="216" customWidth="1"/>
    <col min="6678" max="6896" width="11.42578125" style="216"/>
    <col min="6897" max="6897" width="12" style="216" customWidth="1"/>
    <col min="6898" max="6898" width="11.42578125" style="216"/>
    <col min="6899" max="6899" width="9.7109375" style="216" customWidth="1"/>
    <col min="6900" max="6900" width="15.85546875" style="216" customWidth="1"/>
    <col min="6901" max="6912" width="11.42578125" style="216" customWidth="1"/>
    <col min="6913" max="6918" width="10.140625" style="216" customWidth="1"/>
    <col min="6919" max="6932" width="9.140625" style="216" customWidth="1"/>
    <col min="6933" max="6933" width="11.140625" style="216" customWidth="1"/>
    <col min="6934" max="7152" width="11.42578125" style="216"/>
    <col min="7153" max="7153" width="12" style="216" customWidth="1"/>
    <col min="7154" max="7154" width="11.42578125" style="216"/>
    <col min="7155" max="7155" width="9.7109375" style="216" customWidth="1"/>
    <col min="7156" max="7156" width="15.85546875" style="216" customWidth="1"/>
    <col min="7157" max="7168" width="11.42578125" style="216" customWidth="1"/>
    <col min="7169" max="7174" width="10.140625" style="216" customWidth="1"/>
    <col min="7175" max="7188" width="9.140625" style="216" customWidth="1"/>
    <col min="7189" max="7189" width="11.140625" style="216" customWidth="1"/>
    <col min="7190" max="7408" width="11.42578125" style="216"/>
    <col min="7409" max="7409" width="12" style="216" customWidth="1"/>
    <col min="7410" max="7410" width="11.42578125" style="216"/>
    <col min="7411" max="7411" width="9.7109375" style="216" customWidth="1"/>
    <col min="7412" max="7412" width="15.85546875" style="216" customWidth="1"/>
    <col min="7413" max="7424" width="11.42578125" style="216" customWidth="1"/>
    <col min="7425" max="7430" width="10.140625" style="216" customWidth="1"/>
    <col min="7431" max="7444" width="9.140625" style="216" customWidth="1"/>
    <col min="7445" max="7445" width="11.140625" style="216" customWidth="1"/>
    <col min="7446" max="7664" width="11.42578125" style="216"/>
    <col min="7665" max="7665" width="12" style="216" customWidth="1"/>
    <col min="7666" max="7666" width="11.42578125" style="216"/>
    <col min="7667" max="7667" width="9.7109375" style="216" customWidth="1"/>
    <col min="7668" max="7668" width="15.85546875" style="216" customWidth="1"/>
    <col min="7669" max="7680" width="11.42578125" style="216" customWidth="1"/>
    <col min="7681" max="7686" width="10.140625" style="216" customWidth="1"/>
    <col min="7687" max="7700" width="9.140625" style="216" customWidth="1"/>
    <col min="7701" max="7701" width="11.140625" style="216" customWidth="1"/>
    <col min="7702" max="7920" width="11.42578125" style="216"/>
    <col min="7921" max="7921" width="12" style="216" customWidth="1"/>
    <col min="7922" max="7922" width="11.42578125" style="216"/>
    <col min="7923" max="7923" width="9.7109375" style="216" customWidth="1"/>
    <col min="7924" max="7924" width="15.85546875" style="216" customWidth="1"/>
    <col min="7925" max="7936" width="11.42578125" style="216" customWidth="1"/>
    <col min="7937" max="7942" width="10.140625" style="216" customWidth="1"/>
    <col min="7943" max="7956" width="9.140625" style="216" customWidth="1"/>
    <col min="7957" max="7957" width="11.140625" style="216" customWidth="1"/>
    <col min="7958" max="8176" width="11.42578125" style="216"/>
    <col min="8177" max="8177" width="12" style="216" customWidth="1"/>
    <col min="8178" max="8178" width="11.42578125" style="216"/>
    <col min="8179" max="8179" width="9.7109375" style="216" customWidth="1"/>
    <col min="8180" max="8180" width="15.85546875" style="216" customWidth="1"/>
    <col min="8181" max="8192" width="11.42578125" style="216" customWidth="1"/>
    <col min="8193" max="8198" width="10.140625" style="216" customWidth="1"/>
    <col min="8199" max="8212" width="9.140625" style="216" customWidth="1"/>
    <col min="8213" max="8213" width="11.140625" style="216" customWidth="1"/>
    <col min="8214" max="8432" width="11.42578125" style="216"/>
    <col min="8433" max="8433" width="12" style="216" customWidth="1"/>
    <col min="8434" max="8434" width="11.42578125" style="216"/>
    <col min="8435" max="8435" width="9.7109375" style="216" customWidth="1"/>
    <col min="8436" max="8436" width="15.85546875" style="216" customWidth="1"/>
    <col min="8437" max="8448" width="11.42578125" style="216" customWidth="1"/>
    <col min="8449" max="8454" width="10.140625" style="216" customWidth="1"/>
    <col min="8455" max="8468" width="9.140625" style="216" customWidth="1"/>
    <col min="8469" max="8469" width="11.140625" style="216" customWidth="1"/>
    <col min="8470" max="8688" width="11.42578125" style="216"/>
    <col min="8689" max="8689" width="12" style="216" customWidth="1"/>
    <col min="8690" max="8690" width="11.42578125" style="216"/>
    <col min="8691" max="8691" width="9.7109375" style="216" customWidth="1"/>
    <col min="8692" max="8692" width="15.85546875" style="216" customWidth="1"/>
    <col min="8693" max="8704" width="11.42578125" style="216" customWidth="1"/>
    <col min="8705" max="8710" width="10.140625" style="216" customWidth="1"/>
    <col min="8711" max="8724" width="9.140625" style="216" customWidth="1"/>
    <col min="8725" max="8725" width="11.140625" style="216" customWidth="1"/>
    <col min="8726" max="8944" width="11.42578125" style="216"/>
    <col min="8945" max="8945" width="12" style="216" customWidth="1"/>
    <col min="8946" max="8946" width="11.42578125" style="216"/>
    <col min="8947" max="8947" width="9.7109375" style="216" customWidth="1"/>
    <col min="8948" max="8948" width="15.85546875" style="216" customWidth="1"/>
    <col min="8949" max="8960" width="11.42578125" style="216" customWidth="1"/>
    <col min="8961" max="8966" width="10.140625" style="216" customWidth="1"/>
    <col min="8967" max="8980" width="9.140625" style="216" customWidth="1"/>
    <col min="8981" max="8981" width="11.140625" style="216" customWidth="1"/>
    <col min="8982" max="9200" width="11.42578125" style="216"/>
    <col min="9201" max="9201" width="12" style="216" customWidth="1"/>
    <col min="9202" max="9202" width="11.42578125" style="216"/>
    <col min="9203" max="9203" width="9.7109375" style="216" customWidth="1"/>
    <col min="9204" max="9204" width="15.85546875" style="216" customWidth="1"/>
    <col min="9205" max="9216" width="11.42578125" style="216" customWidth="1"/>
    <col min="9217" max="9222" width="10.140625" style="216" customWidth="1"/>
    <col min="9223" max="9236" width="9.140625" style="216" customWidth="1"/>
    <col min="9237" max="9237" width="11.140625" style="216" customWidth="1"/>
    <col min="9238" max="9456" width="11.42578125" style="216"/>
    <col min="9457" max="9457" width="12" style="216" customWidth="1"/>
    <col min="9458" max="9458" width="11.42578125" style="216"/>
    <col min="9459" max="9459" width="9.7109375" style="216" customWidth="1"/>
    <col min="9460" max="9460" width="15.85546875" style="216" customWidth="1"/>
    <col min="9461" max="9472" width="11.42578125" style="216" customWidth="1"/>
    <col min="9473" max="9478" width="10.140625" style="216" customWidth="1"/>
    <col min="9479" max="9492" width="9.140625" style="216" customWidth="1"/>
    <col min="9493" max="9493" width="11.140625" style="216" customWidth="1"/>
    <col min="9494" max="9712" width="11.42578125" style="216"/>
    <col min="9713" max="9713" width="12" style="216" customWidth="1"/>
    <col min="9714" max="9714" width="11.42578125" style="216"/>
    <col min="9715" max="9715" width="9.7109375" style="216" customWidth="1"/>
    <col min="9716" max="9716" width="15.85546875" style="216" customWidth="1"/>
    <col min="9717" max="9728" width="11.42578125" style="216" customWidth="1"/>
    <col min="9729" max="9734" width="10.140625" style="216" customWidth="1"/>
    <col min="9735" max="9748" width="9.140625" style="216" customWidth="1"/>
    <col min="9749" max="9749" width="11.140625" style="216" customWidth="1"/>
    <col min="9750" max="9968" width="11.42578125" style="216"/>
    <col min="9969" max="9969" width="12" style="216" customWidth="1"/>
    <col min="9970" max="9970" width="11.42578125" style="216"/>
    <col min="9971" max="9971" width="9.7109375" style="216" customWidth="1"/>
    <col min="9972" max="9972" width="15.85546875" style="216" customWidth="1"/>
    <col min="9973" max="9984" width="11.42578125" style="216" customWidth="1"/>
    <col min="9985" max="9990" width="10.140625" style="216" customWidth="1"/>
    <col min="9991" max="10004" width="9.140625" style="216" customWidth="1"/>
    <col min="10005" max="10005" width="11.140625" style="216" customWidth="1"/>
    <col min="10006" max="10224" width="11.42578125" style="216"/>
    <col min="10225" max="10225" width="12" style="216" customWidth="1"/>
    <col min="10226" max="10226" width="11.42578125" style="216"/>
    <col min="10227" max="10227" width="9.7109375" style="216" customWidth="1"/>
    <col min="10228" max="10228" width="15.85546875" style="216" customWidth="1"/>
    <col min="10229" max="10240" width="11.42578125" style="216" customWidth="1"/>
    <col min="10241" max="10246" width="10.140625" style="216" customWidth="1"/>
    <col min="10247" max="10260" width="9.140625" style="216" customWidth="1"/>
    <col min="10261" max="10261" width="11.140625" style="216" customWidth="1"/>
    <col min="10262" max="10480" width="11.42578125" style="216"/>
    <col min="10481" max="10481" width="12" style="216" customWidth="1"/>
    <col min="10482" max="10482" width="11.42578125" style="216"/>
    <col min="10483" max="10483" width="9.7109375" style="216" customWidth="1"/>
    <col min="10484" max="10484" width="15.85546875" style="216" customWidth="1"/>
    <col min="10485" max="10496" width="11.42578125" style="216" customWidth="1"/>
    <col min="10497" max="10502" width="10.140625" style="216" customWidth="1"/>
    <col min="10503" max="10516" width="9.140625" style="216" customWidth="1"/>
    <col min="10517" max="10517" width="11.140625" style="216" customWidth="1"/>
    <col min="10518" max="10736" width="11.42578125" style="216"/>
    <col min="10737" max="10737" width="12" style="216" customWidth="1"/>
    <col min="10738" max="10738" width="11.42578125" style="216"/>
    <col min="10739" max="10739" width="9.7109375" style="216" customWidth="1"/>
    <col min="10740" max="10740" width="15.85546875" style="216" customWidth="1"/>
    <col min="10741" max="10752" width="11.42578125" style="216" customWidth="1"/>
    <col min="10753" max="10758" width="10.140625" style="216" customWidth="1"/>
    <col min="10759" max="10772" width="9.140625" style="216" customWidth="1"/>
    <col min="10773" max="10773" width="11.140625" style="216" customWidth="1"/>
    <col min="10774" max="10992" width="11.42578125" style="216"/>
    <col min="10993" max="10993" width="12" style="216" customWidth="1"/>
    <col min="10994" max="10994" width="11.42578125" style="216"/>
    <col min="10995" max="10995" width="9.7109375" style="216" customWidth="1"/>
    <col min="10996" max="10996" width="15.85546875" style="216" customWidth="1"/>
    <col min="10997" max="11008" width="11.42578125" style="216" customWidth="1"/>
    <col min="11009" max="11014" width="10.140625" style="216" customWidth="1"/>
    <col min="11015" max="11028" width="9.140625" style="216" customWidth="1"/>
    <col min="11029" max="11029" width="11.140625" style="216" customWidth="1"/>
    <col min="11030" max="11248" width="11.42578125" style="216"/>
    <col min="11249" max="11249" width="12" style="216" customWidth="1"/>
    <col min="11250" max="11250" width="11.42578125" style="216"/>
    <col min="11251" max="11251" width="9.7109375" style="216" customWidth="1"/>
    <col min="11252" max="11252" width="15.85546875" style="216" customWidth="1"/>
    <col min="11253" max="11264" width="11.42578125" style="216" customWidth="1"/>
    <col min="11265" max="11270" width="10.140625" style="216" customWidth="1"/>
    <col min="11271" max="11284" width="9.140625" style="216" customWidth="1"/>
    <col min="11285" max="11285" width="11.140625" style="216" customWidth="1"/>
    <col min="11286" max="11504" width="11.42578125" style="216"/>
    <col min="11505" max="11505" width="12" style="216" customWidth="1"/>
    <col min="11506" max="11506" width="11.42578125" style="216"/>
    <col min="11507" max="11507" width="9.7109375" style="216" customWidth="1"/>
    <col min="11508" max="11508" width="15.85546875" style="216" customWidth="1"/>
    <col min="11509" max="11520" width="11.42578125" style="216" customWidth="1"/>
    <col min="11521" max="11526" width="10.140625" style="216" customWidth="1"/>
    <col min="11527" max="11540" width="9.140625" style="216" customWidth="1"/>
    <col min="11541" max="11541" width="11.140625" style="216" customWidth="1"/>
    <col min="11542" max="11760" width="11.42578125" style="216"/>
    <col min="11761" max="11761" width="12" style="216" customWidth="1"/>
    <col min="11762" max="11762" width="11.42578125" style="216"/>
    <col min="11763" max="11763" width="9.7109375" style="216" customWidth="1"/>
    <col min="11764" max="11764" width="15.85546875" style="216" customWidth="1"/>
    <col min="11765" max="11776" width="11.42578125" style="216" customWidth="1"/>
    <col min="11777" max="11782" width="10.140625" style="216" customWidth="1"/>
    <col min="11783" max="11796" width="9.140625" style="216" customWidth="1"/>
    <col min="11797" max="11797" width="11.140625" style="216" customWidth="1"/>
    <col min="11798" max="12016" width="11.42578125" style="216"/>
    <col min="12017" max="12017" width="12" style="216" customWidth="1"/>
    <col min="12018" max="12018" width="11.42578125" style="216"/>
    <col min="12019" max="12019" width="9.7109375" style="216" customWidth="1"/>
    <col min="12020" max="12020" width="15.85546875" style="216" customWidth="1"/>
    <col min="12021" max="12032" width="11.42578125" style="216" customWidth="1"/>
    <col min="12033" max="12038" width="10.140625" style="216" customWidth="1"/>
    <col min="12039" max="12052" width="9.140625" style="216" customWidth="1"/>
    <col min="12053" max="12053" width="11.140625" style="216" customWidth="1"/>
    <col min="12054" max="12272" width="11.42578125" style="216"/>
    <col min="12273" max="12273" width="12" style="216" customWidth="1"/>
    <col min="12274" max="12274" width="11.42578125" style="216"/>
    <col min="12275" max="12275" width="9.7109375" style="216" customWidth="1"/>
    <col min="12276" max="12276" width="15.85546875" style="216" customWidth="1"/>
    <col min="12277" max="12288" width="11.42578125" style="216" customWidth="1"/>
    <col min="12289" max="12294" width="10.140625" style="216" customWidth="1"/>
    <col min="12295" max="12308" width="9.140625" style="216" customWidth="1"/>
    <col min="12309" max="12309" width="11.140625" style="216" customWidth="1"/>
    <col min="12310" max="12528" width="11.42578125" style="216"/>
    <col min="12529" max="12529" width="12" style="216" customWidth="1"/>
    <col min="12530" max="12530" width="11.42578125" style="216"/>
    <col min="12531" max="12531" width="9.7109375" style="216" customWidth="1"/>
    <col min="12532" max="12532" width="15.85546875" style="216" customWidth="1"/>
    <col min="12533" max="12544" width="11.42578125" style="216" customWidth="1"/>
    <col min="12545" max="12550" width="10.140625" style="216" customWidth="1"/>
    <col min="12551" max="12564" width="9.140625" style="216" customWidth="1"/>
    <col min="12565" max="12565" width="11.140625" style="216" customWidth="1"/>
    <col min="12566" max="12784" width="11.42578125" style="216"/>
    <col min="12785" max="12785" width="12" style="216" customWidth="1"/>
    <col min="12786" max="12786" width="11.42578125" style="216"/>
    <col min="12787" max="12787" width="9.7109375" style="216" customWidth="1"/>
    <col min="12788" max="12788" width="15.85546875" style="216" customWidth="1"/>
    <col min="12789" max="12800" width="11.42578125" style="216" customWidth="1"/>
    <col min="12801" max="12806" width="10.140625" style="216" customWidth="1"/>
    <col min="12807" max="12820" width="9.140625" style="216" customWidth="1"/>
    <col min="12821" max="12821" width="11.140625" style="216" customWidth="1"/>
    <col min="12822" max="13040" width="11.42578125" style="216"/>
    <col min="13041" max="13041" width="12" style="216" customWidth="1"/>
    <col min="13042" max="13042" width="11.42578125" style="216"/>
    <col min="13043" max="13043" width="9.7109375" style="216" customWidth="1"/>
    <col min="13044" max="13044" width="15.85546875" style="216" customWidth="1"/>
    <col min="13045" max="13056" width="11.42578125" style="216" customWidth="1"/>
    <col min="13057" max="13062" width="10.140625" style="216" customWidth="1"/>
    <col min="13063" max="13076" width="9.140625" style="216" customWidth="1"/>
    <col min="13077" max="13077" width="11.140625" style="216" customWidth="1"/>
    <col min="13078" max="13296" width="11.42578125" style="216"/>
    <col min="13297" max="13297" width="12" style="216" customWidth="1"/>
    <col min="13298" max="13298" width="11.42578125" style="216"/>
    <col min="13299" max="13299" width="9.7109375" style="216" customWidth="1"/>
    <col min="13300" max="13300" width="15.85546875" style="216" customWidth="1"/>
    <col min="13301" max="13312" width="11.42578125" style="216" customWidth="1"/>
    <col min="13313" max="13318" width="10.140625" style="216" customWidth="1"/>
    <col min="13319" max="13332" width="9.140625" style="216" customWidth="1"/>
    <col min="13333" max="13333" width="11.140625" style="216" customWidth="1"/>
    <col min="13334" max="13552" width="11.42578125" style="216"/>
    <col min="13553" max="13553" width="12" style="216" customWidth="1"/>
    <col min="13554" max="13554" width="11.42578125" style="216"/>
    <col min="13555" max="13555" width="9.7109375" style="216" customWidth="1"/>
    <col min="13556" max="13556" width="15.85546875" style="216" customWidth="1"/>
    <col min="13557" max="13568" width="11.42578125" style="216" customWidth="1"/>
    <col min="13569" max="13574" width="10.140625" style="216" customWidth="1"/>
    <col min="13575" max="13588" width="9.140625" style="216" customWidth="1"/>
    <col min="13589" max="13589" width="11.140625" style="216" customWidth="1"/>
    <col min="13590" max="13808" width="11.42578125" style="216"/>
    <col min="13809" max="13809" width="12" style="216" customWidth="1"/>
    <col min="13810" max="13810" width="11.42578125" style="216"/>
    <col min="13811" max="13811" width="9.7109375" style="216" customWidth="1"/>
    <col min="13812" max="13812" width="15.85546875" style="216" customWidth="1"/>
    <col min="13813" max="13824" width="11.42578125" style="216" customWidth="1"/>
    <col min="13825" max="13830" width="10.140625" style="216" customWidth="1"/>
    <col min="13831" max="13844" width="9.140625" style="216" customWidth="1"/>
    <col min="13845" max="13845" width="11.140625" style="216" customWidth="1"/>
    <col min="13846" max="14064" width="11.42578125" style="216"/>
    <col min="14065" max="14065" width="12" style="216" customWidth="1"/>
    <col min="14066" max="14066" width="11.42578125" style="216"/>
    <col min="14067" max="14067" width="9.7109375" style="216" customWidth="1"/>
    <col min="14068" max="14068" width="15.85546875" style="216" customWidth="1"/>
    <col min="14069" max="14080" width="11.42578125" style="216" customWidth="1"/>
    <col min="14081" max="14086" width="10.140625" style="216" customWidth="1"/>
    <col min="14087" max="14100" width="9.140625" style="216" customWidth="1"/>
    <col min="14101" max="14101" width="11.140625" style="216" customWidth="1"/>
    <col min="14102" max="14320" width="11.42578125" style="216"/>
    <col min="14321" max="14321" width="12" style="216" customWidth="1"/>
    <col min="14322" max="14322" width="11.42578125" style="216"/>
    <col min="14323" max="14323" width="9.7109375" style="216" customWidth="1"/>
    <col min="14324" max="14324" width="15.85546875" style="216" customWidth="1"/>
    <col min="14325" max="14336" width="11.42578125" style="216" customWidth="1"/>
    <col min="14337" max="14342" width="10.140625" style="216" customWidth="1"/>
    <col min="14343" max="14356" width="9.140625" style="216" customWidth="1"/>
    <col min="14357" max="14357" width="11.140625" style="216" customWidth="1"/>
    <col min="14358" max="14576" width="11.42578125" style="216"/>
    <col min="14577" max="14577" width="12" style="216" customWidth="1"/>
    <col min="14578" max="14578" width="11.42578125" style="216"/>
    <col min="14579" max="14579" width="9.7109375" style="216" customWidth="1"/>
    <col min="14580" max="14580" width="15.85546875" style="216" customWidth="1"/>
    <col min="14581" max="14592" width="11.42578125" style="216" customWidth="1"/>
    <col min="14593" max="14598" width="10.140625" style="216" customWidth="1"/>
    <col min="14599" max="14612" width="9.140625" style="216" customWidth="1"/>
    <col min="14613" max="14613" width="11.140625" style="216" customWidth="1"/>
    <col min="14614" max="14832" width="11.42578125" style="216"/>
    <col min="14833" max="14833" width="12" style="216" customWidth="1"/>
    <col min="14834" max="14834" width="11.42578125" style="216"/>
    <col min="14835" max="14835" width="9.7109375" style="216" customWidth="1"/>
    <col min="14836" max="14836" width="15.85546875" style="216" customWidth="1"/>
    <col min="14837" max="14848" width="11.42578125" style="216" customWidth="1"/>
    <col min="14849" max="14854" width="10.140625" style="216" customWidth="1"/>
    <col min="14855" max="14868" width="9.140625" style="216" customWidth="1"/>
    <col min="14869" max="14869" width="11.140625" style="216" customWidth="1"/>
    <col min="14870" max="15088" width="11.42578125" style="216"/>
    <col min="15089" max="15089" width="12" style="216" customWidth="1"/>
    <col min="15090" max="15090" width="11.42578125" style="216"/>
    <col min="15091" max="15091" width="9.7109375" style="216" customWidth="1"/>
    <col min="15092" max="15092" width="15.85546875" style="216" customWidth="1"/>
    <col min="15093" max="15104" width="11.42578125" style="216" customWidth="1"/>
    <col min="15105" max="15110" width="10.140625" style="216" customWidth="1"/>
    <col min="15111" max="15124" width="9.140625" style="216" customWidth="1"/>
    <col min="15125" max="15125" width="11.140625" style="216" customWidth="1"/>
    <col min="15126" max="15344" width="11.42578125" style="216"/>
    <col min="15345" max="15345" width="12" style="216" customWidth="1"/>
    <col min="15346" max="15346" width="11.42578125" style="216"/>
    <col min="15347" max="15347" width="9.7109375" style="216" customWidth="1"/>
    <col min="15348" max="15348" width="15.85546875" style="216" customWidth="1"/>
    <col min="15349" max="15360" width="11.42578125" style="216" customWidth="1"/>
    <col min="15361" max="15366" width="10.140625" style="216" customWidth="1"/>
    <col min="15367" max="15380" width="9.140625" style="216" customWidth="1"/>
    <col min="15381" max="15381" width="11.140625" style="216" customWidth="1"/>
    <col min="15382" max="15600" width="11.42578125" style="216"/>
    <col min="15601" max="15601" width="12" style="216" customWidth="1"/>
    <col min="15602" max="15602" width="11.42578125" style="216"/>
    <col min="15603" max="15603" width="9.7109375" style="216" customWidth="1"/>
    <col min="15604" max="15604" width="15.85546875" style="216" customWidth="1"/>
    <col min="15605" max="15616" width="11.42578125" style="216" customWidth="1"/>
    <col min="15617" max="15622" width="10.140625" style="216" customWidth="1"/>
    <col min="15623" max="15636" width="9.140625" style="216" customWidth="1"/>
    <col min="15637" max="15637" width="11.140625" style="216" customWidth="1"/>
    <col min="15638" max="15856" width="11.42578125" style="216"/>
    <col min="15857" max="15857" width="12" style="216" customWidth="1"/>
    <col min="15858" max="15858" width="11.42578125" style="216"/>
    <col min="15859" max="15859" width="9.7109375" style="216" customWidth="1"/>
    <col min="15860" max="15860" width="15.85546875" style="216" customWidth="1"/>
    <col min="15861" max="15872" width="11.42578125" style="216" customWidth="1"/>
    <col min="15873" max="15878" width="10.140625" style="216" customWidth="1"/>
    <col min="15879" max="15892" width="9.140625" style="216" customWidth="1"/>
    <col min="15893" max="15893" width="11.140625" style="216" customWidth="1"/>
    <col min="15894" max="16112" width="11.42578125" style="216"/>
    <col min="16113" max="16113" width="12" style="216" customWidth="1"/>
    <col min="16114" max="16114" width="11.42578125" style="216"/>
    <col min="16115" max="16115" width="9.7109375" style="216" customWidth="1"/>
    <col min="16116" max="16116" width="15.85546875" style="216" customWidth="1"/>
    <col min="16117" max="16128" width="11.42578125" style="216" customWidth="1"/>
    <col min="16129" max="16134" width="10.140625" style="216" customWidth="1"/>
    <col min="16135" max="16148" width="9.140625" style="216" customWidth="1"/>
    <col min="16149" max="16149" width="11.140625" style="216" customWidth="1"/>
    <col min="16150" max="16384" width="11.42578125" style="216"/>
  </cols>
  <sheetData>
    <row r="1" spans="2:8" ht="15" customHeight="1">
      <c r="C1" s="217"/>
    </row>
    <row r="2" spans="2:8" ht="15" customHeight="1">
      <c r="C2" s="217"/>
    </row>
    <row r="3" spans="2:8" ht="15" customHeight="1"/>
    <row r="4" spans="2:8" ht="15" customHeight="1"/>
    <row r="5" spans="2:8" ht="36" customHeight="1" thickBot="1">
      <c r="B5" s="369" t="s">
        <v>242</v>
      </c>
      <c r="C5" s="369"/>
      <c r="D5" s="369"/>
      <c r="E5" s="369"/>
      <c r="F5" s="369"/>
    </row>
    <row r="6" spans="2:8" ht="45" customHeight="1" thickBot="1">
      <c r="B6" s="38"/>
      <c r="C6" s="218" t="s">
        <v>51</v>
      </c>
      <c r="D6" s="218" t="s">
        <v>243</v>
      </c>
      <c r="E6" s="218" t="s">
        <v>244</v>
      </c>
      <c r="F6" s="219" t="s">
        <v>245</v>
      </c>
      <c r="H6" s="72" t="s">
        <v>98</v>
      </c>
    </row>
    <row r="7" spans="2:8" ht="15" customHeight="1">
      <c r="B7" s="220" t="s">
        <v>254</v>
      </c>
      <c r="C7" s="46">
        <v>172615</v>
      </c>
      <c r="D7" s="47">
        <f t="shared" ref="D7:D9" si="0">IFERROR((C7-C8)/C8,"-")</f>
        <v>7.7140521550298588E-2</v>
      </c>
      <c r="E7" s="47">
        <f t="shared" ref="E7:E9" si="1">C7/C20-1</f>
        <v>0.10218950137602079</v>
      </c>
      <c r="F7" s="221">
        <f>((SUM(C7:C10,C12:C19)/SUM(C20:C23,C25:C32))-1)</f>
        <v>7.0220880852218448E-2</v>
      </c>
    </row>
    <row r="8" spans="2:8" ht="15" customHeight="1">
      <c r="B8" s="220" t="s">
        <v>255</v>
      </c>
      <c r="C8" s="46">
        <v>160253</v>
      </c>
      <c r="D8" s="47">
        <f t="shared" si="0"/>
        <v>0.10106222173363381</v>
      </c>
      <c r="E8" s="47">
        <f t="shared" si="1"/>
        <v>0.14198063123089311</v>
      </c>
      <c r="F8" s="221">
        <f>((SUM(C8:C10,C12:C20)/SUM(C21:C23,C25:C33))-1)</f>
        <v>6.9327509629159234E-2</v>
      </c>
    </row>
    <row r="9" spans="2:8" ht="15" customHeight="1">
      <c r="B9" s="220" t="s">
        <v>256</v>
      </c>
      <c r="C9" s="46">
        <v>145544</v>
      </c>
      <c r="D9" s="47">
        <f t="shared" si="0"/>
        <v>7.8678999169927669E-2</v>
      </c>
      <c r="E9" s="47">
        <f t="shared" si="1"/>
        <v>0.16046213093709882</v>
      </c>
      <c r="F9" s="221">
        <f>((SUM(C9:C10,C12:C21)/SUM(C22:C23,C25:C34))-1)</f>
        <v>6.0584979927878591E-2</v>
      </c>
    </row>
    <row r="10" spans="2:8" ht="15" customHeight="1">
      <c r="B10" s="220" t="s">
        <v>257</v>
      </c>
      <c r="C10" s="46">
        <v>134928</v>
      </c>
      <c r="D10" s="47">
        <f>C10/C12-1</f>
        <v>-4.9025964872712935E-2</v>
      </c>
      <c r="E10" s="47">
        <f>C10/C23-1</f>
        <v>2.5779818606171734E-2</v>
      </c>
      <c r="F10" s="221">
        <f>((SUM(C10,C12:C22)/SUM(C23,C25:C35))-1)</f>
        <v>4.2944270367054616E-2</v>
      </c>
    </row>
    <row r="11" spans="2:8" ht="30" customHeight="1">
      <c r="B11" s="168" t="str">
        <f>actualizaciones!$A$2</f>
        <v xml:space="preserve">acumulado abril 2011 </v>
      </c>
      <c r="C11" s="43">
        <v>613340</v>
      </c>
      <c r="D11" s="44"/>
      <c r="E11" s="44">
        <v>0.10731978566373468</v>
      </c>
      <c r="F11" s="222" t="s">
        <v>64</v>
      </c>
    </row>
    <row r="12" spans="2:8" ht="15" customHeight="1" outlineLevel="1">
      <c r="B12" s="220" t="s">
        <v>246</v>
      </c>
      <c r="C12" s="46">
        <v>141884</v>
      </c>
      <c r="D12" s="47">
        <f t="shared" ref="D12:D22" si="2">IFERROR((C12-C13)/C13,"-")</f>
        <v>2.8592141510801798E-2</v>
      </c>
      <c r="E12" s="47">
        <f>C12/C25-1</f>
        <v>7.4284675898934616E-2</v>
      </c>
      <c r="F12" s="221">
        <f>((SUM(C12:C23)/SUM(C25:C36))-1)</f>
        <v>3.7847681456564475E-2</v>
      </c>
    </row>
    <row r="13" spans="2:8" ht="15" customHeight="1" outlineLevel="1">
      <c r="B13" s="220" t="s">
        <v>247</v>
      </c>
      <c r="C13" s="46">
        <v>137940</v>
      </c>
      <c r="D13" s="47">
        <f t="shared" si="2"/>
        <v>-0.11188086300920054</v>
      </c>
      <c r="E13" s="47">
        <f t="shared" ref="E13:E63" si="3">C13/C26-1</f>
        <v>5.3725163665808484E-2</v>
      </c>
      <c r="F13" s="221">
        <f>((SUM(C13:C23,C25)/SUM(C26:C36,C38))-1)</f>
        <v>2.5827259629006782E-2</v>
      </c>
    </row>
    <row r="14" spans="2:8" ht="15" customHeight="1" outlineLevel="1">
      <c r="B14" s="220" t="s">
        <v>248</v>
      </c>
      <c r="C14" s="46">
        <v>155317</v>
      </c>
      <c r="D14" s="47">
        <f t="shared" si="2"/>
        <v>0.17331067044381493</v>
      </c>
      <c r="E14" s="47">
        <f t="shared" si="3"/>
        <v>6.8513600902599059E-2</v>
      </c>
      <c r="F14" s="221">
        <f>((SUM(C14:C23,C25:C26)/SUM(C27:C36,C38:C39))-1)</f>
        <v>1.0509399364927896E-2</v>
      </c>
    </row>
    <row r="15" spans="2:8" ht="15" customHeight="1" outlineLevel="1">
      <c r="B15" s="220" t="s">
        <v>249</v>
      </c>
      <c r="C15" s="46">
        <v>132375</v>
      </c>
      <c r="D15" s="47">
        <f t="shared" si="2"/>
        <v>-0.19891191208152792</v>
      </c>
      <c r="E15" s="47">
        <f t="shared" si="3"/>
        <v>6.244231309442605E-2</v>
      </c>
      <c r="F15" s="221">
        <f>((SUM(C15:C23,C25:C27)/SUM(C28:C36,C38:C40))-1)</f>
        <v>-4.3851872865028341E-3</v>
      </c>
    </row>
    <row r="16" spans="2:8" ht="15" customHeight="1" outlineLevel="1">
      <c r="B16" s="220" t="s">
        <v>250</v>
      </c>
      <c r="C16" s="46">
        <v>165244</v>
      </c>
      <c r="D16" s="47">
        <f t="shared" si="2"/>
        <v>1.1464703037870859E-2</v>
      </c>
      <c r="E16" s="47">
        <f t="shared" si="3"/>
        <v>-2.9460824621167614E-2</v>
      </c>
      <c r="F16" s="221">
        <f>((SUM(C16:C23,C25:C28)/SUM(C29:C36,C38:C41))-1)</f>
        <v>-1.6449596898360896E-2</v>
      </c>
    </row>
    <row r="17" spans="2:6" ht="15" customHeight="1" outlineLevel="1">
      <c r="B17" s="220" t="s">
        <v>251</v>
      </c>
      <c r="C17" s="46">
        <v>163371</v>
      </c>
      <c r="D17" s="47">
        <f t="shared" si="2"/>
        <v>0.26745385850718018</v>
      </c>
      <c r="E17" s="47">
        <f t="shared" si="3"/>
        <v>7.2466717432975392E-2</v>
      </c>
      <c r="F17" s="221">
        <f>((SUM(C17:C23,C25:C29)/SUM(C30:C36,C38:C42))-1)</f>
        <v>-2.3665379303779099E-2</v>
      </c>
    </row>
    <row r="18" spans="2:6" ht="15" customHeight="1" outlineLevel="1">
      <c r="B18" s="220" t="s">
        <v>252</v>
      </c>
      <c r="C18" s="46">
        <v>128897</v>
      </c>
      <c r="D18" s="47">
        <f t="shared" si="2"/>
        <v>-2.7331929761015401E-2</v>
      </c>
      <c r="E18" s="47">
        <f t="shared" si="3"/>
        <v>6.1868239597320906E-2</v>
      </c>
      <c r="F18" s="221">
        <f>((SUM(C18:C23,C25:C30)/SUM(C31:C36,C38:C43))-1)</f>
        <v>-3.508175173713779E-2</v>
      </c>
    </row>
    <row r="19" spans="2:6" ht="15" customHeight="1" outlineLevel="1">
      <c r="B19" s="220" t="s">
        <v>253</v>
      </c>
      <c r="C19" s="46">
        <v>132519</v>
      </c>
      <c r="D19" s="47">
        <f t="shared" si="2"/>
        <v>-0.15383338335110561</v>
      </c>
      <c r="E19" s="47">
        <f t="shared" si="3"/>
        <v>6.9693667514227009E-2</v>
      </c>
      <c r="F19" s="221">
        <f>((SUM(C19:C23,C25:C31)/SUM(C32:C36,C38:C44))-1)</f>
        <v>-5.3077036935829103E-2</v>
      </c>
    </row>
    <row r="20" spans="2:6" ht="15" customHeight="1" outlineLevel="1">
      <c r="B20" s="220" t="s">
        <v>254</v>
      </c>
      <c r="C20" s="46">
        <v>156611</v>
      </c>
      <c r="D20" s="47">
        <f t="shared" si="2"/>
        <v>0.11602733576096173</v>
      </c>
      <c r="E20" s="47">
        <f t="shared" si="3"/>
        <v>9.4975074636257428E-2</v>
      </c>
      <c r="F20" s="221">
        <f>((SUM(C20:C23,C25:C32)/SUM(C33:C36,C38:C45))-1)</f>
        <v>-7.3613521593568376E-2</v>
      </c>
    </row>
    <row r="21" spans="2:6" ht="15" customHeight="1" outlineLevel="1">
      <c r="B21" s="220" t="s">
        <v>255</v>
      </c>
      <c r="C21" s="46">
        <v>140329</v>
      </c>
      <c r="D21" s="47">
        <f t="shared" si="2"/>
        <v>0.11888150918122453</v>
      </c>
      <c r="E21" s="47">
        <f t="shared" si="3"/>
        <v>3.8927675074590384E-2</v>
      </c>
      <c r="F21" s="221">
        <f>((SUM(C21:C23,C25:C33)/SUM(C34:C36,C38:C46))-1)</f>
        <v>-8.6839623297675472E-2</v>
      </c>
    </row>
    <row r="22" spans="2:6" ht="15" customHeight="1" outlineLevel="1">
      <c r="B22" s="220" t="s">
        <v>256</v>
      </c>
      <c r="C22" s="46">
        <v>125419</v>
      </c>
      <c r="D22" s="47">
        <f t="shared" si="2"/>
        <v>-4.6511627906976744E-2</v>
      </c>
      <c r="E22" s="47">
        <f t="shared" si="3"/>
        <v>-6.2582217172925114E-2</v>
      </c>
      <c r="F22" s="221">
        <f>((SUM(C22:C23,C25:C34)/SUM(C35:C36,C38:C47))-1)</f>
        <v>-0.11362460316729261</v>
      </c>
    </row>
    <row r="23" spans="2:6" ht="15" customHeight="1" outlineLevel="1">
      <c r="B23" s="220" t="s">
        <v>257</v>
      </c>
      <c r="C23" s="46">
        <v>131537</v>
      </c>
      <c r="D23" s="47">
        <f>C23/C25-1</f>
        <v>-4.0583616636253872E-3</v>
      </c>
      <c r="E23" s="47">
        <f t="shared" si="3"/>
        <v>-3.5256410256410242E-2</v>
      </c>
      <c r="F23" s="221">
        <f>((SUM(C23,C25:C35)/SUM(C36,C38:C48))-1)</f>
        <v>-0.12541881359331031</v>
      </c>
    </row>
    <row r="24" spans="2:6" ht="15" customHeight="1">
      <c r="B24" s="223">
        <v>2010</v>
      </c>
      <c r="C24" s="135">
        <v>1711443</v>
      </c>
      <c r="D24" s="136"/>
      <c r="E24" s="136">
        <f>C24/C37-1</f>
        <v>3.7847681456564475E-2</v>
      </c>
      <c r="F24" s="224">
        <f>C24/C37-1</f>
        <v>3.7847681456564475E-2</v>
      </c>
    </row>
    <row r="25" spans="2:6" ht="15" hidden="1" customHeight="1" outlineLevel="1">
      <c r="B25" s="220" t="s">
        <v>246</v>
      </c>
      <c r="C25" s="46">
        <v>132073</v>
      </c>
      <c r="D25" s="47">
        <f t="shared" ref="D25:D35" si="4">IFERROR((C25-C26)/C26,"-")</f>
        <v>8.9070867104127354E-3</v>
      </c>
      <c r="E25" s="47">
        <f t="shared" si="3"/>
        <v>-6.8806757290315268E-2</v>
      </c>
      <c r="F25" s="221">
        <f>((SUM(C25:C36)/SUM(C38:C49))-1)</f>
        <v>-0.12786598265284532</v>
      </c>
    </row>
    <row r="26" spans="2:6" ht="15" hidden="1" customHeight="1" outlineLevel="1">
      <c r="B26" s="220" t="s">
        <v>247</v>
      </c>
      <c r="C26" s="46">
        <v>130907</v>
      </c>
      <c r="D26" s="47">
        <f t="shared" si="4"/>
        <v>-9.9416612776730556E-2</v>
      </c>
      <c r="E26" s="47">
        <f t="shared" si="3"/>
        <v>-0.12197166849998664</v>
      </c>
      <c r="F26" s="221">
        <f>((SUM(C26:C36,C38)/SUM(C39:C49,C51))-1)</f>
        <v>-0.12629137210162222</v>
      </c>
    </row>
    <row r="27" spans="2:6" ht="15" hidden="1" customHeight="1" outlineLevel="1">
      <c r="B27" s="220" t="s">
        <v>248</v>
      </c>
      <c r="C27" s="46">
        <v>145358</v>
      </c>
      <c r="D27" s="47">
        <f t="shared" si="4"/>
        <v>0.16664392632128094</v>
      </c>
      <c r="E27" s="47">
        <f t="shared" si="3"/>
        <v>-9.402092955130481E-2</v>
      </c>
      <c r="F27" s="221">
        <f>((SUM(C27:C36,C38:C39)/SUM(C40:C49,C51:C52))-1)</f>
        <v>-0.1244075173633048</v>
      </c>
    </row>
    <row r="28" spans="2:6" ht="15" hidden="1" customHeight="1" outlineLevel="1">
      <c r="B28" s="220" t="s">
        <v>249</v>
      </c>
      <c r="C28" s="46">
        <v>124595</v>
      </c>
      <c r="D28" s="47">
        <f t="shared" si="4"/>
        <v>-0.26820744743333724</v>
      </c>
      <c r="E28" s="47">
        <f t="shared" si="3"/>
        <v>-9.3458963911525084E-2</v>
      </c>
      <c r="F28" s="221">
        <f>((SUM(C28:C36,C38:C40)/SUM(C41:C49,C51:C53))-1)</f>
        <v>-0.12130449458624359</v>
      </c>
    </row>
    <row r="29" spans="2:6" ht="15" hidden="1" customHeight="1" outlineLevel="1">
      <c r="B29" s="220" t="s">
        <v>250</v>
      </c>
      <c r="C29" s="46">
        <v>170260</v>
      </c>
      <c r="D29" s="47">
        <f t="shared" si="4"/>
        <v>0.11769030801144868</v>
      </c>
      <c r="E29" s="47">
        <f t="shared" si="3"/>
        <v>-9.4352067575186993E-2</v>
      </c>
      <c r="F29" s="221">
        <f>((SUM(C29:C36,C38:C41)/SUM(C42:C49,C51:C54))-1)</f>
        <v>-0.1168962950569854</v>
      </c>
    </row>
    <row r="30" spans="2:6" ht="15" hidden="1" customHeight="1" outlineLevel="1">
      <c r="B30" s="220" t="s">
        <v>251</v>
      </c>
      <c r="C30" s="46">
        <v>152332</v>
      </c>
      <c r="D30" s="47">
        <f t="shared" si="4"/>
        <v>0.25492845197591174</v>
      </c>
      <c r="E30" s="47">
        <f t="shared" si="3"/>
        <v>-5.5440154272568876E-2</v>
      </c>
      <c r="F30" s="221">
        <f>((SUM(C30:C36,C38:C42)/SUM(C43:C49,C51:C55))-1)</f>
        <v>-0.10661815232335192</v>
      </c>
    </row>
    <row r="31" spans="2:6" ht="15" hidden="1" customHeight="1" outlineLevel="1">
      <c r="B31" s="220" t="s">
        <v>252</v>
      </c>
      <c r="C31" s="46">
        <v>121387</v>
      </c>
      <c r="D31" s="47">
        <f t="shared" si="4"/>
        <v>-2.016386164588126E-2</v>
      </c>
      <c r="E31" s="47">
        <f t="shared" si="3"/>
        <v>-0.17064422019226166</v>
      </c>
      <c r="F31" s="221">
        <f>((SUM(C31:C36,C38:C43)/SUM(C44:C49,C51:C56))-1)</f>
        <v>-0.10153673091461357</v>
      </c>
    </row>
    <row r="32" spans="2:6" ht="15" hidden="1" customHeight="1" outlineLevel="1">
      <c r="B32" s="220" t="s">
        <v>253</v>
      </c>
      <c r="C32" s="46">
        <v>123885</v>
      </c>
      <c r="D32" s="47">
        <f t="shared" si="4"/>
        <v>-0.13383487033916672</v>
      </c>
      <c r="E32" s="47">
        <f t="shared" si="3"/>
        <v>-0.19295788410800951</v>
      </c>
      <c r="F32" s="221">
        <f>((SUM(C32:C36,C38:C44)/SUM(C45:C49,C51:C57))-1)</f>
        <v>-8.7698450620541268E-2</v>
      </c>
    </row>
    <row r="33" spans="2:6" ht="15" hidden="1" customHeight="1" outlineLevel="1">
      <c r="B33" s="220" t="s">
        <v>254</v>
      </c>
      <c r="C33" s="46">
        <v>143027</v>
      </c>
      <c r="D33" s="47">
        <f t="shared" si="4"/>
        <v>5.8902355057710389E-2</v>
      </c>
      <c r="E33" s="47">
        <f t="shared" si="3"/>
        <v>-7.1385905909545411E-2</v>
      </c>
      <c r="F33" s="221">
        <f>((SUM(C33:C36,C38:C45)/SUM(C46:C49,C51:C58))-1)</f>
        <v>-5.394962709986395E-2</v>
      </c>
    </row>
    <row r="34" spans="2:6" ht="15" hidden="1" customHeight="1" outlineLevel="1">
      <c r="B34" s="220" t="s">
        <v>255</v>
      </c>
      <c r="C34" s="46">
        <v>135071</v>
      </c>
      <c r="D34" s="47">
        <f t="shared" si="4"/>
        <v>9.5596149246591731E-3</v>
      </c>
      <c r="E34" s="47">
        <f t="shared" si="3"/>
        <v>-0.2637055934411574</v>
      </c>
      <c r="F34" s="221">
        <f>((SUM(C34:C36,C38:C46)/SUM(C47:C49,C51:C59))-1)</f>
        <v>-5.1626694979651777E-2</v>
      </c>
    </row>
    <row r="35" spans="2:6" ht="15" hidden="1" customHeight="1" outlineLevel="1">
      <c r="B35" s="220" t="s">
        <v>256</v>
      </c>
      <c r="C35" s="46">
        <v>133792</v>
      </c>
      <c r="D35" s="47">
        <f t="shared" si="4"/>
        <v>-1.8717361966789886E-2</v>
      </c>
      <c r="E35" s="47">
        <f t="shared" si="3"/>
        <v>-0.20482128210919204</v>
      </c>
      <c r="F35" s="221">
        <f>((SUM(C35:C36,C38:C47)/SUM(C48:C49,C51:C60))-1)</f>
        <v>-2.1401316710429774E-2</v>
      </c>
    </row>
    <row r="36" spans="2:6" ht="15" hidden="1" customHeight="1" outlineLevel="1">
      <c r="B36" s="220" t="s">
        <v>257</v>
      </c>
      <c r="C36" s="46">
        <v>136344</v>
      </c>
      <c r="D36" s="47">
        <f>C36/C38-1</f>
        <v>-3.8693665745388905E-2</v>
      </c>
      <c r="E36" s="47">
        <f t="shared" si="3"/>
        <v>-7.3315616695325936E-2</v>
      </c>
      <c r="F36" s="221">
        <f>((SUM(C36,C38:C48)/SUM(C49,C51:C61))-1)</f>
        <v>5.8553215531369496E-3</v>
      </c>
    </row>
    <row r="37" spans="2:6" ht="15" customHeight="1" collapsed="1">
      <c r="B37" s="225">
        <v>2009</v>
      </c>
      <c r="C37" s="181">
        <v>1649031</v>
      </c>
      <c r="D37" s="182"/>
      <c r="E37" s="182">
        <f t="shared" si="3"/>
        <v>-0.12786598265284532</v>
      </c>
      <c r="F37" s="226">
        <f>C37/C50-1</f>
        <v>-0.12786598265284532</v>
      </c>
    </row>
    <row r="38" spans="2:6" ht="15" hidden="1" customHeight="1" outlineLevel="1">
      <c r="B38" s="220" t="s">
        <v>246</v>
      </c>
      <c r="C38" s="46">
        <v>141832</v>
      </c>
      <c r="D38" s="47">
        <f t="shared" ref="D38:D48" si="5">IFERROR((C38-C39)/C39,"-")</f>
        <v>-4.8694765648056235E-2</v>
      </c>
      <c r="E38" s="47">
        <f t="shared" si="3"/>
        <v>-5.1887107771702023E-2</v>
      </c>
      <c r="F38" s="221">
        <f>((SUM(C38:C49)/SUM(C51:C62))-1)</f>
        <v>1.2106957459176781E-2</v>
      </c>
    </row>
    <row r="39" spans="2:6" ht="15" hidden="1" customHeight="1" outlineLevel="1">
      <c r="B39" s="220" t="s">
        <v>247</v>
      </c>
      <c r="C39" s="46">
        <v>149092</v>
      </c>
      <c r="D39" s="47">
        <f t="shared" si="5"/>
        <v>-7.0747866843676566E-2</v>
      </c>
      <c r="E39" s="47">
        <f t="shared" si="3"/>
        <v>-0.10064182993919502</v>
      </c>
      <c r="F39" s="221">
        <f>((SUM(C39:C49,C51)/SUM(C52:C62,C64))-1)</f>
        <v>1.0713694417220365E-2</v>
      </c>
    </row>
    <row r="40" spans="2:6" ht="15" hidden="1" customHeight="1" outlineLevel="1">
      <c r="B40" s="220" t="s">
        <v>248</v>
      </c>
      <c r="C40" s="46">
        <v>160443</v>
      </c>
      <c r="D40" s="47">
        <f t="shared" si="5"/>
        <v>0.16736757857974388</v>
      </c>
      <c r="E40" s="47">
        <f t="shared" si="3"/>
        <v>-6.0896591687299217E-2</v>
      </c>
      <c r="F40" s="221">
        <f>((SUM(C40:C49,C51:C52)/SUM(C53:C62,C64:C65))-1)</f>
        <v>2.6976246382585556E-2</v>
      </c>
    </row>
    <row r="41" spans="2:6" ht="15" hidden="1" customHeight="1" outlineLevel="1">
      <c r="B41" s="220" t="s">
        <v>249</v>
      </c>
      <c r="C41" s="46">
        <v>137440</v>
      </c>
      <c r="D41" s="47">
        <f t="shared" si="5"/>
        <v>-0.26892839285524311</v>
      </c>
      <c r="E41" s="47">
        <f t="shared" si="3"/>
        <v>-3.4648423507266157E-2</v>
      </c>
      <c r="F41" s="221">
        <f>((SUM(C41:C49,C51:C53)/SUM(C54:C62,C64:C66))-1)</f>
        <v>2.9235934024995913E-2</v>
      </c>
    </row>
    <row r="42" spans="2:6" ht="15" hidden="1" customHeight="1" outlineLevel="1">
      <c r="B42" s="220" t="s">
        <v>250</v>
      </c>
      <c r="C42" s="46">
        <v>187998</v>
      </c>
      <c r="D42" s="47">
        <f t="shared" si="5"/>
        <v>0.16571279755445734</v>
      </c>
      <c r="E42" s="47">
        <f t="shared" si="3"/>
        <v>1.26910936102822E-2</v>
      </c>
      <c r="F42" s="221">
        <f>((SUM(C42:C49,C51:C54)/SUM(C55:C62,C64:C67))-1)</f>
        <v>2.0275148000917342E-2</v>
      </c>
    </row>
    <row r="43" spans="2:6" ht="15" hidden="1" customHeight="1" outlineLevel="1">
      <c r="B43" s="220" t="s">
        <v>251</v>
      </c>
      <c r="C43" s="46">
        <v>161273</v>
      </c>
      <c r="D43" s="47">
        <f t="shared" si="5"/>
        <v>0.10187000813047013</v>
      </c>
      <c r="E43" s="47">
        <f t="shared" si="3"/>
        <v>5.9506359196352943E-3</v>
      </c>
      <c r="F43" s="221">
        <f>((SUM(C43:C49,C51:C55)/SUM(C56:C62,C64:C68))-1)</f>
        <v>2.0868154622140533E-2</v>
      </c>
    </row>
    <row r="44" spans="2:6" ht="15" hidden="1" customHeight="1" outlineLevel="1">
      <c r="B44" s="220" t="s">
        <v>252</v>
      </c>
      <c r="C44" s="46">
        <v>146363</v>
      </c>
      <c r="D44" s="47">
        <f t="shared" si="5"/>
        <v>-4.6526171785935315E-2</v>
      </c>
      <c r="E44" s="47">
        <f t="shared" si="3"/>
        <v>1.2850677480519934E-2</v>
      </c>
      <c r="F44" s="221">
        <f>((SUM(C44:C49,C51:C56)/SUM(C57:C62,C64:C69))-1)</f>
        <v>1.6233708026318183E-2</v>
      </c>
    </row>
    <row r="45" spans="2:6" ht="15" hidden="1" customHeight="1" outlineLevel="1">
      <c r="B45" s="220" t="s">
        <v>253</v>
      </c>
      <c r="C45" s="46">
        <v>153505</v>
      </c>
      <c r="D45" s="47">
        <f t="shared" si="5"/>
        <v>-3.356663333809456E-3</v>
      </c>
      <c r="E45" s="47">
        <f t="shared" si="3"/>
        <v>0.32186036098098647</v>
      </c>
      <c r="F45" s="221">
        <f>((SUM(C45:C49,C51:C57)/SUM(C58:C62,C64:C70))-1)</f>
        <v>1.1767599113410077E-2</v>
      </c>
    </row>
    <row r="46" spans="2:6" ht="15" hidden="1" customHeight="1" outlineLevel="1">
      <c r="B46" s="220" t="s">
        <v>254</v>
      </c>
      <c r="C46" s="46">
        <v>154022</v>
      </c>
      <c r="D46" s="47">
        <f t="shared" si="5"/>
        <v>-0.16040055165797207</v>
      </c>
      <c r="E46" s="47">
        <f t="shared" si="3"/>
        <v>-4.3288134119298549E-2</v>
      </c>
      <c r="F46" s="221">
        <f>((SUM(C46:C49,C51:C58)/SUM(C59:C62,C64:C71))-1)</f>
        <v>-1.6242603735282968E-2</v>
      </c>
    </row>
    <row r="47" spans="2:6" ht="15" hidden="1" customHeight="1" outlineLevel="1">
      <c r="B47" s="220" t="s">
        <v>255</v>
      </c>
      <c r="C47" s="46">
        <v>183447</v>
      </c>
      <c r="D47" s="47">
        <f t="shared" si="5"/>
        <v>9.0298001830565688E-2</v>
      </c>
      <c r="E47" s="47">
        <f t="shared" si="3"/>
        <v>5.2170621332828571E-2</v>
      </c>
      <c r="F47" s="221">
        <f>((SUM(C47:C49,C51:C59)/SUM(C60:C62,C64:C72))-1)</f>
        <v>-1.9280501670838834E-2</v>
      </c>
    </row>
    <row r="48" spans="2:6" ht="15" hidden="1" customHeight="1" outlineLevel="1">
      <c r="B48" s="220" t="s">
        <v>256</v>
      </c>
      <c r="C48" s="46">
        <v>168254</v>
      </c>
      <c r="D48" s="47">
        <f t="shared" si="5"/>
        <v>0.14356593783770924</v>
      </c>
      <c r="E48" s="47">
        <f t="shared" si="3"/>
        <v>0.11124026655923291</v>
      </c>
      <c r="F48" s="221">
        <f>((SUM(C48:C49,C51:C60)/SUM(C61:C62,C64:C73))-1)</f>
        <v>-2.0641743276724189E-2</v>
      </c>
    </row>
    <row r="49" spans="2:6" ht="15" hidden="1" customHeight="1" outlineLevel="1">
      <c r="B49" s="220" t="s">
        <v>257</v>
      </c>
      <c r="C49" s="46">
        <v>147131</v>
      </c>
      <c r="D49" s="47">
        <f>C49/C51-1</f>
        <v>-1.6464564086794975E-2</v>
      </c>
      <c r="E49" s="47">
        <f t="shared" si="3"/>
        <v>6.0652060939252461E-3</v>
      </c>
      <c r="F49" s="221">
        <f>((SUM(C49,C51:C61)/SUM(C62,C64:C74))-1)</f>
        <v>-2.9052542993618147E-2</v>
      </c>
    </row>
    <row r="50" spans="2:6" ht="15" customHeight="1" collapsed="1">
      <c r="B50" s="225">
        <v>2008</v>
      </c>
      <c r="C50" s="181">
        <v>1890800</v>
      </c>
      <c r="D50" s="182"/>
      <c r="E50" s="182">
        <f t="shared" si="3"/>
        <v>1.2106957459176781E-2</v>
      </c>
      <c r="F50" s="226">
        <f>C50/C63-1</f>
        <v>1.2106957459176781E-2</v>
      </c>
    </row>
    <row r="51" spans="2:6" ht="15" hidden="1" customHeight="1" outlineLevel="1">
      <c r="B51" s="220" t="s">
        <v>246</v>
      </c>
      <c r="C51" s="46">
        <v>149594</v>
      </c>
      <c r="D51" s="47">
        <f t="shared" ref="D51:D61" si="6">IFERROR((C51-C52)/C52,"-")</f>
        <v>-9.7613647331338677E-2</v>
      </c>
      <c r="E51" s="47">
        <f t="shared" si="3"/>
        <v>-6.4154295616488111E-2</v>
      </c>
      <c r="F51" s="221">
        <f>((SUM(C51:C62)/SUM(C64:C75))-1)</f>
        <v>-3.2741212548908383E-2</v>
      </c>
    </row>
    <row r="52" spans="2:6" ht="15" hidden="1" customHeight="1" outlineLevel="1">
      <c r="B52" s="220" t="s">
        <v>247</v>
      </c>
      <c r="C52" s="46">
        <v>165776</v>
      </c>
      <c r="D52" s="47">
        <f t="shared" si="6"/>
        <v>-2.9681527916791049E-2</v>
      </c>
      <c r="E52" s="47">
        <f t="shared" si="3"/>
        <v>8.8654811001076972E-2</v>
      </c>
      <c r="F52" s="221" t="s">
        <v>64</v>
      </c>
    </row>
    <row r="53" spans="2:6" ht="15" hidden="1" customHeight="1" outlineLevel="1">
      <c r="B53" s="220" t="s">
        <v>248</v>
      </c>
      <c r="C53" s="46">
        <v>170847</v>
      </c>
      <c r="D53" s="47">
        <f t="shared" si="6"/>
        <v>0.19999578571779761</v>
      </c>
      <c r="E53" s="47">
        <f t="shared" si="3"/>
        <v>-3.4004104918551881E-2</v>
      </c>
      <c r="F53" s="221" t="s">
        <v>64</v>
      </c>
    </row>
    <row r="54" spans="2:6" ht="15" hidden="1" customHeight="1" outlineLevel="1">
      <c r="B54" s="220" t="s">
        <v>249</v>
      </c>
      <c r="C54" s="46">
        <v>142373</v>
      </c>
      <c r="D54" s="47">
        <f t="shared" si="6"/>
        <v>-0.233077644067614</v>
      </c>
      <c r="E54" s="47">
        <f t="shared" si="3"/>
        <v>-0.12996211195306773</v>
      </c>
      <c r="F54" s="221" t="s">
        <v>64</v>
      </c>
    </row>
    <row r="55" spans="2:6" ht="15" hidden="1" customHeight="1" outlineLevel="1">
      <c r="B55" s="220" t="s">
        <v>250</v>
      </c>
      <c r="C55" s="46">
        <v>185642</v>
      </c>
      <c r="D55" s="47">
        <f t="shared" si="6"/>
        <v>0.15795382955233003</v>
      </c>
      <c r="E55" s="47">
        <f t="shared" si="3"/>
        <v>1.8695640244738909E-2</v>
      </c>
      <c r="F55" s="221" t="s">
        <v>64</v>
      </c>
    </row>
    <row r="56" spans="2:6" ht="15" hidden="1" customHeight="1" outlineLevel="1">
      <c r="B56" s="220" t="s">
        <v>251</v>
      </c>
      <c r="C56" s="46">
        <v>160319</v>
      </c>
      <c r="D56" s="47">
        <f t="shared" si="6"/>
        <v>0.1094279822291116</v>
      </c>
      <c r="E56" s="47">
        <f t="shared" si="3"/>
        <v>-4.5686155457932975E-2</v>
      </c>
      <c r="F56" s="221" t="s">
        <v>64</v>
      </c>
    </row>
    <row r="57" spans="2:6" ht="15" hidden="1" customHeight="1" outlineLevel="1">
      <c r="B57" s="220" t="s">
        <v>252</v>
      </c>
      <c r="C57" s="46">
        <v>144506</v>
      </c>
      <c r="D57" s="47">
        <f t="shared" si="6"/>
        <v>0.24436828327362911</v>
      </c>
      <c r="E57" s="47">
        <f t="shared" si="3"/>
        <v>-4.3272732087763721E-2</v>
      </c>
      <c r="F57" s="221" t="s">
        <v>64</v>
      </c>
    </row>
    <row r="58" spans="2:6" ht="15" hidden="1" customHeight="1" outlineLevel="1">
      <c r="B58" s="220" t="s">
        <v>253</v>
      </c>
      <c r="C58" s="46">
        <v>116128</v>
      </c>
      <c r="D58" s="47">
        <f t="shared" si="6"/>
        <v>-0.2786677516134442</v>
      </c>
      <c r="E58" s="47">
        <f t="shared" si="3"/>
        <v>-0.12235674662555363</v>
      </c>
      <c r="F58" s="221" t="s">
        <v>64</v>
      </c>
    </row>
    <row r="59" spans="2:6" ht="15" hidden="1" customHeight="1" outlineLevel="1">
      <c r="B59" s="220" t="s">
        <v>254</v>
      </c>
      <c r="C59" s="46">
        <v>160991</v>
      </c>
      <c r="D59" s="47">
        <f t="shared" si="6"/>
        <v>-7.6627033971700759E-2</v>
      </c>
      <c r="E59" s="47">
        <f t="shared" si="3"/>
        <v>-7.4987646660001572E-2</v>
      </c>
      <c r="F59" s="221" t="s">
        <v>64</v>
      </c>
    </row>
    <row r="60" spans="2:6" ht="15" hidden="1" customHeight="1" outlineLevel="1">
      <c r="B60" s="220" t="s">
        <v>255</v>
      </c>
      <c r="C60" s="46">
        <v>174351</v>
      </c>
      <c r="D60" s="47">
        <f t="shared" si="6"/>
        <v>0.15150814670004162</v>
      </c>
      <c r="E60" s="47">
        <f t="shared" si="3"/>
        <v>3.9356419412336363E-2</v>
      </c>
      <c r="F60" s="221" t="s">
        <v>64</v>
      </c>
    </row>
    <row r="61" spans="2:6" ht="15" hidden="1" customHeight="1" outlineLevel="1">
      <c r="B61" s="220" t="s">
        <v>256</v>
      </c>
      <c r="C61" s="46">
        <v>151411</v>
      </c>
      <c r="D61" s="47">
        <f t="shared" si="6"/>
        <v>3.5331364021771831E-2</v>
      </c>
      <c r="E61" s="47">
        <f t="shared" si="3"/>
        <v>4.4180569836478334E-3</v>
      </c>
      <c r="F61" s="221" t="s">
        <v>64</v>
      </c>
    </row>
    <row r="62" spans="2:6" ht="15" hidden="1" customHeight="1" outlineLevel="1">
      <c r="B62" s="220" t="s">
        <v>257</v>
      </c>
      <c r="C62" s="46">
        <v>146244</v>
      </c>
      <c r="D62" s="47">
        <f>C62/C64-1</f>
        <v>-8.5111574048007843E-2</v>
      </c>
      <c r="E62" s="47">
        <f t="shared" si="3"/>
        <v>-4.2078235124584085E-2</v>
      </c>
      <c r="F62" s="221" t="s">
        <v>64</v>
      </c>
    </row>
    <row r="63" spans="2:6" ht="15" customHeight="1" collapsed="1">
      <c r="B63" s="225">
        <v>2007</v>
      </c>
      <c r="C63" s="181">
        <v>1868182</v>
      </c>
      <c r="D63" s="182"/>
      <c r="E63" s="182">
        <f t="shared" si="3"/>
        <v>-3.2741212548908383E-2</v>
      </c>
      <c r="F63" s="226">
        <f>C63/C76-1</f>
        <v>-3.2741212548908383E-2</v>
      </c>
    </row>
    <row r="64" spans="2:6" ht="15" hidden="1" customHeight="1" outlineLevel="1">
      <c r="B64" s="220" t="s">
        <v>246</v>
      </c>
      <c r="C64" s="46">
        <v>159849</v>
      </c>
      <c r="D64" s="47">
        <f t="shared" ref="D64:D74" si="7">IFERROR((C64-C65)/C65,"-")</f>
        <v>4.9732065460085635E-2</v>
      </c>
      <c r="E64" s="47" t="s">
        <v>64</v>
      </c>
      <c r="F64" s="221" t="s">
        <v>64</v>
      </c>
    </row>
    <row r="65" spans="2:6" ht="15" hidden="1" customHeight="1" outlineLevel="1">
      <c r="B65" s="220" t="s">
        <v>247</v>
      </c>
      <c r="C65" s="46">
        <v>152276</v>
      </c>
      <c r="D65" s="47">
        <f t="shared" si="7"/>
        <v>-0.13900746914243389</v>
      </c>
      <c r="E65" s="47" t="s">
        <v>64</v>
      </c>
      <c r="F65" s="221" t="s">
        <v>64</v>
      </c>
    </row>
    <row r="66" spans="2:6" ht="15" hidden="1" customHeight="1" outlineLevel="1">
      <c r="B66" s="220" t="s">
        <v>248</v>
      </c>
      <c r="C66" s="46">
        <v>176861</v>
      </c>
      <c r="D66" s="47">
        <f t="shared" si="7"/>
        <v>8.079320459545343E-2</v>
      </c>
      <c r="E66" s="47" t="s">
        <v>64</v>
      </c>
      <c r="F66" s="221" t="s">
        <v>64</v>
      </c>
    </row>
    <row r="67" spans="2:6" ht="15" hidden="1" customHeight="1" outlineLevel="1">
      <c r="B67" s="220" t="s">
        <v>249</v>
      </c>
      <c r="C67" s="46">
        <v>163640</v>
      </c>
      <c r="D67" s="47">
        <f t="shared" si="7"/>
        <v>-0.1020385765632288</v>
      </c>
      <c r="E67" s="47" t="s">
        <v>64</v>
      </c>
      <c r="F67" s="221" t="s">
        <v>64</v>
      </c>
    </row>
    <row r="68" spans="2:6" ht="15" hidden="1" customHeight="1" outlineLevel="1">
      <c r="B68" s="220" t="s">
        <v>250</v>
      </c>
      <c r="C68" s="46">
        <v>182235</v>
      </c>
      <c r="D68" s="47">
        <f t="shared" si="7"/>
        <v>8.4770884674452665E-2</v>
      </c>
      <c r="E68" s="47" t="s">
        <v>64</v>
      </c>
      <c r="F68" s="221" t="s">
        <v>64</v>
      </c>
    </row>
    <row r="69" spans="2:6" ht="15" hidden="1" customHeight="1" outlineLevel="1">
      <c r="B69" s="220" t="s">
        <v>251</v>
      </c>
      <c r="C69" s="46">
        <v>167994</v>
      </c>
      <c r="D69" s="47">
        <f t="shared" si="7"/>
        <v>0.11223368334635399</v>
      </c>
      <c r="E69" s="47" t="s">
        <v>64</v>
      </c>
      <c r="F69" s="221" t="s">
        <v>64</v>
      </c>
    </row>
    <row r="70" spans="2:6" ht="15" hidden="1" customHeight="1" outlineLevel="1">
      <c r="B70" s="220" t="s">
        <v>252</v>
      </c>
      <c r="C70" s="46">
        <v>151042</v>
      </c>
      <c r="D70" s="47">
        <f t="shared" si="7"/>
        <v>0.14150758022340121</v>
      </c>
      <c r="E70" s="47" t="s">
        <v>64</v>
      </c>
      <c r="F70" s="221" t="s">
        <v>64</v>
      </c>
    </row>
    <row r="71" spans="2:6" ht="15" hidden="1" customHeight="1" outlineLevel="1">
      <c r="B71" s="220" t="s">
        <v>253</v>
      </c>
      <c r="C71" s="46">
        <v>132318</v>
      </c>
      <c r="D71" s="47">
        <f t="shared" si="7"/>
        <v>-0.23973523632226704</v>
      </c>
      <c r="E71" s="47" t="s">
        <v>64</v>
      </c>
      <c r="F71" s="221" t="s">
        <v>64</v>
      </c>
    </row>
    <row r="72" spans="2:6" ht="15" hidden="1" customHeight="1" outlineLevel="1">
      <c r="B72" s="220" t="s">
        <v>254</v>
      </c>
      <c r="C72" s="46">
        <v>174042</v>
      </c>
      <c r="D72" s="47">
        <f t="shared" si="7"/>
        <v>3.7514381605851597E-2</v>
      </c>
      <c r="E72" s="47" t="s">
        <v>64</v>
      </c>
      <c r="F72" s="221" t="s">
        <v>64</v>
      </c>
    </row>
    <row r="73" spans="2:6" ht="15" hidden="1" customHeight="1" outlineLevel="1">
      <c r="B73" s="220" t="s">
        <v>255</v>
      </c>
      <c r="C73" s="46">
        <v>167749</v>
      </c>
      <c r="D73" s="47">
        <f t="shared" si="7"/>
        <v>0.11279976118610899</v>
      </c>
      <c r="E73" s="47" t="s">
        <v>64</v>
      </c>
      <c r="F73" s="221" t="s">
        <v>64</v>
      </c>
    </row>
    <row r="74" spans="2:6" ht="15" hidden="1" customHeight="1" outlineLevel="1">
      <c r="B74" s="220" t="s">
        <v>256</v>
      </c>
      <c r="C74" s="46">
        <v>150745</v>
      </c>
      <c r="D74" s="47">
        <f t="shared" si="7"/>
        <v>-1.2595959860612571E-2</v>
      </c>
      <c r="E74" s="47" t="s">
        <v>64</v>
      </c>
      <c r="F74" s="221" t="s">
        <v>64</v>
      </c>
    </row>
    <row r="75" spans="2:6" ht="15" hidden="1" customHeight="1" outlineLevel="1">
      <c r="B75" s="220" t="s">
        <v>257</v>
      </c>
      <c r="C75" s="46">
        <v>152668</v>
      </c>
      <c r="D75" s="47" t="s">
        <v>64</v>
      </c>
      <c r="E75" s="47" t="s">
        <v>64</v>
      </c>
      <c r="F75" s="221" t="s">
        <v>64</v>
      </c>
    </row>
    <row r="76" spans="2:6" ht="15" customHeight="1" collapsed="1">
      <c r="B76" s="225">
        <v>2006</v>
      </c>
      <c r="C76" s="181">
        <v>1931419</v>
      </c>
      <c r="D76" s="182"/>
      <c r="E76" s="182" t="s">
        <v>64</v>
      </c>
      <c r="F76" s="226" t="s">
        <v>64</v>
      </c>
    </row>
    <row r="77" spans="2:6" ht="15" customHeight="1">
      <c r="B77" s="361" t="s">
        <v>258</v>
      </c>
      <c r="C77" s="361"/>
      <c r="D77" s="361"/>
      <c r="E77" s="361"/>
      <c r="F77" s="361"/>
    </row>
  </sheetData>
  <mergeCells count="2">
    <mergeCell ref="B5:F5"/>
    <mergeCell ref="B77:F77"/>
  </mergeCells>
  <hyperlinks>
    <hyperlink ref="H6" location="'Gráfico alojados mensual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/>
  </sheetPr>
  <dimension ref="B27:L30"/>
  <sheetViews>
    <sheetView showGridLines="0" showRowColHeaders="0" showOutlineSymbols="0" zoomScaleNormal="100" workbookViewId="0">
      <selection activeCell="I25" sqref="I25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T82"/>
  <sheetViews>
    <sheetView showGridLines="0" showRowColHeaders="0" zoomScaleNormal="100" workbookViewId="0">
      <selection activeCell="I25" sqref="I25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20" width="10.7109375" style="99" customWidth="1"/>
    <col min="21" max="16384" width="11.42578125" style="99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45" t="s">
        <v>259</v>
      </c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</row>
    <row r="6" spans="2:20" ht="15" customHeight="1">
      <c r="B6" s="346"/>
      <c r="C6" s="347" t="s">
        <v>71</v>
      </c>
      <c r="D6" s="347"/>
      <c r="E6" s="347"/>
      <c r="F6" s="347"/>
      <c r="G6" s="347"/>
      <c r="H6" s="347"/>
      <c r="I6" s="348" t="s">
        <v>132</v>
      </c>
      <c r="J6" s="348"/>
      <c r="K6" s="348"/>
      <c r="L6" s="348"/>
      <c r="M6" s="348"/>
      <c r="N6" s="348"/>
      <c r="O6" s="347" t="s">
        <v>133</v>
      </c>
      <c r="P6" s="347"/>
      <c r="Q6" s="347"/>
      <c r="R6" s="347"/>
      <c r="S6" s="347"/>
      <c r="T6" s="347"/>
    </row>
    <row r="7" spans="2:20" ht="15" customHeight="1">
      <c r="B7" s="346"/>
      <c r="C7" s="101" t="s">
        <v>134</v>
      </c>
      <c r="D7" s="102" t="s">
        <v>135</v>
      </c>
      <c r="E7" s="101" t="s">
        <v>136</v>
      </c>
      <c r="F7" s="102" t="s">
        <v>137</v>
      </c>
      <c r="G7" s="101" t="s">
        <v>83</v>
      </c>
      <c r="H7" s="102" t="s">
        <v>138</v>
      </c>
      <c r="I7" s="101" t="s">
        <v>134</v>
      </c>
      <c r="J7" s="102" t="s">
        <v>135</v>
      </c>
      <c r="K7" s="101" t="s">
        <v>136</v>
      </c>
      <c r="L7" s="102" t="s">
        <v>137</v>
      </c>
      <c r="M7" s="101" t="s">
        <v>83</v>
      </c>
      <c r="N7" s="102" t="s">
        <v>138</v>
      </c>
      <c r="O7" s="101" t="s">
        <v>134</v>
      </c>
      <c r="P7" s="102" t="s">
        <v>135</v>
      </c>
      <c r="Q7" s="101" t="s">
        <v>136</v>
      </c>
      <c r="R7" s="102" t="s">
        <v>137</v>
      </c>
      <c r="S7" s="101" t="s">
        <v>83</v>
      </c>
      <c r="T7" s="102" t="s">
        <v>138</v>
      </c>
    </row>
    <row r="8" spans="2:20">
      <c r="B8" s="55" t="s">
        <v>94</v>
      </c>
      <c r="C8" s="103">
        <v>843403</v>
      </c>
      <c r="D8" s="104">
        <f t="shared" ref="D8:D11" si="0">C8/C21-1</f>
        <v>0.23545120029062439</v>
      </c>
      <c r="E8" s="103">
        <v>447380</v>
      </c>
      <c r="F8" s="104">
        <f t="shared" ref="F8:F11" si="1">E8/E21-1</f>
        <v>0.18163185530305426</v>
      </c>
      <c r="G8" s="103">
        <v>1290783</v>
      </c>
      <c r="H8" s="104">
        <f t="shared" ref="H8:H11" si="2">G8/G21-1</f>
        <v>0.21625113071008584</v>
      </c>
      <c r="I8" s="105">
        <v>1608328</v>
      </c>
      <c r="J8" s="104">
        <f t="shared" ref="J8:J11" si="3">I8/I21-1</f>
        <v>0.27581187516410433</v>
      </c>
      <c r="K8" s="105">
        <v>1232540</v>
      </c>
      <c r="L8" s="104">
        <f t="shared" ref="L8:L11" si="4">K8/K21-1</f>
        <v>0.2518663121266107</v>
      </c>
      <c r="M8" s="105">
        <v>2840868</v>
      </c>
      <c r="N8" s="104">
        <f t="shared" ref="N8:N11" si="5">M8/M21-1</f>
        <v>0.26531126722736076</v>
      </c>
      <c r="O8" s="103">
        <v>1988018</v>
      </c>
      <c r="P8" s="104">
        <f t="shared" ref="P8:P11" si="6">O8/O21-1</f>
        <v>0.26079754235493025</v>
      </c>
      <c r="Q8" s="103">
        <v>1399539</v>
      </c>
      <c r="R8" s="104">
        <f t="shared" ref="R8:R11" si="7">Q8/Q21-1</f>
        <v>0.24088887549075588</v>
      </c>
      <c r="S8" s="103">
        <v>3387557</v>
      </c>
      <c r="T8" s="104">
        <f t="shared" ref="T8:T11" si="8">S8/S21-1</f>
        <v>0.25249552067072734</v>
      </c>
    </row>
    <row r="9" spans="2:20">
      <c r="B9" s="55" t="s">
        <v>95</v>
      </c>
      <c r="C9" s="103">
        <v>859310</v>
      </c>
      <c r="D9" s="104">
        <f t="shared" si="0"/>
        <v>0.23380408688360776</v>
      </c>
      <c r="E9" s="103">
        <v>487306</v>
      </c>
      <c r="F9" s="104">
        <f t="shared" si="1"/>
        <v>0.10309873438352413</v>
      </c>
      <c r="G9" s="103">
        <v>1346616</v>
      </c>
      <c r="H9" s="104">
        <f t="shared" si="2"/>
        <v>0.18307587286610039</v>
      </c>
      <c r="I9" s="105">
        <v>1622217</v>
      </c>
      <c r="J9" s="104">
        <f t="shared" si="3"/>
        <v>0.19777297190335519</v>
      </c>
      <c r="K9" s="105">
        <v>1370736</v>
      </c>
      <c r="L9" s="104">
        <f t="shared" si="4"/>
        <v>0.1070937915694441</v>
      </c>
      <c r="M9" s="105">
        <v>2992953</v>
      </c>
      <c r="N9" s="104">
        <f t="shared" si="5"/>
        <v>0.15446595949855357</v>
      </c>
      <c r="O9" s="103">
        <v>2082700</v>
      </c>
      <c r="P9" s="104">
        <f t="shared" si="6"/>
        <v>0.19343134288674357</v>
      </c>
      <c r="Q9" s="103">
        <v>1574365</v>
      </c>
      <c r="R9" s="104">
        <f t="shared" si="7"/>
        <v>9.8593721324733652E-2</v>
      </c>
      <c r="S9" s="103">
        <v>3657065</v>
      </c>
      <c r="T9" s="104">
        <f t="shared" si="8"/>
        <v>0.1506685054381256</v>
      </c>
    </row>
    <row r="10" spans="2:20">
      <c r="B10" s="55" t="s">
        <v>96</v>
      </c>
      <c r="C10" s="103">
        <v>818417</v>
      </c>
      <c r="D10" s="104">
        <f t="shared" si="0"/>
        <v>0.24722755181814993</v>
      </c>
      <c r="E10" s="103">
        <v>497645</v>
      </c>
      <c r="F10" s="104">
        <f t="shared" si="1"/>
        <v>0.17090737115536658</v>
      </c>
      <c r="G10" s="103">
        <v>1316062</v>
      </c>
      <c r="H10" s="104">
        <f t="shared" si="2"/>
        <v>0.21722683285284727</v>
      </c>
      <c r="I10" s="105">
        <v>1573698</v>
      </c>
      <c r="J10" s="104">
        <f t="shared" si="3"/>
        <v>0.25102788403750953</v>
      </c>
      <c r="K10" s="105">
        <v>1355404</v>
      </c>
      <c r="L10" s="104">
        <f t="shared" si="4"/>
        <v>0.16292981257957906</v>
      </c>
      <c r="M10" s="105">
        <v>2929102</v>
      </c>
      <c r="N10" s="104">
        <f t="shared" si="5"/>
        <v>0.20865862957986847</v>
      </c>
      <c r="O10" s="103">
        <v>2025908</v>
      </c>
      <c r="P10" s="104">
        <f t="shared" si="6"/>
        <v>0.20700116296804705</v>
      </c>
      <c r="Q10" s="103">
        <v>1551674</v>
      </c>
      <c r="R10" s="104">
        <f t="shared" si="7"/>
        <v>0.13163076581990452</v>
      </c>
      <c r="S10" s="103">
        <v>3577582</v>
      </c>
      <c r="T10" s="104">
        <f t="shared" si="8"/>
        <v>0.17311309370786399</v>
      </c>
    </row>
    <row r="11" spans="2:20">
      <c r="B11" s="55" t="s">
        <v>97</v>
      </c>
      <c r="C11" s="103">
        <v>800296</v>
      </c>
      <c r="D11" s="104">
        <f t="shared" si="0"/>
        <v>0.11597060505068812</v>
      </c>
      <c r="E11" s="103">
        <v>466669</v>
      </c>
      <c r="F11" s="104">
        <f t="shared" si="1"/>
        <v>4.8164411252737294E-2</v>
      </c>
      <c r="G11" s="103">
        <v>1266965</v>
      </c>
      <c r="H11" s="104">
        <f t="shared" si="2"/>
        <v>8.9998322371392492E-2</v>
      </c>
      <c r="I11" s="105">
        <v>1534404</v>
      </c>
      <c r="J11" s="104">
        <f t="shared" si="3"/>
        <v>0.13397900400187712</v>
      </c>
      <c r="K11" s="105">
        <v>1263574</v>
      </c>
      <c r="L11" s="104">
        <f t="shared" si="4"/>
        <v>3.0176240725084291E-2</v>
      </c>
      <c r="M11" s="105">
        <v>2797978</v>
      </c>
      <c r="N11" s="104">
        <f t="shared" si="5"/>
        <v>8.4623805470144253E-2</v>
      </c>
      <c r="O11" s="103">
        <v>1960133</v>
      </c>
      <c r="P11" s="104">
        <f t="shared" si="6"/>
        <v>9.602237970572669E-2</v>
      </c>
      <c r="Q11" s="103">
        <v>1455799</v>
      </c>
      <c r="R11" s="104">
        <f t="shared" si="7"/>
        <v>1.1511703124793771E-2</v>
      </c>
      <c r="S11" s="103">
        <v>3415932</v>
      </c>
      <c r="T11" s="104">
        <f t="shared" si="8"/>
        <v>5.8338344739510717E-2</v>
      </c>
    </row>
    <row r="12" spans="2:20" ht="30" customHeight="1">
      <c r="B12" s="106" t="str">
        <f>actualizaciones!$A$2</f>
        <v xml:space="preserve">acumulado abril 2011 </v>
      </c>
      <c r="C12" s="107">
        <v>3321426</v>
      </c>
      <c r="D12" s="154">
        <v>0.20671225257124637</v>
      </c>
      <c r="E12" s="107">
        <v>1899000</v>
      </c>
      <c r="F12" s="154">
        <v>0.12326585851463912</v>
      </c>
      <c r="G12" s="107">
        <v>5220426</v>
      </c>
      <c r="H12" s="154">
        <v>0.17496052837399412</v>
      </c>
      <c r="I12" s="107">
        <v>6338647</v>
      </c>
      <c r="J12" s="154">
        <v>0.21289885192031965</v>
      </c>
      <c r="K12" s="107">
        <v>5222254</v>
      </c>
      <c r="L12" s="154">
        <v>0.13163906326859198</v>
      </c>
      <c r="M12" s="107">
        <v>11560901</v>
      </c>
      <c r="N12" s="154">
        <v>0.17479268201846576</v>
      </c>
      <c r="O12" s="107">
        <v>8056759</v>
      </c>
      <c r="P12" s="154">
        <v>0.18677218359651193</v>
      </c>
      <c r="Q12" s="107">
        <v>5981377</v>
      </c>
      <c r="R12" s="154">
        <v>0.11357259082463589</v>
      </c>
      <c r="S12" s="107">
        <v>14038136</v>
      </c>
      <c r="T12" s="154">
        <v>0.15443868244937975</v>
      </c>
    </row>
    <row r="13" spans="2:20" outlineLevel="1">
      <c r="B13" s="55" t="s">
        <v>86</v>
      </c>
      <c r="C13" s="103">
        <v>684815</v>
      </c>
      <c r="D13" s="104">
        <f>C13/C26-1</f>
        <v>6.5983072820972044E-3</v>
      </c>
      <c r="E13" s="103">
        <v>451897</v>
      </c>
      <c r="F13" s="104">
        <f>E13/E26-1</f>
        <v>4.1585322285095261E-2</v>
      </c>
      <c r="G13" s="103">
        <v>1136712</v>
      </c>
      <c r="H13" s="104">
        <f t="shared" ref="H13:H64" si="9">G13/G26-1</f>
        <v>2.0222028557298932E-2</v>
      </c>
      <c r="I13" s="105">
        <v>1308369</v>
      </c>
      <c r="J13" s="104">
        <f t="shared" ref="J13:J64" si="10">I13/I26-1</f>
        <v>4.6221470917968244E-2</v>
      </c>
      <c r="K13" s="105">
        <v>1180591</v>
      </c>
      <c r="L13" s="104">
        <f t="shared" ref="L13:L64" si="11">K13/K26-1</f>
        <v>1.7007394594296565E-2</v>
      </c>
      <c r="M13" s="105">
        <v>2488960</v>
      </c>
      <c r="N13" s="104">
        <f t="shared" ref="N13:N64" si="12">M13/M26-1</f>
        <v>3.2157895740839271E-2</v>
      </c>
      <c r="O13" s="103">
        <v>1665994</v>
      </c>
      <c r="P13" s="104">
        <f t="shared" ref="P13:P64" si="13">O13/O26-1</f>
        <v>9.6223538223978444E-3</v>
      </c>
      <c r="Q13" s="103">
        <v>1373604</v>
      </c>
      <c r="R13" s="104">
        <f t="shared" ref="R13:R64" si="14">Q13/Q26-1</f>
        <v>2.6599316768372017E-3</v>
      </c>
      <c r="S13" s="103">
        <v>3039598</v>
      </c>
      <c r="T13" s="104">
        <f t="shared" ref="T13:T64" si="15">S13/S26-1</f>
        <v>6.4640757384912817E-3</v>
      </c>
    </row>
    <row r="14" spans="2:20" outlineLevel="1">
      <c r="B14" s="55" t="s">
        <v>87</v>
      </c>
      <c r="C14" s="103">
        <v>738852</v>
      </c>
      <c r="D14" s="104">
        <f t="shared" ref="D14:F64" si="16">C14/C27-1</f>
        <v>4.0812531695497922E-2</v>
      </c>
      <c r="E14" s="103">
        <v>478655</v>
      </c>
      <c r="F14" s="104">
        <f t="shared" si="16"/>
        <v>0.1109860318727689</v>
      </c>
      <c r="G14" s="103">
        <v>1217507</v>
      </c>
      <c r="H14" s="104">
        <f t="shared" si="9"/>
        <v>6.7316374423827874E-2</v>
      </c>
      <c r="I14" s="105">
        <v>1402267</v>
      </c>
      <c r="J14" s="104">
        <f t="shared" si="10"/>
        <v>9.072446250045707E-2</v>
      </c>
      <c r="K14" s="105">
        <v>1265791</v>
      </c>
      <c r="L14" s="104">
        <f t="shared" si="11"/>
        <v>0.11633299026442767</v>
      </c>
      <c r="M14" s="105">
        <v>2668058</v>
      </c>
      <c r="N14" s="104">
        <f t="shared" si="12"/>
        <v>0.1027256736069091</v>
      </c>
      <c r="O14" s="103">
        <v>1765180</v>
      </c>
      <c r="P14" s="104">
        <f t="shared" si="13"/>
        <v>5.7560154957204679E-2</v>
      </c>
      <c r="Q14" s="103">
        <v>1455663</v>
      </c>
      <c r="R14" s="104">
        <f t="shared" si="14"/>
        <v>9.56647994905786E-2</v>
      </c>
      <c r="S14" s="103">
        <v>3220843</v>
      </c>
      <c r="T14" s="104">
        <f t="shared" si="15"/>
        <v>7.4448105062862036E-2</v>
      </c>
    </row>
    <row r="15" spans="2:20" outlineLevel="1">
      <c r="B15" s="55" t="s">
        <v>88</v>
      </c>
      <c r="C15" s="103">
        <v>757544</v>
      </c>
      <c r="D15" s="104">
        <f t="shared" si="16"/>
        <v>8.4295306240168566E-2</v>
      </c>
      <c r="E15" s="103">
        <v>415454</v>
      </c>
      <c r="F15" s="104">
        <f t="shared" si="16"/>
        <v>3.9268954061977723E-2</v>
      </c>
      <c r="G15" s="103">
        <v>1172998</v>
      </c>
      <c r="H15" s="104">
        <f t="shared" si="9"/>
        <v>6.7908343628545698E-2</v>
      </c>
      <c r="I15" s="105">
        <v>1478716</v>
      </c>
      <c r="J15" s="104">
        <f t="shared" si="10"/>
        <v>0.11993735022978647</v>
      </c>
      <c r="K15" s="105">
        <v>1157239</v>
      </c>
      <c r="L15" s="104">
        <f t="shared" si="11"/>
        <v>5.4242655304697074E-2</v>
      </c>
      <c r="M15" s="105">
        <v>2635955</v>
      </c>
      <c r="N15" s="104">
        <f t="shared" si="12"/>
        <v>9.0114650092450344E-2</v>
      </c>
      <c r="O15" s="103">
        <v>1773647</v>
      </c>
      <c r="P15" s="104">
        <f t="shared" si="13"/>
        <v>9.156710442665017E-2</v>
      </c>
      <c r="Q15" s="103">
        <v>1287512</v>
      </c>
      <c r="R15" s="104">
        <f t="shared" si="14"/>
        <v>2.7874909388182711E-2</v>
      </c>
      <c r="S15" s="103">
        <v>3061159</v>
      </c>
      <c r="T15" s="104">
        <f t="shared" si="15"/>
        <v>6.3841048647435006E-2</v>
      </c>
    </row>
    <row r="16" spans="2:20" outlineLevel="1">
      <c r="B16" s="55" t="s">
        <v>89</v>
      </c>
      <c r="C16" s="103">
        <v>687398</v>
      </c>
      <c r="D16" s="104">
        <f t="shared" si="16"/>
        <v>3.8150715033293814E-2</v>
      </c>
      <c r="E16" s="103">
        <v>392506</v>
      </c>
      <c r="F16" s="104">
        <f t="shared" si="16"/>
        <v>-7.6579822266045205E-3</v>
      </c>
      <c r="G16" s="103">
        <v>1079904</v>
      </c>
      <c r="H16" s="104">
        <f t="shared" si="9"/>
        <v>2.1019749033726942E-2</v>
      </c>
      <c r="I16" s="105">
        <v>1328723</v>
      </c>
      <c r="J16" s="104">
        <f t="shared" si="10"/>
        <v>6.8916444633226437E-2</v>
      </c>
      <c r="K16" s="105">
        <v>1031829</v>
      </c>
      <c r="L16" s="104">
        <f t="shared" si="11"/>
        <v>2.2028766161279467E-2</v>
      </c>
      <c r="M16" s="105">
        <v>2360552</v>
      </c>
      <c r="N16" s="104">
        <f t="shared" si="12"/>
        <v>4.7902354787372259E-2</v>
      </c>
      <c r="O16" s="103">
        <v>1623162</v>
      </c>
      <c r="P16" s="104">
        <f t="shared" si="13"/>
        <v>3.7925583750892056E-2</v>
      </c>
      <c r="Q16" s="103">
        <v>1147427</v>
      </c>
      <c r="R16" s="104">
        <f t="shared" si="14"/>
        <v>-5.3321058480657602E-3</v>
      </c>
      <c r="S16" s="103">
        <v>2770589</v>
      </c>
      <c r="T16" s="104">
        <f t="shared" si="15"/>
        <v>1.9562233433795928E-2</v>
      </c>
    </row>
    <row r="17" spans="2:20" outlineLevel="1">
      <c r="B17" s="55" t="s">
        <v>90</v>
      </c>
      <c r="C17" s="103">
        <v>865967</v>
      </c>
      <c r="D17" s="104">
        <f t="shared" si="16"/>
        <v>3.9898311842083034E-2</v>
      </c>
      <c r="E17" s="103">
        <v>523020</v>
      </c>
      <c r="F17" s="104">
        <f t="shared" si="16"/>
        <v>-7.2825611016466896E-2</v>
      </c>
      <c r="G17" s="103">
        <v>1388987</v>
      </c>
      <c r="H17" s="104">
        <f t="shared" si="9"/>
        <v>-5.6241109416018675E-3</v>
      </c>
      <c r="I17" s="105">
        <v>1655712</v>
      </c>
      <c r="J17" s="104">
        <f t="shared" si="10"/>
        <v>9.0594358749392256E-2</v>
      </c>
      <c r="K17" s="105">
        <v>1425959</v>
      </c>
      <c r="L17" s="104">
        <f t="shared" si="11"/>
        <v>1.5092279239555806E-2</v>
      </c>
      <c r="M17" s="105">
        <v>3081671</v>
      </c>
      <c r="N17" s="104">
        <f t="shared" si="12"/>
        <v>5.430813990883121E-2</v>
      </c>
      <c r="O17" s="103">
        <v>2019311</v>
      </c>
      <c r="P17" s="104">
        <f t="shared" si="13"/>
        <v>3.3750677670482343E-2</v>
      </c>
      <c r="Q17" s="103">
        <v>1584426</v>
      </c>
      <c r="R17" s="104">
        <f t="shared" si="14"/>
        <v>-1.9842239503718218E-2</v>
      </c>
      <c r="S17" s="103">
        <v>3603737</v>
      </c>
      <c r="T17" s="104">
        <f t="shared" si="15"/>
        <v>9.482941182402671E-3</v>
      </c>
    </row>
    <row r="18" spans="2:20" outlineLevel="1">
      <c r="B18" s="55" t="s">
        <v>91</v>
      </c>
      <c r="C18" s="103">
        <v>831833</v>
      </c>
      <c r="D18" s="104">
        <f t="shared" si="16"/>
        <v>6.3926420857144395E-2</v>
      </c>
      <c r="E18" s="103">
        <v>474514</v>
      </c>
      <c r="F18" s="104">
        <f t="shared" si="16"/>
        <v>6.053237377913856E-2</v>
      </c>
      <c r="G18" s="103">
        <v>1306347</v>
      </c>
      <c r="H18" s="104">
        <f t="shared" si="9"/>
        <v>6.2691066817865959E-2</v>
      </c>
      <c r="I18" s="105">
        <v>1546317</v>
      </c>
      <c r="J18" s="104">
        <f t="shared" si="10"/>
        <v>7.3010843792350455E-2</v>
      </c>
      <c r="K18" s="105">
        <v>1269065</v>
      </c>
      <c r="L18" s="104">
        <f t="shared" si="11"/>
        <v>5.1789483804183245E-2</v>
      </c>
      <c r="M18" s="105">
        <v>2815382</v>
      </c>
      <c r="N18" s="104">
        <f t="shared" si="12"/>
        <v>6.3340028507998358E-2</v>
      </c>
      <c r="O18" s="103">
        <v>1852448</v>
      </c>
      <c r="P18" s="104">
        <f t="shared" si="13"/>
        <v>3.2678718360957593E-2</v>
      </c>
      <c r="Q18" s="103">
        <v>1401004</v>
      </c>
      <c r="R18" s="104">
        <f t="shared" si="14"/>
        <v>1.1332522440906434E-2</v>
      </c>
      <c r="S18" s="103">
        <v>3253452</v>
      </c>
      <c r="T18" s="104">
        <f t="shared" si="15"/>
        <v>2.3377128292525029E-2</v>
      </c>
    </row>
    <row r="19" spans="2:20" outlineLevel="1">
      <c r="B19" s="55" t="s">
        <v>92</v>
      </c>
      <c r="C19" s="103">
        <v>646295</v>
      </c>
      <c r="D19" s="104">
        <f t="shared" si="16"/>
        <v>4.9377804911314493E-2</v>
      </c>
      <c r="E19" s="103">
        <v>350346</v>
      </c>
      <c r="F19" s="104">
        <f t="shared" si="16"/>
        <v>-8.3864266123987452E-3</v>
      </c>
      <c r="G19" s="103">
        <v>996641</v>
      </c>
      <c r="H19" s="104">
        <f t="shared" si="9"/>
        <v>2.8320468678580957E-2</v>
      </c>
      <c r="I19" s="105">
        <v>1225167</v>
      </c>
      <c r="J19" s="104">
        <f t="shared" si="10"/>
        <v>4.4725197980416409E-2</v>
      </c>
      <c r="K19" s="105">
        <v>952455</v>
      </c>
      <c r="L19" s="104">
        <f t="shared" si="11"/>
        <v>4.4234893236327233E-2</v>
      </c>
      <c r="M19" s="105">
        <v>2177622</v>
      </c>
      <c r="N19" s="104">
        <f t="shared" si="12"/>
        <v>4.4510690345712423E-2</v>
      </c>
      <c r="O19" s="103">
        <v>1564162</v>
      </c>
      <c r="P19" s="104">
        <f t="shared" si="13"/>
        <v>5.1398941719275948E-2</v>
      </c>
      <c r="Q19" s="103">
        <v>1097110</v>
      </c>
      <c r="R19" s="104">
        <f t="shared" si="14"/>
        <v>1.498549373121949E-2</v>
      </c>
      <c r="S19" s="103">
        <v>2661272</v>
      </c>
      <c r="T19" s="104">
        <f t="shared" si="15"/>
        <v>3.607557089287261E-2</v>
      </c>
    </row>
    <row r="20" spans="2:20" outlineLevel="1">
      <c r="B20" s="55" t="s">
        <v>93</v>
      </c>
      <c r="C20" s="103">
        <v>632271</v>
      </c>
      <c r="D20" s="104">
        <f t="shared" si="16"/>
        <v>8.1243170310022927E-2</v>
      </c>
      <c r="E20" s="103">
        <v>320279</v>
      </c>
      <c r="F20" s="104">
        <f t="shared" si="16"/>
        <v>9.5381288750617799E-3</v>
      </c>
      <c r="G20" s="103">
        <v>952550</v>
      </c>
      <c r="H20" s="104">
        <f t="shared" si="9"/>
        <v>5.6023396480771925E-2</v>
      </c>
      <c r="I20" s="105">
        <v>1174536</v>
      </c>
      <c r="J20" s="104">
        <f t="shared" si="10"/>
        <v>6.3195027169706819E-2</v>
      </c>
      <c r="K20" s="105">
        <v>842106</v>
      </c>
      <c r="L20" s="104">
        <f t="shared" si="11"/>
        <v>-3.4755627820123314E-3</v>
      </c>
      <c r="M20" s="105">
        <v>2016642</v>
      </c>
      <c r="N20" s="104">
        <f t="shared" si="12"/>
        <v>3.4299500555451168E-2</v>
      </c>
      <c r="O20" s="103">
        <v>1491751</v>
      </c>
      <c r="P20" s="104">
        <f t="shared" si="13"/>
        <v>5.0602859356292607E-2</v>
      </c>
      <c r="Q20" s="103">
        <v>966851</v>
      </c>
      <c r="R20" s="104">
        <f t="shared" si="14"/>
        <v>-3.6240739707019909E-2</v>
      </c>
      <c r="S20" s="103">
        <v>2458602</v>
      </c>
      <c r="T20" s="104">
        <f t="shared" si="15"/>
        <v>1.4648129592242709E-2</v>
      </c>
    </row>
    <row r="21" spans="2:20" outlineLevel="1">
      <c r="B21" s="55" t="s">
        <v>94</v>
      </c>
      <c r="C21" s="103">
        <v>682668</v>
      </c>
      <c r="D21" s="104">
        <f t="shared" si="16"/>
        <v>2.8719126938536732E-4</v>
      </c>
      <c r="E21" s="103">
        <v>378612</v>
      </c>
      <c r="F21" s="104">
        <f t="shared" si="16"/>
        <v>-9.5823870352990115E-2</v>
      </c>
      <c r="G21" s="103">
        <v>1061280</v>
      </c>
      <c r="H21" s="104">
        <f t="shared" si="9"/>
        <v>-3.62592387094548E-2</v>
      </c>
      <c r="I21" s="105">
        <v>1260631</v>
      </c>
      <c r="J21" s="104">
        <f t="shared" si="10"/>
        <v>-9.833091151867368E-3</v>
      </c>
      <c r="K21" s="105">
        <v>984562</v>
      </c>
      <c r="L21" s="104">
        <f t="shared" si="11"/>
        <v>-9.7508749351475466E-2</v>
      </c>
      <c r="M21" s="105">
        <v>2245193</v>
      </c>
      <c r="N21" s="104">
        <f t="shared" si="12"/>
        <v>-5.0292121105474874E-2</v>
      </c>
      <c r="O21" s="103">
        <v>1576794</v>
      </c>
      <c r="P21" s="104">
        <f t="shared" si="13"/>
        <v>-4.3537178933474419E-2</v>
      </c>
      <c r="Q21" s="103">
        <v>1127852</v>
      </c>
      <c r="R21" s="104">
        <f t="shared" si="14"/>
        <v>-0.11184014174623491</v>
      </c>
      <c r="S21" s="103">
        <v>2704646</v>
      </c>
      <c r="T21" s="104">
        <f t="shared" si="15"/>
        <v>-7.3257212835748375E-2</v>
      </c>
    </row>
    <row r="22" spans="2:20" outlineLevel="1">
      <c r="B22" s="55" t="s">
        <v>95</v>
      </c>
      <c r="C22" s="103">
        <v>696472</v>
      </c>
      <c r="D22" s="104">
        <f t="shared" si="16"/>
        <v>6.6835489876388987E-3</v>
      </c>
      <c r="E22" s="103">
        <v>441761</v>
      </c>
      <c r="F22" s="104">
        <f t="shared" si="16"/>
        <v>-5.2527388622461646E-2</v>
      </c>
      <c r="G22" s="103">
        <v>1138233</v>
      </c>
      <c r="H22" s="104">
        <f t="shared" si="9"/>
        <v>-1.7154822554183546E-2</v>
      </c>
      <c r="I22" s="105">
        <v>1354361</v>
      </c>
      <c r="J22" s="104">
        <f t="shared" si="10"/>
        <v>3.8635532266191097E-2</v>
      </c>
      <c r="K22" s="105">
        <v>1238139</v>
      </c>
      <c r="L22" s="104">
        <f t="shared" si="11"/>
        <v>-5.5556487857864267E-2</v>
      </c>
      <c r="M22" s="105">
        <v>2592500</v>
      </c>
      <c r="N22" s="104">
        <f t="shared" si="12"/>
        <v>-8.5863875947291834E-3</v>
      </c>
      <c r="O22" s="103">
        <v>1745136</v>
      </c>
      <c r="P22" s="104">
        <f t="shared" si="13"/>
        <v>9.9710227460159118E-3</v>
      </c>
      <c r="Q22" s="103">
        <v>1433073</v>
      </c>
      <c r="R22" s="104">
        <f t="shared" si="14"/>
        <v>-7.9926731742644308E-2</v>
      </c>
      <c r="S22" s="103">
        <v>3178209</v>
      </c>
      <c r="T22" s="104">
        <f t="shared" si="15"/>
        <v>-3.2647373846854788E-2</v>
      </c>
    </row>
    <row r="23" spans="2:20" outlineLevel="1">
      <c r="B23" s="55" t="s">
        <v>96</v>
      </c>
      <c r="C23" s="103">
        <v>656189</v>
      </c>
      <c r="D23" s="104">
        <f t="shared" si="16"/>
        <v>5.2761798251996783E-3</v>
      </c>
      <c r="E23" s="103">
        <v>425008</v>
      </c>
      <c r="F23" s="104">
        <f t="shared" si="16"/>
        <v>-6.8373520385795694E-2</v>
      </c>
      <c r="G23" s="103">
        <v>1081197</v>
      </c>
      <c r="H23" s="104">
        <f t="shared" si="9"/>
        <v>-2.5021980350693696E-2</v>
      </c>
      <c r="I23" s="105">
        <v>1257924</v>
      </c>
      <c r="J23" s="104">
        <f t="shared" si="10"/>
        <v>6.134753418105543E-3</v>
      </c>
      <c r="K23" s="105">
        <v>1165508</v>
      </c>
      <c r="L23" s="104">
        <f t="shared" si="11"/>
        <v>-6.2141264455035761E-2</v>
      </c>
      <c r="M23" s="105">
        <v>2423432</v>
      </c>
      <c r="N23" s="104">
        <f t="shared" si="12"/>
        <v>-2.790026582569427E-2</v>
      </c>
      <c r="O23" s="103">
        <v>1678464</v>
      </c>
      <c r="P23" s="104">
        <f t="shared" si="13"/>
        <v>1.4431404593052255E-2</v>
      </c>
      <c r="Q23" s="103">
        <v>1371184</v>
      </c>
      <c r="R23" s="104">
        <f t="shared" si="14"/>
        <v>-8.1158777374745084E-2</v>
      </c>
      <c r="S23" s="103">
        <v>3049648</v>
      </c>
      <c r="T23" s="104">
        <f t="shared" si="15"/>
        <v>-3.0898829095330149E-2</v>
      </c>
    </row>
    <row r="24" spans="2:20" outlineLevel="1">
      <c r="B24" s="55" t="s">
        <v>97</v>
      </c>
      <c r="C24" s="103">
        <v>717130</v>
      </c>
      <c r="D24" s="104">
        <f t="shared" si="16"/>
        <v>-4.4257388003806297E-2</v>
      </c>
      <c r="E24" s="103">
        <v>445225</v>
      </c>
      <c r="F24" s="104">
        <f t="shared" si="16"/>
        <v>-9.6136668155426541E-2</v>
      </c>
      <c r="G24" s="103">
        <v>1162355</v>
      </c>
      <c r="H24" s="104">
        <f t="shared" si="9"/>
        <v>-6.4817630768884138E-2</v>
      </c>
      <c r="I24" s="105">
        <v>1353115</v>
      </c>
      <c r="J24" s="104">
        <f t="shared" si="10"/>
        <v>-2.9148887777571297E-2</v>
      </c>
      <c r="K24" s="105">
        <v>1226561</v>
      </c>
      <c r="L24" s="104">
        <f t="shared" si="11"/>
        <v>-6.7141198061210439E-2</v>
      </c>
      <c r="M24" s="105">
        <v>2579676</v>
      </c>
      <c r="N24" s="104">
        <f t="shared" si="12"/>
        <v>-4.7591691888966281E-2</v>
      </c>
      <c r="O24" s="103">
        <v>1788406</v>
      </c>
      <c r="P24" s="104">
        <f t="shared" si="13"/>
        <v>-2.4103216399638305E-2</v>
      </c>
      <c r="Q24" s="103">
        <v>1439231</v>
      </c>
      <c r="R24" s="104">
        <f t="shared" si="14"/>
        <v>-9.366156117085922E-2</v>
      </c>
      <c r="S24" s="103">
        <v>3227637</v>
      </c>
      <c r="T24" s="104">
        <f t="shared" si="15"/>
        <v>-5.6395205550938021E-2</v>
      </c>
    </row>
    <row r="25" spans="2:20" ht="15" customHeight="1">
      <c r="B25" s="110">
        <v>2010</v>
      </c>
      <c r="C25" s="111">
        <v>8597434</v>
      </c>
      <c r="D25" s="112">
        <f>C25/C38-1</f>
        <v>3.0417906433620523E-2</v>
      </c>
      <c r="E25" s="111">
        <v>5097277</v>
      </c>
      <c r="F25" s="112">
        <f>E25/E38-1</f>
        <v>-1.517993386974803E-2</v>
      </c>
      <c r="G25" s="111">
        <v>13694711</v>
      </c>
      <c r="H25" s="112">
        <f t="shared" si="9"/>
        <v>1.2961071591193862E-2</v>
      </c>
      <c r="I25" s="111">
        <v>16345838</v>
      </c>
      <c r="J25" s="112">
        <f t="shared" si="10"/>
        <v>5.0676049182359462E-2</v>
      </c>
      <c r="K25" s="111">
        <v>13739805</v>
      </c>
      <c r="L25" s="112">
        <f t="shared" si="11"/>
        <v>7.1507715193019905E-4</v>
      </c>
      <c r="M25" s="111">
        <v>30085643</v>
      </c>
      <c r="N25" s="112">
        <f t="shared" si="12"/>
        <v>2.7254281571602368E-2</v>
      </c>
      <c r="O25" s="111">
        <v>20544455</v>
      </c>
      <c r="P25" s="112">
        <f t="shared" si="13"/>
        <v>2.5869525508901203E-2</v>
      </c>
      <c r="Q25" s="111">
        <v>15684937</v>
      </c>
      <c r="R25" s="112">
        <f t="shared" si="14"/>
        <v>-2.5678884336033936E-2</v>
      </c>
      <c r="S25" s="111">
        <v>36229392</v>
      </c>
      <c r="T25" s="112">
        <f t="shared" si="15"/>
        <v>2.8979059372828964E-3</v>
      </c>
    </row>
    <row r="26" spans="2:20" ht="15" hidden="1" customHeight="1" outlineLevel="1">
      <c r="B26" s="55" t="s">
        <v>86</v>
      </c>
      <c r="C26" s="103">
        <v>680326</v>
      </c>
      <c r="D26" s="104">
        <f t="shared" si="16"/>
        <v>-8.1892392669994596E-2</v>
      </c>
      <c r="E26" s="103">
        <v>433855</v>
      </c>
      <c r="F26" s="104">
        <f t="shared" si="16"/>
        <v>-0.1075953793370138</v>
      </c>
      <c r="G26" s="103">
        <v>1114181</v>
      </c>
      <c r="H26" s="104">
        <f t="shared" si="9"/>
        <v>-9.2075037504899426E-2</v>
      </c>
      <c r="I26" s="105">
        <v>1250566</v>
      </c>
      <c r="J26" s="104">
        <f t="shared" si="10"/>
        <v>-7.282241538329226E-2</v>
      </c>
      <c r="K26" s="105">
        <v>1160848</v>
      </c>
      <c r="L26" s="104">
        <f t="shared" si="11"/>
        <v>-0.11068346144947694</v>
      </c>
      <c r="M26" s="105">
        <v>2411414</v>
      </c>
      <c r="N26" s="104">
        <f t="shared" si="12"/>
        <v>-9.1442944801918835E-2</v>
      </c>
      <c r="O26" s="103">
        <v>1650116</v>
      </c>
      <c r="P26" s="104">
        <f t="shared" si="13"/>
        <v>-7.711478263106708E-2</v>
      </c>
      <c r="Q26" s="103">
        <v>1369960</v>
      </c>
      <c r="R26" s="104">
        <f t="shared" si="14"/>
        <v>-0.12739845041822406</v>
      </c>
      <c r="S26" s="103">
        <v>3020076</v>
      </c>
      <c r="T26" s="104">
        <f t="shared" si="15"/>
        <v>-0.10062421660235699</v>
      </c>
    </row>
    <row r="27" spans="2:20" ht="15" hidden="1" customHeight="1" outlineLevel="1">
      <c r="B27" s="55" t="s">
        <v>87</v>
      </c>
      <c r="C27" s="103">
        <v>709880</v>
      </c>
      <c r="D27" s="104">
        <f t="shared" si="16"/>
        <v>-8.9069423360464861E-2</v>
      </c>
      <c r="E27" s="103">
        <v>430838</v>
      </c>
      <c r="F27" s="104">
        <f t="shared" si="16"/>
        <v>-9.6569236995455943E-2</v>
      </c>
      <c r="G27" s="103">
        <v>1140718</v>
      </c>
      <c r="H27" s="104">
        <f t="shared" si="9"/>
        <v>-9.1916617178084081E-2</v>
      </c>
      <c r="I27" s="105">
        <v>1285629</v>
      </c>
      <c r="J27" s="104">
        <f t="shared" si="10"/>
        <v>-6.8553522912515819E-2</v>
      </c>
      <c r="K27" s="105">
        <v>1133883</v>
      </c>
      <c r="L27" s="104">
        <f t="shared" si="11"/>
        <v>-0.14833495071249814</v>
      </c>
      <c r="M27" s="105">
        <v>2419512</v>
      </c>
      <c r="N27" s="104">
        <f t="shared" si="12"/>
        <v>-0.10772519178558071</v>
      </c>
      <c r="O27" s="103">
        <v>1669106</v>
      </c>
      <c r="P27" s="104">
        <f t="shared" si="13"/>
        <v>-7.8815085942363639E-2</v>
      </c>
      <c r="Q27" s="103">
        <v>1328566</v>
      </c>
      <c r="R27" s="104">
        <f t="shared" si="14"/>
        <v>-0.16447644802213701</v>
      </c>
      <c r="S27" s="103">
        <v>2997672</v>
      </c>
      <c r="T27" s="104">
        <f t="shared" si="15"/>
        <v>-0.11885319628502189</v>
      </c>
    </row>
    <row r="28" spans="2:20" ht="15" hidden="1" customHeight="1" outlineLevel="1">
      <c r="B28" s="55" t="s">
        <v>88</v>
      </c>
      <c r="C28" s="103">
        <v>698651</v>
      </c>
      <c r="D28" s="104">
        <f t="shared" si="16"/>
        <v>-0.13877780955386376</v>
      </c>
      <c r="E28" s="103">
        <v>399756</v>
      </c>
      <c r="F28" s="104">
        <f t="shared" si="16"/>
        <v>-0.15906523536353712</v>
      </c>
      <c r="G28" s="103">
        <v>1098407</v>
      </c>
      <c r="H28" s="104">
        <f t="shared" si="9"/>
        <v>-0.14627355913207107</v>
      </c>
      <c r="I28" s="105">
        <v>1320356</v>
      </c>
      <c r="J28" s="104">
        <f t="shared" si="10"/>
        <v>-8.4911839087709051E-2</v>
      </c>
      <c r="K28" s="105">
        <v>1097697</v>
      </c>
      <c r="L28" s="104">
        <f t="shared" si="11"/>
        <v>-0.12069930910183235</v>
      </c>
      <c r="M28" s="105">
        <v>2418053</v>
      </c>
      <c r="N28" s="104">
        <f t="shared" si="12"/>
        <v>-0.10151238384571026</v>
      </c>
      <c r="O28" s="103">
        <v>1624863</v>
      </c>
      <c r="P28" s="104">
        <f t="shared" si="13"/>
        <v>-0.1127749878644686</v>
      </c>
      <c r="Q28" s="103">
        <v>1252596</v>
      </c>
      <c r="R28" s="104">
        <f t="shared" si="14"/>
        <v>-0.14195644966393306</v>
      </c>
      <c r="S28" s="103">
        <v>2877459</v>
      </c>
      <c r="T28" s="104">
        <f t="shared" si="15"/>
        <v>-0.12571846305344481</v>
      </c>
    </row>
    <row r="29" spans="2:20" ht="15" hidden="1" customHeight="1" outlineLevel="1">
      <c r="B29" s="55" t="s">
        <v>89</v>
      </c>
      <c r="C29" s="103">
        <v>662137</v>
      </c>
      <c r="D29" s="104">
        <f t="shared" si="16"/>
        <v>-0.13041588251748981</v>
      </c>
      <c r="E29" s="103">
        <v>395535</v>
      </c>
      <c r="F29" s="104">
        <f t="shared" si="16"/>
        <v>-8.230880418365194E-2</v>
      </c>
      <c r="G29" s="103">
        <v>1057672</v>
      </c>
      <c r="H29" s="104">
        <f t="shared" si="9"/>
        <v>-0.1130276103356781</v>
      </c>
      <c r="I29" s="105">
        <v>1243056</v>
      </c>
      <c r="J29" s="104">
        <f t="shared" si="10"/>
        <v>-9.4144927367250442E-2</v>
      </c>
      <c r="K29" s="105">
        <v>1009589</v>
      </c>
      <c r="L29" s="104">
        <f t="shared" si="11"/>
        <v>-8.3506569666424002E-2</v>
      </c>
      <c r="M29" s="105">
        <v>2252645</v>
      </c>
      <c r="N29" s="104">
        <f t="shared" si="12"/>
        <v>-8.9407734745883261E-2</v>
      </c>
      <c r="O29" s="103">
        <v>1563852</v>
      </c>
      <c r="P29" s="104">
        <f t="shared" si="13"/>
        <v>-0.12100826071878423</v>
      </c>
      <c r="Q29" s="103">
        <v>1153578</v>
      </c>
      <c r="R29" s="104">
        <f t="shared" si="14"/>
        <v>-0.11818502873444603</v>
      </c>
      <c r="S29" s="103">
        <v>2717430</v>
      </c>
      <c r="T29" s="104">
        <f t="shared" si="15"/>
        <v>-0.11981197986997827</v>
      </c>
    </row>
    <row r="30" spans="2:20" ht="15" hidden="1" customHeight="1" outlineLevel="1">
      <c r="B30" s="55" t="s">
        <v>90</v>
      </c>
      <c r="C30" s="103">
        <v>832742</v>
      </c>
      <c r="D30" s="104">
        <f t="shared" si="16"/>
        <v>-0.12777042257061699</v>
      </c>
      <c r="E30" s="103">
        <v>564101</v>
      </c>
      <c r="F30" s="104">
        <f t="shared" si="16"/>
        <v>-0.12435366673341497</v>
      </c>
      <c r="G30" s="103">
        <v>1396843</v>
      </c>
      <c r="H30" s="104">
        <f t="shared" si="9"/>
        <v>-0.12639381489850454</v>
      </c>
      <c r="I30" s="105">
        <v>1518174</v>
      </c>
      <c r="J30" s="104">
        <f t="shared" si="10"/>
        <v>-0.10430891311081281</v>
      </c>
      <c r="K30" s="105">
        <v>1404758</v>
      </c>
      <c r="L30" s="104">
        <f t="shared" si="11"/>
        <v>-0.11464571534454093</v>
      </c>
      <c r="M30" s="105">
        <v>2922932</v>
      </c>
      <c r="N30" s="104">
        <f t="shared" si="12"/>
        <v>-0.10930672709991995</v>
      </c>
      <c r="O30" s="103">
        <v>1953383</v>
      </c>
      <c r="P30" s="104">
        <f t="shared" si="13"/>
        <v>-0.1277363413458984</v>
      </c>
      <c r="Q30" s="103">
        <v>1616501</v>
      </c>
      <c r="R30" s="104">
        <f t="shared" si="14"/>
        <v>-0.15681948228278786</v>
      </c>
      <c r="S30" s="103">
        <v>3569884</v>
      </c>
      <c r="T30" s="104">
        <f t="shared" si="15"/>
        <v>-0.14115038584531348</v>
      </c>
    </row>
    <row r="31" spans="2:20" ht="15" hidden="1" customHeight="1" outlineLevel="1">
      <c r="B31" s="55" t="s">
        <v>91</v>
      </c>
      <c r="C31" s="103">
        <v>781852</v>
      </c>
      <c r="D31" s="104">
        <f t="shared" si="16"/>
        <v>-0.16547530481394157</v>
      </c>
      <c r="E31" s="103">
        <v>447430</v>
      </c>
      <c r="F31" s="104">
        <f t="shared" si="16"/>
        <v>-0.1981368774955734</v>
      </c>
      <c r="G31" s="103">
        <v>1229282</v>
      </c>
      <c r="H31" s="104">
        <f t="shared" si="9"/>
        <v>-0.17766683546607032</v>
      </c>
      <c r="I31" s="105">
        <v>1441101</v>
      </c>
      <c r="J31" s="104">
        <f t="shared" si="10"/>
        <v>-0.12974890697842945</v>
      </c>
      <c r="K31" s="105">
        <v>1206577</v>
      </c>
      <c r="L31" s="104">
        <f t="shared" si="11"/>
        <v>-0.15736474873752448</v>
      </c>
      <c r="M31" s="105">
        <v>2647678</v>
      </c>
      <c r="N31" s="104">
        <f t="shared" si="12"/>
        <v>-0.14255494646955558</v>
      </c>
      <c r="O31" s="103">
        <v>1793828</v>
      </c>
      <c r="P31" s="104">
        <f t="shared" si="13"/>
        <v>-0.15020017689279797</v>
      </c>
      <c r="Q31" s="103">
        <v>1385305</v>
      </c>
      <c r="R31" s="104">
        <f t="shared" si="14"/>
        <v>-0.18088954140504754</v>
      </c>
      <c r="S31" s="103">
        <v>3179133</v>
      </c>
      <c r="T31" s="104">
        <f t="shared" si="15"/>
        <v>-0.16385121540279957</v>
      </c>
    </row>
    <row r="32" spans="2:20" ht="15" hidden="1" customHeight="1" outlineLevel="1">
      <c r="B32" s="55" t="s">
        <v>92</v>
      </c>
      <c r="C32" s="103">
        <v>615884</v>
      </c>
      <c r="D32" s="104">
        <f t="shared" si="16"/>
        <v>-0.19977235992079367</v>
      </c>
      <c r="E32" s="103">
        <v>353309</v>
      </c>
      <c r="F32" s="104">
        <f t="shared" si="16"/>
        <v>-0.20961369818884679</v>
      </c>
      <c r="G32" s="103">
        <v>969193</v>
      </c>
      <c r="H32" s="104">
        <f t="shared" si="9"/>
        <v>-0.20338817271116283</v>
      </c>
      <c r="I32" s="105">
        <v>1172717</v>
      </c>
      <c r="J32" s="104">
        <f t="shared" si="10"/>
        <v>-0.12779249988285946</v>
      </c>
      <c r="K32" s="105">
        <v>912108</v>
      </c>
      <c r="L32" s="104">
        <f t="shared" si="11"/>
        <v>-0.19360191815144523</v>
      </c>
      <c r="M32" s="105">
        <v>2084825</v>
      </c>
      <c r="N32" s="104">
        <f t="shared" si="12"/>
        <v>-0.15786014700108419</v>
      </c>
      <c r="O32" s="103">
        <v>1487696</v>
      </c>
      <c r="P32" s="104">
        <f t="shared" si="13"/>
        <v>-0.14723468162368059</v>
      </c>
      <c r="Q32" s="103">
        <v>1080912</v>
      </c>
      <c r="R32" s="104">
        <f t="shared" si="14"/>
        <v>-0.19503367580078701</v>
      </c>
      <c r="S32" s="103">
        <v>2568608</v>
      </c>
      <c r="T32" s="104">
        <f t="shared" si="15"/>
        <v>-0.16802419155012427</v>
      </c>
    </row>
    <row r="33" spans="2:20" ht="15" hidden="1" customHeight="1" outlineLevel="1">
      <c r="B33" s="55" t="s">
        <v>93</v>
      </c>
      <c r="C33" s="103">
        <v>584763</v>
      </c>
      <c r="D33" s="104">
        <f t="shared" si="16"/>
        <v>-0.23667058711421551</v>
      </c>
      <c r="E33" s="103">
        <v>317253</v>
      </c>
      <c r="F33" s="104">
        <f t="shared" si="16"/>
        <v>-0.26834482599571041</v>
      </c>
      <c r="G33" s="103">
        <v>902016</v>
      </c>
      <c r="H33" s="104">
        <f t="shared" si="9"/>
        <v>-0.24811887179820602</v>
      </c>
      <c r="I33" s="105">
        <v>1104723</v>
      </c>
      <c r="J33" s="104">
        <f t="shared" si="10"/>
        <v>-0.15968727964784735</v>
      </c>
      <c r="K33" s="105">
        <v>845043</v>
      </c>
      <c r="L33" s="104">
        <f t="shared" si="11"/>
        <v>-0.17323916240180881</v>
      </c>
      <c r="M33" s="105">
        <v>1949766</v>
      </c>
      <c r="N33" s="104">
        <f t="shared" si="12"/>
        <v>-0.16561493001022776</v>
      </c>
      <c r="O33" s="103">
        <v>1419900</v>
      </c>
      <c r="P33" s="104">
        <f t="shared" si="13"/>
        <v>-0.17629464275355089</v>
      </c>
      <c r="Q33" s="103">
        <v>1003208</v>
      </c>
      <c r="R33" s="104">
        <f t="shared" si="14"/>
        <v>-0.19423050510388895</v>
      </c>
      <c r="S33" s="103">
        <v>2423108</v>
      </c>
      <c r="T33" s="104">
        <f t="shared" si="15"/>
        <v>-0.18381636922596034</v>
      </c>
    </row>
    <row r="34" spans="2:20" ht="15" hidden="1" customHeight="1" outlineLevel="1">
      <c r="B34" s="55" t="s">
        <v>94</v>
      </c>
      <c r="C34" s="103">
        <v>682472</v>
      </c>
      <c r="D34" s="104">
        <f t="shared" si="16"/>
        <v>-0.1926332002848673</v>
      </c>
      <c r="E34" s="103">
        <v>418737</v>
      </c>
      <c r="F34" s="104">
        <f t="shared" si="16"/>
        <v>-0.11291487743545525</v>
      </c>
      <c r="G34" s="103">
        <v>1101209</v>
      </c>
      <c r="H34" s="104">
        <f t="shared" si="9"/>
        <v>-0.16406812804258264</v>
      </c>
      <c r="I34" s="105">
        <v>1273150</v>
      </c>
      <c r="J34" s="104">
        <f t="shared" si="10"/>
        <v>-0.10844898905265132</v>
      </c>
      <c r="K34" s="105">
        <v>1090938</v>
      </c>
      <c r="L34" s="104">
        <f t="shared" si="11"/>
        <v>-9.3853385285369351E-2</v>
      </c>
      <c r="M34" s="105">
        <v>2364088</v>
      </c>
      <c r="N34" s="104">
        <f t="shared" si="12"/>
        <v>-0.10177252742075449</v>
      </c>
      <c r="O34" s="103">
        <v>1648568</v>
      </c>
      <c r="P34" s="104">
        <f t="shared" si="13"/>
        <v>-0.14307976436575187</v>
      </c>
      <c r="Q34" s="103">
        <v>1269875</v>
      </c>
      <c r="R34" s="104">
        <f t="shared" si="14"/>
        <v>-0.12624943149018031</v>
      </c>
      <c r="S34" s="103">
        <v>2918443</v>
      </c>
      <c r="T34" s="104">
        <f t="shared" si="15"/>
        <v>-0.13583689398582843</v>
      </c>
    </row>
    <row r="35" spans="2:20" ht="15" hidden="1" customHeight="1" outlineLevel="1">
      <c r="B35" s="55" t="s">
        <v>95</v>
      </c>
      <c r="C35" s="103">
        <v>691848</v>
      </c>
      <c r="D35" s="104">
        <f t="shared" si="16"/>
        <v>-0.24217997798333968</v>
      </c>
      <c r="E35" s="103">
        <v>466252</v>
      </c>
      <c r="F35" s="104">
        <f t="shared" si="16"/>
        <v>-0.21977161369782328</v>
      </c>
      <c r="G35" s="103">
        <v>1158100</v>
      </c>
      <c r="H35" s="104">
        <f t="shared" si="9"/>
        <v>-0.23331495125217727</v>
      </c>
      <c r="I35" s="105">
        <v>1303981</v>
      </c>
      <c r="J35" s="104">
        <f t="shared" si="10"/>
        <v>-0.18176347599971887</v>
      </c>
      <c r="K35" s="105">
        <v>1310972</v>
      </c>
      <c r="L35" s="104">
        <f t="shared" si="11"/>
        <v>-0.16373211809298782</v>
      </c>
      <c r="M35" s="105">
        <v>2614953</v>
      </c>
      <c r="N35" s="104">
        <f t="shared" si="12"/>
        <v>-0.17282195202344353</v>
      </c>
      <c r="O35" s="103">
        <v>1727907</v>
      </c>
      <c r="P35" s="104">
        <f t="shared" si="13"/>
        <v>-0.17948224822567727</v>
      </c>
      <c r="Q35" s="103">
        <v>1557564</v>
      </c>
      <c r="R35" s="104">
        <f t="shared" si="14"/>
        <v>-0.1703522994811919</v>
      </c>
      <c r="S35" s="103">
        <v>3285471</v>
      </c>
      <c r="T35" s="104">
        <f t="shared" si="15"/>
        <v>-0.17517913745897196</v>
      </c>
    </row>
    <row r="36" spans="2:20" ht="15" hidden="1" customHeight="1" outlineLevel="1">
      <c r="B36" s="55" t="s">
        <v>96</v>
      </c>
      <c r="C36" s="103">
        <v>652745</v>
      </c>
      <c r="D36" s="104">
        <f t="shared" si="16"/>
        <v>-0.21616578145657983</v>
      </c>
      <c r="E36" s="103">
        <v>456200</v>
      </c>
      <c r="F36" s="104">
        <f t="shared" si="16"/>
        <v>-0.1910515620400679</v>
      </c>
      <c r="G36" s="103">
        <v>1108945</v>
      </c>
      <c r="H36" s="104">
        <f t="shared" si="9"/>
        <v>-0.20602548433773582</v>
      </c>
      <c r="I36" s="105">
        <v>1250254</v>
      </c>
      <c r="J36" s="104">
        <f t="shared" si="10"/>
        <v>-0.14468509256389783</v>
      </c>
      <c r="K36" s="105">
        <v>1242733</v>
      </c>
      <c r="L36" s="104">
        <f t="shared" si="11"/>
        <v>-0.17375596296727225</v>
      </c>
      <c r="M36" s="105">
        <v>2492987</v>
      </c>
      <c r="N36" s="104">
        <f t="shared" si="12"/>
        <v>-0.15942797645981455</v>
      </c>
      <c r="O36" s="103">
        <v>1654586</v>
      </c>
      <c r="P36" s="104">
        <f t="shared" si="13"/>
        <v>-0.15048496084835161</v>
      </c>
      <c r="Q36" s="103">
        <v>1492297</v>
      </c>
      <c r="R36" s="104">
        <f t="shared" si="14"/>
        <v>-0.17127898072052172</v>
      </c>
      <c r="S36" s="103">
        <v>3146883</v>
      </c>
      <c r="T36" s="104">
        <f t="shared" si="15"/>
        <v>-0.16047434562851515</v>
      </c>
    </row>
    <row r="37" spans="2:20" ht="15" hidden="1" customHeight="1" outlineLevel="1">
      <c r="B37" s="55" t="s">
        <v>97</v>
      </c>
      <c r="C37" s="103">
        <v>750338</v>
      </c>
      <c r="D37" s="104">
        <f t="shared" si="16"/>
        <v>-0.14756307179852468</v>
      </c>
      <c r="E37" s="103">
        <v>492580</v>
      </c>
      <c r="F37" s="104">
        <f t="shared" si="16"/>
        <v>-0.13640786486320644</v>
      </c>
      <c r="G37" s="103">
        <v>1242918</v>
      </c>
      <c r="H37" s="104">
        <f t="shared" si="9"/>
        <v>-0.14317681089085155</v>
      </c>
      <c r="I37" s="105">
        <v>1393741</v>
      </c>
      <c r="J37" s="104">
        <f t="shared" si="10"/>
        <v>-9.1744942738018143E-2</v>
      </c>
      <c r="K37" s="105">
        <v>1314841</v>
      </c>
      <c r="L37" s="104">
        <f t="shared" si="11"/>
        <v>-0.11430367093109728</v>
      </c>
      <c r="M37" s="105">
        <v>2708582</v>
      </c>
      <c r="N37" s="104">
        <f t="shared" si="12"/>
        <v>-0.10283751135289398</v>
      </c>
      <c r="O37" s="103">
        <v>1832577</v>
      </c>
      <c r="P37" s="104">
        <f t="shared" si="13"/>
        <v>-8.5032255938552681E-2</v>
      </c>
      <c r="Q37" s="103">
        <v>1587962</v>
      </c>
      <c r="R37" s="104">
        <f t="shared" si="14"/>
        <v>-0.11628429836692333</v>
      </c>
      <c r="S37" s="103">
        <v>3420539</v>
      </c>
      <c r="T37" s="104">
        <f t="shared" si="15"/>
        <v>-9.9811253323199511E-2</v>
      </c>
    </row>
    <row r="38" spans="2:20" collapsed="1">
      <c r="B38" s="113">
        <v>2009</v>
      </c>
      <c r="C38" s="105">
        <v>8343638</v>
      </c>
      <c r="D38" s="114">
        <f t="shared" si="16"/>
        <v>-0.16492856046213566</v>
      </c>
      <c r="E38" s="105">
        <v>5175846</v>
      </c>
      <c r="F38" s="114">
        <f t="shared" si="16"/>
        <v>-0.15924688631074813</v>
      </c>
      <c r="G38" s="105">
        <v>13519484</v>
      </c>
      <c r="H38" s="114">
        <f t="shared" si="9"/>
        <v>-0.16276246416833373</v>
      </c>
      <c r="I38" s="105">
        <v>15557448</v>
      </c>
      <c r="J38" s="114">
        <f t="shared" si="10"/>
        <v>-0.11465695922645203</v>
      </c>
      <c r="K38" s="105">
        <v>13729987</v>
      </c>
      <c r="L38" s="114">
        <f t="shared" si="11"/>
        <v>-0.13748799831945058</v>
      </c>
      <c r="M38" s="105">
        <v>29287435</v>
      </c>
      <c r="N38" s="114">
        <f t="shared" si="12"/>
        <v>-0.12550883331347717</v>
      </c>
      <c r="O38" s="105">
        <v>20026382</v>
      </c>
      <c r="P38" s="114">
        <f t="shared" si="13"/>
        <v>-0.12964341224210163</v>
      </c>
      <c r="Q38" s="105">
        <v>16098324</v>
      </c>
      <c r="R38" s="114">
        <f t="shared" si="14"/>
        <v>-0.1550624012015529</v>
      </c>
      <c r="S38" s="105">
        <v>36124706</v>
      </c>
      <c r="T38" s="114">
        <f t="shared" si="15"/>
        <v>-0.1411573422777006</v>
      </c>
    </row>
    <row r="39" spans="2:20" ht="15" hidden="1" customHeight="1" outlineLevel="1">
      <c r="B39" s="55" t="s">
        <v>86</v>
      </c>
      <c r="C39" s="103">
        <v>741009</v>
      </c>
      <c r="D39" s="104">
        <f t="shared" si="16"/>
        <v>-9.2610189582164937E-2</v>
      </c>
      <c r="E39" s="103">
        <v>486164</v>
      </c>
      <c r="F39" s="104">
        <f t="shared" si="16"/>
        <v>-0.10530141723241249</v>
      </c>
      <c r="G39" s="103">
        <v>1227173</v>
      </c>
      <c r="H39" s="104">
        <f t="shared" si="9"/>
        <v>-9.7680844634016717E-2</v>
      </c>
      <c r="I39" s="105">
        <v>1348788</v>
      </c>
      <c r="J39" s="104">
        <f t="shared" si="10"/>
        <v>-4.7054235305089454E-2</v>
      </c>
      <c r="K39" s="105">
        <v>1305326</v>
      </c>
      <c r="L39" s="104">
        <f t="shared" si="11"/>
        <v>-9.6997037091354876E-2</v>
      </c>
      <c r="M39" s="105">
        <v>2654114</v>
      </c>
      <c r="N39" s="104">
        <f t="shared" si="12"/>
        <v>-7.2288807089450402E-2</v>
      </c>
      <c r="O39" s="103">
        <v>1787997</v>
      </c>
      <c r="P39" s="104">
        <f t="shared" si="13"/>
        <v>-4.3343871906311726E-2</v>
      </c>
      <c r="Q39" s="103">
        <v>1569972</v>
      </c>
      <c r="R39" s="104">
        <f t="shared" si="14"/>
        <v>-0.10478583187121915</v>
      </c>
      <c r="S39" s="103">
        <v>3357969</v>
      </c>
      <c r="T39" s="104">
        <f t="shared" si="15"/>
        <v>-7.3087376260990933E-2</v>
      </c>
    </row>
    <row r="40" spans="2:20" ht="15" hidden="1" customHeight="1" outlineLevel="1">
      <c r="B40" s="55" t="s">
        <v>87</v>
      </c>
      <c r="C40" s="103">
        <v>779291</v>
      </c>
      <c r="D40" s="104">
        <f t="shared" si="16"/>
        <v>-7.4374010431080828E-2</v>
      </c>
      <c r="E40" s="103">
        <v>476891</v>
      </c>
      <c r="F40" s="104">
        <f t="shared" si="16"/>
        <v>-0.11972127365020768</v>
      </c>
      <c r="G40" s="103">
        <v>1256182</v>
      </c>
      <c r="H40" s="104">
        <f t="shared" si="9"/>
        <v>-9.2129046432750328E-2</v>
      </c>
      <c r="I40" s="105">
        <v>1380250</v>
      </c>
      <c r="J40" s="104">
        <f t="shared" si="10"/>
        <v>-6.3930765125122302E-2</v>
      </c>
      <c r="K40" s="105">
        <v>1331372</v>
      </c>
      <c r="L40" s="104">
        <f t="shared" si="11"/>
        <v>-6.9296700946032241E-2</v>
      </c>
      <c r="M40" s="105">
        <v>2711622</v>
      </c>
      <c r="N40" s="104">
        <f t="shared" si="12"/>
        <v>-6.657308147488239E-2</v>
      </c>
      <c r="O40" s="103">
        <v>1811912</v>
      </c>
      <c r="P40" s="104">
        <f t="shared" si="13"/>
        <v>-6.4776170247908271E-2</v>
      </c>
      <c r="Q40" s="103">
        <v>1590100</v>
      </c>
      <c r="R40" s="104">
        <f t="shared" si="14"/>
        <v>-7.1143047241964852E-2</v>
      </c>
      <c r="S40" s="103">
        <v>3402012</v>
      </c>
      <c r="T40" s="104">
        <f t="shared" si="15"/>
        <v>-6.7762877199155191E-2</v>
      </c>
    </row>
    <row r="41" spans="2:20" ht="15" hidden="1" customHeight="1" outlineLevel="1">
      <c r="B41" s="55" t="s">
        <v>88</v>
      </c>
      <c r="C41" s="103">
        <v>811232</v>
      </c>
      <c r="D41" s="104">
        <f t="shared" si="16"/>
        <v>-5.0534345963116012E-2</v>
      </c>
      <c r="E41" s="103">
        <v>475371</v>
      </c>
      <c r="F41" s="104">
        <f t="shared" si="16"/>
        <v>-8.6315227022424557E-2</v>
      </c>
      <c r="G41" s="103">
        <v>1286603</v>
      </c>
      <c r="H41" s="104">
        <f t="shared" si="9"/>
        <v>-6.4076357689890395E-2</v>
      </c>
      <c r="I41" s="105">
        <v>1442873</v>
      </c>
      <c r="J41" s="104">
        <f t="shared" si="10"/>
        <v>-2.0133512617825255E-2</v>
      </c>
      <c r="K41" s="105">
        <v>1248375</v>
      </c>
      <c r="L41" s="104">
        <f t="shared" si="11"/>
        <v>-6.1763700110104458E-2</v>
      </c>
      <c r="M41" s="105">
        <v>2691248</v>
      </c>
      <c r="N41" s="104">
        <f t="shared" si="12"/>
        <v>-3.9894401683865044E-2</v>
      </c>
      <c r="O41" s="103">
        <v>1831399</v>
      </c>
      <c r="P41" s="104">
        <f t="shared" si="13"/>
        <v>-2.433412392465728E-2</v>
      </c>
      <c r="Q41" s="103">
        <v>1459828</v>
      </c>
      <c r="R41" s="104">
        <f t="shared" si="14"/>
        <v>-6.9402096896855281E-2</v>
      </c>
      <c r="S41" s="103">
        <v>3291227</v>
      </c>
      <c r="T41" s="104">
        <f t="shared" si="15"/>
        <v>-4.4851448513034131E-2</v>
      </c>
    </row>
    <row r="42" spans="2:20" ht="15" hidden="1" customHeight="1" outlineLevel="1">
      <c r="B42" s="55" t="s">
        <v>89</v>
      </c>
      <c r="C42" s="103">
        <v>761441</v>
      </c>
      <c r="D42" s="104">
        <f t="shared" si="16"/>
        <v>-4.7069527389957067E-2</v>
      </c>
      <c r="E42" s="103">
        <v>431011</v>
      </c>
      <c r="F42" s="104">
        <f t="shared" si="16"/>
        <v>-3.0091160102884262E-2</v>
      </c>
      <c r="G42" s="103">
        <v>1192452</v>
      </c>
      <c r="H42" s="104">
        <f t="shared" si="9"/>
        <v>-4.1001741144490844E-2</v>
      </c>
      <c r="I42" s="105">
        <v>1372246</v>
      </c>
      <c r="J42" s="104">
        <f t="shared" si="10"/>
        <v>-1.774822643000451E-2</v>
      </c>
      <c r="K42" s="105">
        <v>1101578</v>
      </c>
      <c r="L42" s="104">
        <f t="shared" si="11"/>
        <v>-4.2480768394975832E-2</v>
      </c>
      <c r="M42" s="105">
        <v>2473824</v>
      </c>
      <c r="N42" s="104">
        <f t="shared" si="12"/>
        <v>-2.8917472132384381E-2</v>
      </c>
      <c r="O42" s="103">
        <v>1779143</v>
      </c>
      <c r="P42" s="104">
        <f t="shared" si="13"/>
        <v>-3.2166060209772973E-2</v>
      </c>
      <c r="Q42" s="103">
        <v>1308186</v>
      </c>
      <c r="R42" s="104">
        <f t="shared" si="14"/>
        <v>-5.2931296604647793E-2</v>
      </c>
      <c r="S42" s="103">
        <v>3087329</v>
      </c>
      <c r="T42" s="104">
        <f t="shared" si="15"/>
        <v>-4.1075012121172594E-2</v>
      </c>
    </row>
    <row r="43" spans="2:20" ht="15" hidden="1" customHeight="1" outlineLevel="1">
      <c r="B43" s="55" t="s">
        <v>90</v>
      </c>
      <c r="C43" s="103">
        <v>954728</v>
      </c>
      <c r="D43" s="104">
        <f t="shared" si="16"/>
        <v>-3.0221030391678894E-2</v>
      </c>
      <c r="E43" s="103">
        <v>644211</v>
      </c>
      <c r="F43" s="104">
        <f t="shared" si="16"/>
        <v>-1.2807841009916165E-2</v>
      </c>
      <c r="G43" s="103">
        <v>1598939</v>
      </c>
      <c r="H43" s="104">
        <f t="shared" si="9"/>
        <v>-2.3279694132551931E-2</v>
      </c>
      <c r="I43" s="105">
        <v>1694975</v>
      </c>
      <c r="J43" s="104">
        <f t="shared" si="10"/>
        <v>-1.2587797968405812E-2</v>
      </c>
      <c r="K43" s="105">
        <v>1586662</v>
      </c>
      <c r="L43" s="104">
        <f t="shared" si="11"/>
        <v>-1.7112818228728899E-2</v>
      </c>
      <c r="M43" s="105">
        <v>3281637</v>
      </c>
      <c r="N43" s="104">
        <f t="shared" si="12"/>
        <v>-1.4780823028217815E-2</v>
      </c>
      <c r="O43" s="103">
        <v>2239441</v>
      </c>
      <c r="P43" s="104">
        <f t="shared" si="13"/>
        <v>-1.7945388519283956E-2</v>
      </c>
      <c r="Q43" s="103">
        <v>1917147</v>
      </c>
      <c r="R43" s="104">
        <f t="shared" si="14"/>
        <v>-1.6848196488104317E-2</v>
      </c>
      <c r="S43" s="103">
        <v>4156588</v>
      </c>
      <c r="T43" s="104">
        <f t="shared" si="15"/>
        <v>-1.7439634036220064E-2</v>
      </c>
    </row>
    <row r="44" spans="2:20" ht="15" hidden="1" customHeight="1" outlineLevel="1">
      <c r="B44" s="55" t="s">
        <v>91</v>
      </c>
      <c r="C44" s="103">
        <v>936883</v>
      </c>
      <c r="D44" s="104">
        <f t="shared" si="16"/>
        <v>5.2105371910107223E-2</v>
      </c>
      <c r="E44" s="103">
        <v>557988</v>
      </c>
      <c r="F44" s="104">
        <f t="shared" si="16"/>
        <v>6.9354291595039363E-2</v>
      </c>
      <c r="G44" s="103">
        <v>1494871</v>
      </c>
      <c r="H44" s="104">
        <f t="shared" si="9"/>
        <v>5.8478364463779631E-2</v>
      </c>
      <c r="I44" s="105">
        <v>1655960</v>
      </c>
      <c r="J44" s="104">
        <f t="shared" si="10"/>
        <v>8.2272330085348733E-2</v>
      </c>
      <c r="K44" s="105">
        <v>1431909</v>
      </c>
      <c r="L44" s="104">
        <f t="shared" si="11"/>
        <v>3.8409073603370647E-2</v>
      </c>
      <c r="M44" s="105">
        <v>3087869</v>
      </c>
      <c r="N44" s="104">
        <f t="shared" si="12"/>
        <v>6.1480112560166278E-2</v>
      </c>
      <c r="O44" s="103">
        <v>2110883</v>
      </c>
      <c r="P44" s="104">
        <f t="shared" si="13"/>
        <v>4.5682148507975029E-2</v>
      </c>
      <c r="Q44" s="103">
        <v>1691231</v>
      </c>
      <c r="R44" s="104">
        <f t="shared" si="14"/>
        <v>1.6319586749147019E-2</v>
      </c>
      <c r="S44" s="103">
        <v>3802114</v>
      </c>
      <c r="T44" s="104">
        <f t="shared" si="15"/>
        <v>3.2414452282811146E-2</v>
      </c>
    </row>
    <row r="45" spans="2:20" ht="15" hidden="1" customHeight="1" outlineLevel="1">
      <c r="B45" s="55" t="s">
        <v>92</v>
      </c>
      <c r="C45" s="103">
        <v>769636</v>
      </c>
      <c r="D45" s="104">
        <f t="shared" si="16"/>
        <v>0.10014322920389152</v>
      </c>
      <c r="E45" s="103">
        <v>447008</v>
      </c>
      <c r="F45" s="104">
        <f t="shared" si="16"/>
        <v>0.121912286602047</v>
      </c>
      <c r="G45" s="103">
        <v>1216644</v>
      </c>
      <c r="H45" s="104">
        <f t="shared" si="9"/>
        <v>0.10804253505426176</v>
      </c>
      <c r="I45" s="105">
        <v>1344539</v>
      </c>
      <c r="J45" s="104">
        <f t="shared" si="10"/>
        <v>7.605215160170653E-2</v>
      </c>
      <c r="K45" s="105">
        <v>1131089</v>
      </c>
      <c r="L45" s="104">
        <f t="shared" si="11"/>
        <v>7.5657159594610945E-2</v>
      </c>
      <c r="M45" s="105">
        <v>2475628</v>
      </c>
      <c r="N45" s="104">
        <f t="shared" si="12"/>
        <v>7.5871647825943356E-2</v>
      </c>
      <c r="O45" s="103">
        <v>1744555</v>
      </c>
      <c r="P45" s="104">
        <f t="shared" si="13"/>
        <v>5.1291399508267776E-2</v>
      </c>
      <c r="Q45" s="103">
        <v>1342804</v>
      </c>
      <c r="R45" s="104">
        <f t="shared" si="14"/>
        <v>5.5669331513616749E-2</v>
      </c>
      <c r="S45" s="103">
        <v>3087359</v>
      </c>
      <c r="T45" s="104">
        <f t="shared" si="15"/>
        <v>5.3191050247438643E-2</v>
      </c>
    </row>
    <row r="46" spans="2:20" ht="15" hidden="1" customHeight="1" outlineLevel="1">
      <c r="B46" s="55" t="s">
        <v>93</v>
      </c>
      <c r="C46" s="103">
        <v>766069</v>
      </c>
      <c r="D46" s="104">
        <f t="shared" si="16"/>
        <v>0.21126629172444433</v>
      </c>
      <c r="E46" s="103">
        <v>433610</v>
      </c>
      <c r="F46" s="104">
        <f t="shared" si="16"/>
        <v>0.1633759662156542</v>
      </c>
      <c r="G46" s="103">
        <v>1199679</v>
      </c>
      <c r="H46" s="104">
        <f t="shared" si="9"/>
        <v>0.19350856074096923</v>
      </c>
      <c r="I46" s="105">
        <v>1314657</v>
      </c>
      <c r="J46" s="104">
        <f t="shared" si="10"/>
        <v>0.13061833868402961</v>
      </c>
      <c r="K46" s="105">
        <v>1022113</v>
      </c>
      <c r="L46" s="104">
        <f t="shared" si="11"/>
        <v>2.0388543361718803E-2</v>
      </c>
      <c r="M46" s="105">
        <v>2336770</v>
      </c>
      <c r="N46" s="104">
        <f t="shared" si="12"/>
        <v>7.9605279267366935E-2</v>
      </c>
      <c r="O46" s="103">
        <v>1723796</v>
      </c>
      <c r="P46" s="104">
        <f t="shared" si="13"/>
        <v>0.13424943807212686</v>
      </c>
      <c r="Q46" s="103">
        <v>1245031</v>
      </c>
      <c r="R46" s="104">
        <f t="shared" si="14"/>
        <v>4.6445033166018446E-2</v>
      </c>
      <c r="S46" s="103">
        <v>2968827</v>
      </c>
      <c r="T46" s="104">
        <f t="shared" si="15"/>
        <v>9.5694103058083568E-2</v>
      </c>
    </row>
    <row r="47" spans="2:20" ht="15" hidden="1" customHeight="1" outlineLevel="1">
      <c r="B47" s="55" t="s">
        <v>94</v>
      </c>
      <c r="C47" s="103">
        <v>845306</v>
      </c>
      <c r="D47" s="104">
        <f t="shared" si="16"/>
        <v>6.5505497026488113E-2</v>
      </c>
      <c r="E47" s="103">
        <v>472037</v>
      </c>
      <c r="F47" s="104">
        <f t="shared" si="16"/>
        <v>-6.2834781987190391E-2</v>
      </c>
      <c r="G47" s="103">
        <v>1317343</v>
      </c>
      <c r="H47" s="104">
        <f t="shared" si="9"/>
        <v>1.5665862775091188E-2</v>
      </c>
      <c r="I47" s="105">
        <v>1428017</v>
      </c>
      <c r="J47" s="104">
        <f t="shared" si="10"/>
        <v>4.6855000579135497E-2</v>
      </c>
      <c r="K47" s="105">
        <v>1203931</v>
      </c>
      <c r="L47" s="104">
        <f t="shared" si="11"/>
        <v>-3.1507572210718759E-2</v>
      </c>
      <c r="M47" s="105">
        <v>2631948</v>
      </c>
      <c r="N47" s="104">
        <f t="shared" si="12"/>
        <v>9.4921755139614206E-3</v>
      </c>
      <c r="O47" s="103">
        <v>1923829</v>
      </c>
      <c r="P47" s="104">
        <f t="shared" si="13"/>
        <v>5.4774182052441889E-2</v>
      </c>
      <c r="Q47" s="103">
        <v>1453361</v>
      </c>
      <c r="R47" s="104">
        <f t="shared" si="14"/>
        <v>-1.6239190118536362E-2</v>
      </c>
      <c r="S47" s="103">
        <v>3377190</v>
      </c>
      <c r="T47" s="104">
        <f t="shared" si="15"/>
        <v>2.2995041009888029E-2</v>
      </c>
    </row>
    <row r="48" spans="2:20" ht="15" hidden="1" customHeight="1" outlineLevel="1">
      <c r="B48" s="55" t="s">
        <v>95</v>
      </c>
      <c r="C48" s="103">
        <v>912945</v>
      </c>
      <c r="D48" s="104">
        <f t="shared" si="16"/>
        <v>0.11554463974779594</v>
      </c>
      <c r="E48" s="103">
        <v>597584</v>
      </c>
      <c r="F48" s="104">
        <f t="shared" si="16"/>
        <v>-3.3555927657956675E-3</v>
      </c>
      <c r="G48" s="103">
        <v>1510529</v>
      </c>
      <c r="H48" s="104">
        <f t="shared" si="9"/>
        <v>6.5267447166076353E-2</v>
      </c>
      <c r="I48" s="105">
        <v>1593648</v>
      </c>
      <c r="J48" s="104">
        <f t="shared" si="10"/>
        <v>5.6954859915915756E-2</v>
      </c>
      <c r="K48" s="105">
        <v>1567646</v>
      </c>
      <c r="L48" s="104">
        <f t="shared" si="11"/>
        <v>3.2438943592263181E-2</v>
      </c>
      <c r="M48" s="105">
        <v>3161294</v>
      </c>
      <c r="N48" s="104">
        <f t="shared" si="12"/>
        <v>4.4653891857810768E-2</v>
      </c>
      <c r="O48" s="103">
        <v>2105874</v>
      </c>
      <c r="P48" s="104">
        <f t="shared" si="13"/>
        <v>3.8621677420118461E-2</v>
      </c>
      <c r="Q48" s="103">
        <v>1877380</v>
      </c>
      <c r="R48" s="104">
        <f t="shared" si="14"/>
        <v>2.2325420310153277E-2</v>
      </c>
      <c r="S48" s="103">
        <v>3983254</v>
      </c>
      <c r="T48" s="104">
        <f t="shared" si="15"/>
        <v>3.0876709520935686E-2</v>
      </c>
    </row>
    <row r="49" spans="2:20" ht="15" hidden="1" customHeight="1" outlineLevel="1">
      <c r="B49" s="55" t="s">
        <v>96</v>
      </c>
      <c r="C49" s="103">
        <v>832759</v>
      </c>
      <c r="D49" s="104">
        <f t="shared" si="16"/>
        <v>0.11707459066751436</v>
      </c>
      <c r="E49" s="103">
        <v>563942</v>
      </c>
      <c r="F49" s="104">
        <f t="shared" si="16"/>
        <v>3.7331209406103572E-2</v>
      </c>
      <c r="G49" s="103">
        <v>1396701</v>
      </c>
      <c r="H49" s="104">
        <f t="shared" si="9"/>
        <v>8.3445489163613606E-2</v>
      </c>
      <c r="I49" s="105">
        <v>1461747</v>
      </c>
      <c r="J49" s="104">
        <f t="shared" si="10"/>
        <v>7.5527298252223263E-2</v>
      </c>
      <c r="K49" s="105">
        <v>1504075</v>
      </c>
      <c r="L49" s="104">
        <f t="shared" si="11"/>
        <v>5.9773456535249014E-2</v>
      </c>
      <c r="M49" s="105">
        <v>2965822</v>
      </c>
      <c r="N49" s="104">
        <f t="shared" si="12"/>
        <v>6.7479862075915831E-2</v>
      </c>
      <c r="O49" s="103">
        <v>1947683</v>
      </c>
      <c r="P49" s="104">
        <f t="shared" si="13"/>
        <v>6.5803269287174615E-2</v>
      </c>
      <c r="Q49" s="103">
        <v>1800723</v>
      </c>
      <c r="R49" s="104">
        <f t="shared" si="14"/>
        <v>5.2222453358514276E-2</v>
      </c>
      <c r="S49" s="103">
        <v>3748406</v>
      </c>
      <c r="T49" s="104">
        <f t="shared" si="15"/>
        <v>5.9235601833850238E-2</v>
      </c>
    </row>
    <row r="50" spans="2:20" ht="15" hidden="1" customHeight="1" outlineLevel="1">
      <c r="B50" s="55" t="s">
        <v>97</v>
      </c>
      <c r="C50" s="103">
        <v>880227</v>
      </c>
      <c r="D50" s="104">
        <f t="shared" si="16"/>
        <v>6.0736829166596396E-2</v>
      </c>
      <c r="E50" s="103">
        <v>570385</v>
      </c>
      <c r="F50" s="104">
        <f t="shared" si="16"/>
        <v>-7.5099921524409696E-3</v>
      </c>
      <c r="G50" s="103">
        <v>1450612</v>
      </c>
      <c r="H50" s="104">
        <f t="shared" si="9"/>
        <v>3.2811757979732681E-2</v>
      </c>
      <c r="I50" s="105">
        <v>1534526</v>
      </c>
      <c r="J50" s="104">
        <f t="shared" si="10"/>
        <v>2.1336213925212455E-2</v>
      </c>
      <c r="K50" s="105">
        <v>1484528</v>
      </c>
      <c r="L50" s="104">
        <f t="shared" si="11"/>
        <v>1.7697804638612702E-2</v>
      </c>
      <c r="M50" s="105">
        <v>3019054</v>
      </c>
      <c r="N50" s="104">
        <f t="shared" si="12"/>
        <v>1.9543891440610972E-2</v>
      </c>
      <c r="O50" s="103">
        <v>2002887</v>
      </c>
      <c r="P50" s="104">
        <f t="shared" si="13"/>
        <v>1.4990579261402015E-2</v>
      </c>
      <c r="Q50" s="103">
        <v>1796915</v>
      </c>
      <c r="R50" s="104">
        <f t="shared" si="14"/>
        <v>1.5024427828462361E-2</v>
      </c>
      <c r="S50" s="103">
        <v>3799802</v>
      </c>
      <c r="T50" s="104">
        <f t="shared" si="15"/>
        <v>1.5006585866151667E-2</v>
      </c>
    </row>
    <row r="51" spans="2:20" collapsed="1">
      <c r="B51" s="113">
        <v>2008</v>
      </c>
      <c r="C51" s="105">
        <v>9991526</v>
      </c>
      <c r="D51" s="114">
        <f t="shared" si="16"/>
        <v>2.9414079821702632E-2</v>
      </c>
      <c r="E51" s="105">
        <v>6156202</v>
      </c>
      <c r="F51" s="114">
        <f t="shared" si="16"/>
        <v>-9.7703952295532526E-3</v>
      </c>
      <c r="G51" s="105">
        <v>16147728</v>
      </c>
      <c r="H51" s="114">
        <f t="shared" si="9"/>
        <v>1.411494936624913E-2</v>
      </c>
      <c r="I51" s="105">
        <v>17572226</v>
      </c>
      <c r="J51" s="114">
        <f t="shared" si="10"/>
        <v>2.4508717890355358E-2</v>
      </c>
      <c r="K51" s="105">
        <v>15918604</v>
      </c>
      <c r="L51" s="114">
        <f t="shared" si="11"/>
        <v>-7.7503859485132942E-3</v>
      </c>
      <c r="M51" s="105">
        <v>33490830</v>
      </c>
      <c r="N51" s="114">
        <f t="shared" si="12"/>
        <v>8.9179934483110124E-3</v>
      </c>
      <c r="O51" s="105">
        <v>23009399</v>
      </c>
      <c r="P51" s="114">
        <f t="shared" si="13"/>
        <v>1.5767408703919239E-2</v>
      </c>
      <c r="Q51" s="105">
        <v>19052678</v>
      </c>
      <c r="R51" s="114">
        <f t="shared" si="14"/>
        <v>-1.214256123466384E-2</v>
      </c>
      <c r="S51" s="105">
        <v>42062077</v>
      </c>
      <c r="T51" s="114">
        <f t="shared" si="15"/>
        <v>2.9322277811290043E-3</v>
      </c>
    </row>
    <row r="52" spans="2:20" ht="15" hidden="1" customHeight="1" outlineLevel="1">
      <c r="B52" s="55" t="s">
        <v>86</v>
      </c>
      <c r="C52" s="103">
        <v>816638</v>
      </c>
      <c r="D52" s="104">
        <f t="shared" si="16"/>
        <v>4.4419661698465118E-2</v>
      </c>
      <c r="E52" s="103">
        <v>543383</v>
      </c>
      <c r="F52" s="104">
        <f t="shared" si="16"/>
        <v>2.6476905436115139E-2</v>
      </c>
      <c r="G52" s="103">
        <v>1360021</v>
      </c>
      <c r="H52" s="104">
        <f t="shared" si="9"/>
        <v>3.7176087664429813E-2</v>
      </c>
      <c r="I52" s="105">
        <v>1415388</v>
      </c>
      <c r="J52" s="104">
        <f t="shared" si="10"/>
        <v>3.6823249111050949E-4</v>
      </c>
      <c r="K52" s="105">
        <v>1445539</v>
      </c>
      <c r="L52" s="104">
        <f t="shared" si="11"/>
        <v>1.807626456732403E-2</v>
      </c>
      <c r="M52" s="105">
        <v>2860927</v>
      </c>
      <c r="N52" s="104">
        <f t="shared" si="12"/>
        <v>9.2378842504075021E-3</v>
      </c>
      <c r="O52" s="103">
        <v>1869007</v>
      </c>
      <c r="P52" s="104">
        <f t="shared" si="13"/>
        <v>2.0115212129172555E-3</v>
      </c>
      <c r="Q52" s="103">
        <v>1753739</v>
      </c>
      <c r="R52" s="104">
        <f t="shared" si="14"/>
        <v>1.9982772870003718E-2</v>
      </c>
      <c r="S52" s="103">
        <v>3622746</v>
      </c>
      <c r="T52" s="104">
        <f t="shared" si="15"/>
        <v>1.0631483921937912E-2</v>
      </c>
    </row>
    <row r="53" spans="2:20" ht="15" hidden="1" customHeight="1" outlineLevel="1">
      <c r="B53" s="55" t="s">
        <v>87</v>
      </c>
      <c r="C53" s="103">
        <v>841907</v>
      </c>
      <c r="D53" s="104">
        <f t="shared" si="16"/>
        <v>4.9253041238205508E-2</v>
      </c>
      <c r="E53" s="103">
        <v>541750</v>
      </c>
      <c r="F53" s="104">
        <f t="shared" si="16"/>
        <v>3.7348370975308631E-2</v>
      </c>
      <c r="G53" s="103">
        <v>1383657</v>
      </c>
      <c r="H53" s="104">
        <f t="shared" si="9"/>
        <v>4.4559545594549999E-2</v>
      </c>
      <c r="I53" s="105">
        <v>1474517</v>
      </c>
      <c r="J53" s="104">
        <f t="shared" si="10"/>
        <v>4.4854161440684548E-2</v>
      </c>
      <c r="K53" s="105">
        <v>1430501</v>
      </c>
      <c r="L53" s="104">
        <f t="shared" si="11"/>
        <v>6.3808936205838052E-3</v>
      </c>
      <c r="M53" s="105">
        <v>2905018</v>
      </c>
      <c r="N53" s="104">
        <f t="shared" si="12"/>
        <v>2.5548170634625E-2</v>
      </c>
      <c r="O53" s="103">
        <v>1937410</v>
      </c>
      <c r="P53" s="104">
        <f t="shared" si="13"/>
        <v>3.0077534547082507E-2</v>
      </c>
      <c r="Q53" s="103">
        <v>1711889</v>
      </c>
      <c r="R53" s="104">
        <f t="shared" si="14"/>
        <v>3.9804070372329026E-3</v>
      </c>
      <c r="S53" s="103">
        <v>3649299</v>
      </c>
      <c r="T53" s="104">
        <f t="shared" si="15"/>
        <v>1.7668444628620383E-2</v>
      </c>
    </row>
    <row r="54" spans="2:20" ht="15" hidden="1" customHeight="1" outlineLevel="1">
      <c r="B54" s="55" t="s">
        <v>88</v>
      </c>
      <c r="C54" s="103">
        <v>854409</v>
      </c>
      <c r="D54" s="104">
        <f t="shared" si="16"/>
        <v>-2.0018076255187145E-2</v>
      </c>
      <c r="E54" s="103">
        <v>520279</v>
      </c>
      <c r="F54" s="104">
        <f t="shared" si="16"/>
        <v>-2.7730332375289213E-2</v>
      </c>
      <c r="G54" s="103">
        <v>1374688</v>
      </c>
      <c r="H54" s="104">
        <f t="shared" si="9"/>
        <v>-2.2951285732561888E-2</v>
      </c>
      <c r="I54" s="105">
        <v>1472520</v>
      </c>
      <c r="J54" s="104">
        <f t="shared" si="10"/>
        <v>-3.651572175606288E-2</v>
      </c>
      <c r="K54" s="105">
        <v>1330555</v>
      </c>
      <c r="L54" s="104">
        <f t="shared" si="11"/>
        <v>-9.6108160912590668E-2</v>
      </c>
      <c r="M54" s="105">
        <v>2803075</v>
      </c>
      <c r="N54" s="104">
        <f t="shared" si="12"/>
        <v>-6.5752842078459328E-2</v>
      </c>
      <c r="O54" s="103">
        <v>1877076</v>
      </c>
      <c r="P54" s="104">
        <f t="shared" si="13"/>
        <v>-5.1335480587531568E-2</v>
      </c>
      <c r="Q54" s="103">
        <v>1568699</v>
      </c>
      <c r="R54" s="104">
        <f t="shared" si="14"/>
        <v>-8.2617142268996191E-2</v>
      </c>
      <c r="S54" s="103">
        <v>3445775</v>
      </c>
      <c r="T54" s="104">
        <f t="shared" si="15"/>
        <v>-6.5837034579028564E-2</v>
      </c>
    </row>
    <row r="55" spans="2:20" ht="15" hidden="1" customHeight="1" outlineLevel="1">
      <c r="B55" s="55" t="s">
        <v>89</v>
      </c>
      <c r="C55" s="103">
        <v>799052</v>
      </c>
      <c r="D55" s="104">
        <f t="shared" si="16"/>
        <v>-2.4842325190869485E-2</v>
      </c>
      <c r="E55" s="103">
        <v>444383</v>
      </c>
      <c r="F55" s="104">
        <f t="shared" si="16"/>
        <v>-0.10689709228011224</v>
      </c>
      <c r="G55" s="103">
        <v>1243435</v>
      </c>
      <c r="H55" s="104">
        <f t="shared" si="9"/>
        <v>-5.5843672644990794E-2</v>
      </c>
      <c r="I55" s="105">
        <v>1397041</v>
      </c>
      <c r="J55" s="104">
        <f t="shared" si="10"/>
        <v>-2.6150948446766797E-2</v>
      </c>
      <c r="K55" s="105">
        <v>1150450</v>
      </c>
      <c r="L55" s="104">
        <f t="shared" si="11"/>
        <v>-0.12038987421907799</v>
      </c>
      <c r="M55" s="105">
        <v>2547491</v>
      </c>
      <c r="N55" s="104">
        <f t="shared" si="12"/>
        <v>-7.1094435115853782E-2</v>
      </c>
      <c r="O55" s="103">
        <v>1838273</v>
      </c>
      <c r="P55" s="104">
        <f t="shared" si="13"/>
        <v>-4.7924052403013229E-2</v>
      </c>
      <c r="Q55" s="103">
        <v>1381300</v>
      </c>
      <c r="R55" s="104">
        <f t="shared" si="14"/>
        <v>-0.11251119560733835</v>
      </c>
      <c r="S55" s="103">
        <v>3219573</v>
      </c>
      <c r="T55" s="104">
        <f t="shared" si="15"/>
        <v>-7.6750556819058402E-2</v>
      </c>
    </row>
    <row r="56" spans="2:20" ht="15" hidden="1" customHeight="1" outlineLevel="1">
      <c r="B56" s="55" t="s">
        <v>90</v>
      </c>
      <c r="C56" s="103">
        <v>984480</v>
      </c>
      <c r="D56" s="104">
        <f t="shared" si="16"/>
        <v>-3.4663586417749581E-2</v>
      </c>
      <c r="E56" s="103">
        <v>652569</v>
      </c>
      <c r="F56" s="104">
        <f t="shared" si="16"/>
        <v>-8.7642746093706259E-2</v>
      </c>
      <c r="G56" s="103">
        <v>1637049</v>
      </c>
      <c r="H56" s="104">
        <f t="shared" si="9"/>
        <v>-5.6503218570596148E-2</v>
      </c>
      <c r="I56" s="105">
        <v>1716583</v>
      </c>
      <c r="J56" s="104">
        <f t="shared" si="10"/>
        <v>-3.492920720161552E-2</v>
      </c>
      <c r="K56" s="105">
        <v>1614287</v>
      </c>
      <c r="L56" s="104">
        <f t="shared" si="11"/>
        <v>-0.12563392457198075</v>
      </c>
      <c r="M56" s="105">
        <v>3330870</v>
      </c>
      <c r="N56" s="104">
        <f t="shared" si="12"/>
        <v>-8.1126382743591741E-2</v>
      </c>
      <c r="O56" s="103">
        <v>2280363</v>
      </c>
      <c r="P56" s="104">
        <f t="shared" si="13"/>
        <v>-3.4954478685411017E-2</v>
      </c>
      <c r="Q56" s="103">
        <v>1950001</v>
      </c>
      <c r="R56" s="104">
        <f t="shared" si="14"/>
        <v>-0.10745544374088578</v>
      </c>
      <c r="S56" s="103">
        <v>4230364</v>
      </c>
      <c r="T56" s="104">
        <f t="shared" si="15"/>
        <v>-6.9784562610975764E-2</v>
      </c>
    </row>
    <row r="57" spans="2:20" ht="15" hidden="1" customHeight="1" outlineLevel="1">
      <c r="B57" s="55" t="s">
        <v>91</v>
      </c>
      <c r="C57" s="103">
        <v>890484</v>
      </c>
      <c r="D57" s="104">
        <f t="shared" si="16"/>
        <v>-3.2927745752624915E-2</v>
      </c>
      <c r="E57" s="103">
        <v>521799</v>
      </c>
      <c r="F57" s="104">
        <f t="shared" si="16"/>
        <v>-0.13950500829493695</v>
      </c>
      <c r="G57" s="103">
        <v>1412283</v>
      </c>
      <c r="H57" s="104">
        <f t="shared" si="9"/>
        <v>-7.5245645947676687E-2</v>
      </c>
      <c r="I57" s="105">
        <v>1530077</v>
      </c>
      <c r="J57" s="104">
        <f t="shared" si="10"/>
        <v>-5.3027189748947268E-2</v>
      </c>
      <c r="K57" s="105">
        <v>1378945</v>
      </c>
      <c r="L57" s="104">
        <f t="shared" si="11"/>
        <v>-0.12484165285227955</v>
      </c>
      <c r="M57" s="105">
        <v>2909022</v>
      </c>
      <c r="N57" s="104">
        <f t="shared" si="12"/>
        <v>-8.8483202398439764E-2</v>
      </c>
      <c r="O57" s="103">
        <v>2018666</v>
      </c>
      <c r="P57" s="104">
        <f t="shared" si="13"/>
        <v>-6.3728045683160262E-2</v>
      </c>
      <c r="Q57" s="103">
        <v>1664074</v>
      </c>
      <c r="R57" s="104">
        <f t="shared" si="14"/>
        <v>-0.11107205605125214</v>
      </c>
      <c r="S57" s="103">
        <v>3682740</v>
      </c>
      <c r="T57" s="104">
        <f t="shared" si="15"/>
        <v>-8.5730656550322304E-2</v>
      </c>
    </row>
    <row r="58" spans="2:20" ht="15" hidden="1" customHeight="1" outlineLevel="1">
      <c r="B58" s="55" t="s">
        <v>92</v>
      </c>
      <c r="C58" s="103">
        <v>699578</v>
      </c>
      <c r="D58" s="104">
        <f t="shared" si="16"/>
        <v>-7.0413477036657124E-2</v>
      </c>
      <c r="E58" s="103">
        <v>398434</v>
      </c>
      <c r="F58" s="104">
        <f t="shared" si="16"/>
        <v>-0.11151497852565107</v>
      </c>
      <c r="G58" s="103">
        <v>1098012</v>
      </c>
      <c r="H58" s="104">
        <f t="shared" si="9"/>
        <v>-8.5760246991909317E-2</v>
      </c>
      <c r="I58" s="105">
        <v>1249511</v>
      </c>
      <c r="J58" s="104">
        <f t="shared" si="10"/>
        <v>-7.4073470270943242E-2</v>
      </c>
      <c r="K58" s="105">
        <v>1051533</v>
      </c>
      <c r="L58" s="104">
        <f t="shared" si="11"/>
        <v>-0.1081856069151399</v>
      </c>
      <c r="M58" s="105">
        <v>2301044</v>
      </c>
      <c r="N58" s="104">
        <f t="shared" si="12"/>
        <v>-8.9980285260612192E-2</v>
      </c>
      <c r="O58" s="103">
        <v>1659440</v>
      </c>
      <c r="P58" s="104">
        <f t="shared" si="13"/>
        <v>-7.3677018376969827E-2</v>
      </c>
      <c r="Q58" s="103">
        <v>1271993</v>
      </c>
      <c r="R58" s="104">
        <f t="shared" si="14"/>
        <v>-8.7916185346202935E-2</v>
      </c>
      <c r="S58" s="103">
        <v>2931433</v>
      </c>
      <c r="T58" s="104">
        <f t="shared" si="15"/>
        <v>-7.9909843855735074E-2</v>
      </c>
    </row>
    <row r="59" spans="2:20" ht="15" hidden="1" customHeight="1" outlineLevel="1">
      <c r="B59" s="55" t="s">
        <v>93</v>
      </c>
      <c r="C59" s="103">
        <v>632453</v>
      </c>
      <c r="D59" s="104">
        <f t="shared" si="16"/>
        <v>-0.11238653141192256</v>
      </c>
      <c r="E59" s="103">
        <v>372717</v>
      </c>
      <c r="F59" s="104">
        <f t="shared" si="16"/>
        <v>-0.10705079060852896</v>
      </c>
      <c r="G59" s="103">
        <v>1005170</v>
      </c>
      <c r="H59" s="104">
        <f t="shared" si="9"/>
        <v>-0.11041549402972928</v>
      </c>
      <c r="I59" s="105">
        <v>1162777</v>
      </c>
      <c r="J59" s="104">
        <f t="shared" si="10"/>
        <v>-8.8617050127053787E-2</v>
      </c>
      <c r="K59" s="105">
        <v>1001690</v>
      </c>
      <c r="L59" s="104">
        <f t="shared" si="11"/>
        <v>-8.6943166042733666E-2</v>
      </c>
      <c r="M59" s="105">
        <v>2164467</v>
      </c>
      <c r="N59" s="104">
        <f t="shared" si="12"/>
        <v>-8.7843159730811693E-2</v>
      </c>
      <c r="O59" s="103">
        <v>1519768</v>
      </c>
      <c r="P59" s="104">
        <f t="shared" si="13"/>
        <v>-0.1096378836611186</v>
      </c>
      <c r="Q59" s="103">
        <v>1189772</v>
      </c>
      <c r="R59" s="104">
        <f t="shared" si="14"/>
        <v>-7.2388604877987928E-2</v>
      </c>
      <c r="S59" s="103">
        <v>2709540</v>
      </c>
      <c r="T59" s="104">
        <f t="shared" si="15"/>
        <v>-9.3656559277397911E-2</v>
      </c>
    </row>
    <row r="60" spans="2:20" ht="15" hidden="1" customHeight="1" outlineLevel="1">
      <c r="B60" s="55" t="s">
        <v>94</v>
      </c>
      <c r="C60" s="103">
        <v>793338</v>
      </c>
      <c r="D60" s="104">
        <f t="shared" si="16"/>
        <v>-6.8861948641387616E-2</v>
      </c>
      <c r="E60" s="103">
        <v>503686</v>
      </c>
      <c r="F60" s="104">
        <f t="shared" si="16"/>
        <v>-8.9991616922254214E-2</v>
      </c>
      <c r="G60" s="103">
        <v>1297024</v>
      </c>
      <c r="H60" s="104">
        <f t="shared" si="9"/>
        <v>-7.7182934247832624E-2</v>
      </c>
      <c r="I60" s="105">
        <v>1364102</v>
      </c>
      <c r="J60" s="104">
        <f t="shared" si="10"/>
        <v>-8.1977208625269471E-2</v>
      </c>
      <c r="K60" s="105">
        <v>1243098</v>
      </c>
      <c r="L60" s="104">
        <f t="shared" si="11"/>
        <v>-0.10008600269880519</v>
      </c>
      <c r="M60" s="105">
        <v>2607200</v>
      </c>
      <c r="N60" s="104">
        <f t="shared" si="12"/>
        <v>-9.0701417552964236E-2</v>
      </c>
      <c r="O60" s="103">
        <v>1823925</v>
      </c>
      <c r="P60" s="104">
        <f t="shared" si="13"/>
        <v>-5.9357304205217121E-2</v>
      </c>
      <c r="Q60" s="103">
        <v>1477352</v>
      </c>
      <c r="R60" s="104">
        <f t="shared" si="14"/>
        <v>-0.10179409903202918</v>
      </c>
      <c r="S60" s="103">
        <v>3301277</v>
      </c>
      <c r="T60" s="104">
        <f t="shared" si="15"/>
        <v>-7.8833618272889594E-2</v>
      </c>
    </row>
    <row r="61" spans="2:20" ht="15" hidden="1" customHeight="1" outlineLevel="1">
      <c r="B61" s="55" t="s">
        <v>95</v>
      </c>
      <c r="C61" s="103">
        <v>818385</v>
      </c>
      <c r="D61" s="104">
        <f t="shared" si="16"/>
        <v>-2.660819548120974E-2</v>
      </c>
      <c r="E61" s="103">
        <v>599596</v>
      </c>
      <c r="F61" s="104">
        <f t="shared" si="16"/>
        <v>2.856722329265704E-3</v>
      </c>
      <c r="G61" s="103">
        <v>1417981</v>
      </c>
      <c r="H61" s="104">
        <f t="shared" si="9"/>
        <v>-1.4362830554327521E-2</v>
      </c>
      <c r="I61" s="105">
        <v>1507773</v>
      </c>
      <c r="J61" s="104">
        <f t="shared" si="10"/>
        <v>8.6028528812587268E-4</v>
      </c>
      <c r="K61" s="105">
        <v>1518391</v>
      </c>
      <c r="L61" s="104">
        <f t="shared" si="11"/>
        <v>-6.726095116483366E-3</v>
      </c>
      <c r="M61" s="105">
        <v>3026164</v>
      </c>
      <c r="N61" s="104">
        <f t="shared" si="12"/>
        <v>-2.96064444920352E-3</v>
      </c>
      <c r="O61" s="103">
        <v>2027566</v>
      </c>
      <c r="P61" s="104">
        <f t="shared" si="13"/>
        <v>2.4161026045161904E-3</v>
      </c>
      <c r="Q61" s="103">
        <v>1836382</v>
      </c>
      <c r="R61" s="104">
        <f t="shared" si="14"/>
        <v>-5.8806492912417685E-3</v>
      </c>
      <c r="S61" s="103">
        <v>3863948</v>
      </c>
      <c r="T61" s="104">
        <f t="shared" si="15"/>
        <v>-1.5442163722078073E-3</v>
      </c>
    </row>
    <row r="62" spans="2:20" ht="15" hidden="1" customHeight="1" outlineLevel="1">
      <c r="B62" s="55" t="s">
        <v>96</v>
      </c>
      <c r="C62" s="103">
        <v>745482</v>
      </c>
      <c r="D62" s="104">
        <f t="shared" si="16"/>
        <v>-2.3701511302024691E-2</v>
      </c>
      <c r="E62" s="103">
        <v>543647</v>
      </c>
      <c r="F62" s="104">
        <f t="shared" si="16"/>
        <v>-2.9690405902741857E-2</v>
      </c>
      <c r="G62" s="103">
        <v>1289129</v>
      </c>
      <c r="H62" s="104">
        <f t="shared" si="9"/>
        <v>-2.6236118266103281E-2</v>
      </c>
      <c r="I62" s="105">
        <v>1359098</v>
      </c>
      <c r="J62" s="104">
        <f t="shared" si="10"/>
        <v>6.7735641362594023E-3</v>
      </c>
      <c r="K62" s="105">
        <v>1419242</v>
      </c>
      <c r="L62" s="104">
        <f t="shared" si="11"/>
        <v>-2.6767891148252398E-2</v>
      </c>
      <c r="M62" s="105">
        <v>2778340</v>
      </c>
      <c r="N62" s="104">
        <f t="shared" si="12"/>
        <v>-1.0644067386194389E-2</v>
      </c>
      <c r="O62" s="103">
        <v>1827432</v>
      </c>
      <c r="P62" s="104">
        <f t="shared" si="13"/>
        <v>7.1897560994429455E-3</v>
      </c>
      <c r="Q62" s="103">
        <v>1711352</v>
      </c>
      <c r="R62" s="104">
        <f t="shared" si="14"/>
        <v>-2.7795577976231001E-2</v>
      </c>
      <c r="S62" s="103">
        <v>3538784</v>
      </c>
      <c r="T62" s="104">
        <f t="shared" si="15"/>
        <v>-1.0038137818151993E-2</v>
      </c>
    </row>
    <row r="63" spans="2:20" ht="15" hidden="1" customHeight="1" outlineLevel="1">
      <c r="B63" s="55" t="s">
        <v>97</v>
      </c>
      <c r="C63" s="103">
        <v>829826</v>
      </c>
      <c r="D63" s="104">
        <f t="shared" si="16"/>
        <v>-4.2290029995302736E-2</v>
      </c>
      <c r="E63" s="103">
        <v>574701</v>
      </c>
      <c r="F63" s="104">
        <f t="shared" si="16"/>
        <v>-3.8662527140548741E-2</v>
      </c>
      <c r="G63" s="103">
        <v>1404527</v>
      </c>
      <c r="H63" s="104">
        <f t="shared" si="9"/>
        <v>-4.0809051255802364E-2</v>
      </c>
      <c r="I63" s="105">
        <v>1502469</v>
      </c>
      <c r="J63" s="104">
        <f t="shared" si="10"/>
        <v>-2.1054183638973267E-3</v>
      </c>
      <c r="K63" s="105">
        <v>1458712</v>
      </c>
      <c r="L63" s="104">
        <f t="shared" si="11"/>
        <v>-3.0836641474960569E-2</v>
      </c>
      <c r="M63" s="105">
        <v>2961181</v>
      </c>
      <c r="N63" s="104">
        <f t="shared" si="12"/>
        <v>-1.6468577410916341E-2</v>
      </c>
      <c r="O63" s="103">
        <v>1973306</v>
      </c>
      <c r="P63" s="104">
        <f t="shared" si="13"/>
        <v>1.4404573108824703E-2</v>
      </c>
      <c r="Q63" s="103">
        <v>1770317</v>
      </c>
      <c r="R63" s="104">
        <f t="shared" si="14"/>
        <v>-2.575561961303563E-2</v>
      </c>
      <c r="S63" s="103">
        <v>3743623</v>
      </c>
      <c r="T63" s="104">
        <f t="shared" si="15"/>
        <v>-4.9914908105271882E-3</v>
      </c>
    </row>
    <row r="64" spans="2:20" collapsed="1">
      <c r="B64" s="113">
        <v>2007</v>
      </c>
      <c r="C64" s="105">
        <v>9706032</v>
      </c>
      <c r="D64" s="114">
        <f t="shared" si="16"/>
        <v>-2.9795844968964258E-2</v>
      </c>
      <c r="E64" s="105">
        <v>6216944</v>
      </c>
      <c r="F64" s="114">
        <f t="shared" si="16"/>
        <v>-5.535858254799908E-2</v>
      </c>
      <c r="G64" s="105">
        <v>15922976</v>
      </c>
      <c r="H64" s="114">
        <f t="shared" si="9"/>
        <v>-3.9939435841925164E-2</v>
      </c>
      <c r="I64" s="105">
        <v>17151856</v>
      </c>
      <c r="J64" s="114">
        <f t="shared" si="10"/>
        <v>-2.8593801264095942E-2</v>
      </c>
      <c r="K64" s="105">
        <v>16042943</v>
      </c>
      <c r="L64" s="114">
        <f t="shared" si="11"/>
        <v>-6.6876076945335927E-2</v>
      </c>
      <c r="M64" s="105">
        <v>33194799</v>
      </c>
      <c r="N64" s="114">
        <f t="shared" si="12"/>
        <v>-4.7480083906049186E-2</v>
      </c>
      <c r="O64" s="105">
        <v>22652232</v>
      </c>
      <c r="P64" s="114">
        <f t="shared" si="13"/>
        <v>-3.1719413523430995E-2</v>
      </c>
      <c r="Q64" s="105">
        <v>19286870</v>
      </c>
      <c r="R64" s="114">
        <f t="shared" si="14"/>
        <v>-5.8914487359399748E-2</v>
      </c>
      <c r="S64" s="105">
        <v>41939102</v>
      </c>
      <c r="T64" s="114">
        <f t="shared" si="15"/>
        <v>-4.4418472100876349E-2</v>
      </c>
    </row>
    <row r="65" spans="2:20" ht="15" hidden="1" customHeight="1" outlineLevel="1">
      <c r="B65" s="55" t="s">
        <v>86</v>
      </c>
      <c r="C65" s="103">
        <v>781906</v>
      </c>
      <c r="D65" s="115"/>
      <c r="E65" s="103">
        <v>529367</v>
      </c>
      <c r="F65" s="115"/>
      <c r="G65" s="103">
        <v>1311273</v>
      </c>
      <c r="H65" s="115"/>
      <c r="I65" s="105">
        <v>1414867</v>
      </c>
      <c r="J65" s="115"/>
      <c r="K65" s="105">
        <v>1419873</v>
      </c>
      <c r="L65" s="115"/>
      <c r="M65" s="105">
        <v>2834740</v>
      </c>
      <c r="N65" s="115"/>
      <c r="O65" s="103">
        <v>1865255</v>
      </c>
      <c r="P65" s="115"/>
      <c r="Q65" s="103">
        <v>1719381</v>
      </c>
      <c r="R65" s="115"/>
      <c r="S65" s="103">
        <v>3584636</v>
      </c>
      <c r="T65" s="115"/>
    </row>
    <row r="66" spans="2:20" ht="15" hidden="1" customHeight="1" outlineLevel="1">
      <c r="B66" s="55" t="s">
        <v>87</v>
      </c>
      <c r="C66" s="103">
        <v>802387</v>
      </c>
      <c r="D66" s="115"/>
      <c r="E66" s="103">
        <v>522245</v>
      </c>
      <c r="F66" s="115"/>
      <c r="G66" s="103">
        <v>1324632</v>
      </c>
      <c r="H66" s="115"/>
      <c r="I66" s="105">
        <v>1411218</v>
      </c>
      <c r="J66" s="115"/>
      <c r="K66" s="105">
        <v>1421431</v>
      </c>
      <c r="L66" s="115"/>
      <c r="M66" s="105">
        <v>2832649</v>
      </c>
      <c r="N66" s="115"/>
      <c r="O66" s="103">
        <v>1880839</v>
      </c>
      <c r="P66" s="115"/>
      <c r="Q66" s="103">
        <v>1705102</v>
      </c>
      <c r="R66" s="115"/>
      <c r="S66" s="103">
        <v>3585941</v>
      </c>
      <c r="T66" s="115"/>
    </row>
    <row r="67" spans="2:20" ht="15" hidden="1" customHeight="1" outlineLevel="1">
      <c r="B67" s="55" t="s">
        <v>88</v>
      </c>
      <c r="C67" s="103">
        <v>871862</v>
      </c>
      <c r="D67" s="115"/>
      <c r="E67" s="103">
        <v>535118</v>
      </c>
      <c r="F67" s="115"/>
      <c r="G67" s="103">
        <v>1406980</v>
      </c>
      <c r="H67" s="115"/>
      <c r="I67" s="105">
        <v>1528328</v>
      </c>
      <c r="J67" s="115"/>
      <c r="K67" s="105">
        <v>1472029</v>
      </c>
      <c r="L67" s="115"/>
      <c r="M67" s="105">
        <v>3000357</v>
      </c>
      <c r="N67" s="115"/>
      <c r="O67" s="103">
        <v>1978651</v>
      </c>
      <c r="P67" s="115"/>
      <c r="Q67" s="103">
        <v>1709972</v>
      </c>
      <c r="R67" s="115"/>
      <c r="S67" s="103">
        <v>3688623</v>
      </c>
      <c r="T67" s="115"/>
    </row>
    <row r="68" spans="2:20" ht="15" hidden="1" customHeight="1" outlineLevel="1">
      <c r="B68" s="55" t="s">
        <v>89</v>
      </c>
      <c r="C68" s="103">
        <v>819408</v>
      </c>
      <c r="D68" s="115"/>
      <c r="E68" s="103">
        <v>497572</v>
      </c>
      <c r="F68" s="115"/>
      <c r="G68" s="103">
        <v>1316980</v>
      </c>
      <c r="H68" s="115"/>
      <c r="I68" s="105">
        <v>1434556</v>
      </c>
      <c r="J68" s="115"/>
      <c r="K68" s="105">
        <v>1307909</v>
      </c>
      <c r="L68" s="115"/>
      <c r="M68" s="105">
        <v>2742465</v>
      </c>
      <c r="N68" s="115"/>
      <c r="O68" s="103">
        <v>1930805</v>
      </c>
      <c r="P68" s="115"/>
      <c r="Q68" s="103">
        <v>1556414</v>
      </c>
      <c r="R68" s="115"/>
      <c r="S68" s="103">
        <v>3487219</v>
      </c>
      <c r="T68" s="115"/>
    </row>
    <row r="69" spans="2:20" ht="15" hidden="1" customHeight="1" outlineLevel="1">
      <c r="B69" s="55" t="s">
        <v>90</v>
      </c>
      <c r="C69" s="103">
        <v>1019831</v>
      </c>
      <c r="D69" s="115"/>
      <c r="E69" s="103">
        <v>715256</v>
      </c>
      <c r="F69" s="115"/>
      <c r="G69" s="103">
        <v>1735087</v>
      </c>
      <c r="H69" s="115"/>
      <c r="I69" s="105">
        <v>1778712</v>
      </c>
      <c r="J69" s="115"/>
      <c r="K69" s="105">
        <v>1846237</v>
      </c>
      <c r="L69" s="115"/>
      <c r="M69" s="105">
        <v>3624949</v>
      </c>
      <c r="N69" s="115"/>
      <c r="O69" s="103">
        <v>2362959</v>
      </c>
      <c r="P69" s="115"/>
      <c r="Q69" s="103">
        <v>2184766</v>
      </c>
      <c r="R69" s="115"/>
      <c r="S69" s="103">
        <v>4547725</v>
      </c>
      <c r="T69" s="115"/>
    </row>
    <row r="70" spans="2:20" ht="15" hidden="1" customHeight="1" outlineLevel="1">
      <c r="B70" s="55" t="s">
        <v>91</v>
      </c>
      <c r="C70" s="103">
        <v>920804</v>
      </c>
      <c r="D70" s="115"/>
      <c r="E70" s="103">
        <v>606394</v>
      </c>
      <c r="F70" s="115"/>
      <c r="G70" s="103">
        <v>1527198</v>
      </c>
      <c r="H70" s="115"/>
      <c r="I70" s="105">
        <v>1615756</v>
      </c>
      <c r="J70" s="115"/>
      <c r="K70" s="105">
        <v>1575652</v>
      </c>
      <c r="L70" s="115"/>
      <c r="M70" s="105">
        <v>3191408</v>
      </c>
      <c r="N70" s="115"/>
      <c r="O70" s="103">
        <v>2156068</v>
      </c>
      <c r="P70" s="115"/>
      <c r="Q70" s="103">
        <v>1872001</v>
      </c>
      <c r="R70" s="115"/>
      <c r="S70" s="103">
        <v>4028069</v>
      </c>
      <c r="T70" s="115"/>
    </row>
    <row r="71" spans="2:20" ht="15" hidden="1" customHeight="1" outlineLevel="1">
      <c r="B71" s="55" t="s">
        <v>92</v>
      </c>
      <c r="C71" s="103">
        <v>752569</v>
      </c>
      <c r="D71" s="115"/>
      <c r="E71" s="103">
        <v>448442</v>
      </c>
      <c r="F71" s="115"/>
      <c r="G71" s="103">
        <v>1201011</v>
      </c>
      <c r="H71" s="115"/>
      <c r="I71" s="105">
        <v>1349471</v>
      </c>
      <c r="J71" s="115"/>
      <c r="K71" s="105">
        <v>1179094</v>
      </c>
      <c r="L71" s="115"/>
      <c r="M71" s="105">
        <v>2528565</v>
      </c>
      <c r="N71" s="115"/>
      <c r="O71" s="103">
        <v>1791427</v>
      </c>
      <c r="P71" s="115"/>
      <c r="Q71" s="103">
        <v>1394601</v>
      </c>
      <c r="R71" s="115"/>
      <c r="S71" s="103">
        <v>3186028</v>
      </c>
      <c r="T71" s="115"/>
    </row>
    <row r="72" spans="2:20" ht="15" hidden="1" customHeight="1" outlineLevel="1">
      <c r="B72" s="55" t="s">
        <v>93</v>
      </c>
      <c r="C72" s="103">
        <v>712532</v>
      </c>
      <c r="D72" s="115"/>
      <c r="E72" s="103">
        <v>417400</v>
      </c>
      <c r="F72" s="115"/>
      <c r="G72" s="103">
        <v>1129932</v>
      </c>
      <c r="H72" s="115"/>
      <c r="I72" s="105">
        <v>1275838</v>
      </c>
      <c r="J72" s="115"/>
      <c r="K72" s="105">
        <v>1097073</v>
      </c>
      <c r="L72" s="115"/>
      <c r="M72" s="105">
        <v>2372911</v>
      </c>
      <c r="N72" s="115"/>
      <c r="O72" s="103">
        <v>1706910</v>
      </c>
      <c r="P72" s="115"/>
      <c r="Q72" s="103">
        <v>1282619</v>
      </c>
      <c r="R72" s="115"/>
      <c r="S72" s="103">
        <v>2989529</v>
      </c>
      <c r="T72" s="115"/>
    </row>
    <row r="73" spans="2:20" ht="15" hidden="1" customHeight="1" outlineLevel="1">
      <c r="B73" s="55" t="s">
        <v>94</v>
      </c>
      <c r="C73" s="103">
        <v>852009</v>
      </c>
      <c r="D73" s="115"/>
      <c r="E73" s="103">
        <v>553496</v>
      </c>
      <c r="F73" s="115"/>
      <c r="G73" s="103">
        <v>1405505</v>
      </c>
      <c r="H73" s="115"/>
      <c r="I73" s="105">
        <v>1485913</v>
      </c>
      <c r="J73" s="115"/>
      <c r="K73" s="105">
        <v>1381352</v>
      </c>
      <c r="L73" s="115"/>
      <c r="M73" s="105">
        <v>2867265</v>
      </c>
      <c r="N73" s="115"/>
      <c r="O73" s="103">
        <v>1939020</v>
      </c>
      <c r="P73" s="115"/>
      <c r="Q73" s="103">
        <v>1644781</v>
      </c>
      <c r="R73" s="115"/>
      <c r="S73" s="103">
        <v>3583801</v>
      </c>
      <c r="T73" s="115"/>
    </row>
    <row r="74" spans="2:20" ht="15" hidden="1" customHeight="1" outlineLevel="1">
      <c r="B74" s="55" t="s">
        <v>95</v>
      </c>
      <c r="C74" s="103">
        <v>840756</v>
      </c>
      <c r="D74" s="115"/>
      <c r="E74" s="103">
        <v>597888</v>
      </c>
      <c r="F74" s="115"/>
      <c r="G74" s="103">
        <v>1438644</v>
      </c>
      <c r="H74" s="115"/>
      <c r="I74" s="105">
        <v>1506477</v>
      </c>
      <c r="J74" s="115"/>
      <c r="K74" s="105">
        <v>1528673</v>
      </c>
      <c r="L74" s="115"/>
      <c r="M74" s="105">
        <v>3035150</v>
      </c>
      <c r="N74" s="115"/>
      <c r="O74" s="103">
        <v>2022679</v>
      </c>
      <c r="P74" s="115"/>
      <c r="Q74" s="103">
        <v>1847245</v>
      </c>
      <c r="R74" s="115"/>
      <c r="S74" s="103">
        <v>3869924</v>
      </c>
      <c r="T74" s="115"/>
    </row>
    <row r="75" spans="2:20" ht="15" hidden="1" customHeight="1" outlineLevel="1">
      <c r="B75" s="55" t="s">
        <v>96</v>
      </c>
      <c r="C75" s="103">
        <v>763580</v>
      </c>
      <c r="D75" s="115"/>
      <c r="E75" s="103">
        <v>560282</v>
      </c>
      <c r="F75" s="115"/>
      <c r="G75" s="103">
        <v>1323862</v>
      </c>
      <c r="H75" s="115"/>
      <c r="I75" s="105">
        <v>1349954</v>
      </c>
      <c r="J75" s="115"/>
      <c r="K75" s="105">
        <v>1458277</v>
      </c>
      <c r="L75" s="115"/>
      <c r="M75" s="105">
        <v>2808231</v>
      </c>
      <c r="N75" s="115"/>
      <c r="O75" s="103">
        <v>1814387</v>
      </c>
      <c r="P75" s="115"/>
      <c r="Q75" s="103">
        <v>1760280</v>
      </c>
      <c r="R75" s="115"/>
      <c r="S75" s="103">
        <v>3574667</v>
      </c>
      <c r="T75" s="115"/>
    </row>
    <row r="76" spans="2:20" ht="15" hidden="1" customHeight="1" outlineLevel="1">
      <c r="B76" s="55" t="s">
        <v>97</v>
      </c>
      <c r="C76" s="103">
        <v>866469</v>
      </c>
      <c r="D76" s="115"/>
      <c r="E76" s="103">
        <v>597814</v>
      </c>
      <c r="F76" s="115"/>
      <c r="G76" s="103">
        <v>1464283</v>
      </c>
      <c r="H76" s="115"/>
      <c r="I76" s="105">
        <v>1505639</v>
      </c>
      <c r="J76" s="115"/>
      <c r="K76" s="105">
        <v>1505125</v>
      </c>
      <c r="L76" s="115"/>
      <c r="M76" s="105">
        <v>3010764</v>
      </c>
      <c r="N76" s="115"/>
      <c r="O76" s="103">
        <v>1945285</v>
      </c>
      <c r="P76" s="115"/>
      <c r="Q76" s="103">
        <v>1817118</v>
      </c>
      <c r="R76" s="115"/>
      <c r="S76" s="103">
        <v>3762403</v>
      </c>
      <c r="T76" s="115"/>
    </row>
    <row r="77" spans="2:20" collapsed="1">
      <c r="B77" s="113">
        <v>2006</v>
      </c>
      <c r="C77" s="105">
        <v>10004113</v>
      </c>
      <c r="D77" s="105"/>
      <c r="E77" s="105">
        <v>6581274</v>
      </c>
      <c r="F77" s="105"/>
      <c r="G77" s="105">
        <v>16585387</v>
      </c>
      <c r="H77" s="105"/>
      <c r="I77" s="105">
        <v>17656729</v>
      </c>
      <c r="J77" s="105"/>
      <c r="K77" s="105">
        <v>17192725</v>
      </c>
      <c r="L77" s="105"/>
      <c r="M77" s="105">
        <v>34849454</v>
      </c>
      <c r="N77" s="105"/>
      <c r="O77" s="105">
        <v>23394285</v>
      </c>
      <c r="P77" s="105"/>
      <c r="Q77" s="105">
        <v>20494280</v>
      </c>
      <c r="R77" s="105"/>
      <c r="S77" s="105">
        <v>43888565</v>
      </c>
      <c r="T77" s="105"/>
    </row>
    <row r="78" spans="2:20" ht="15" customHeight="1">
      <c r="B78" s="349" t="s">
        <v>99</v>
      </c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</row>
    <row r="81" spans="3:20"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</row>
    <row r="82" spans="3:20">
      <c r="C82" s="227"/>
      <c r="D82" s="227"/>
      <c r="E82" s="227"/>
      <c r="F82" s="227"/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27"/>
      <c r="R82" s="227"/>
      <c r="S82" s="227"/>
      <c r="T82" s="227"/>
    </row>
  </sheetData>
  <mergeCells count="6">
    <mergeCell ref="B78:T78"/>
    <mergeCell ref="B5:T5"/>
    <mergeCell ref="B6:B7"/>
    <mergeCell ref="C6:H6"/>
    <mergeCell ref="I6:N6"/>
    <mergeCell ref="O6:T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K67"/>
  <sheetViews>
    <sheetView showGridLines="0" showRowColHeaders="0" zoomScaleNormal="100" workbookViewId="0">
      <selection activeCell="I25" sqref="I25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3" width="9.7109375" style="99" customWidth="1"/>
    <col min="4" max="4" width="11.7109375" style="99" customWidth="1"/>
    <col min="5" max="6" width="9.7109375" style="99" customWidth="1"/>
    <col min="7" max="7" width="11.7109375" style="99" customWidth="1"/>
    <col min="8" max="9" width="9.7109375" style="99" customWidth="1"/>
    <col min="10" max="10" width="11.7109375" style="99" customWidth="1"/>
    <col min="11" max="11" width="9.7109375" style="99" customWidth="1"/>
    <col min="12" max="16384" width="11.42578125" style="99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70" t="s">
        <v>260</v>
      </c>
      <c r="C5" s="370"/>
      <c r="D5" s="370"/>
      <c r="E5" s="370"/>
      <c r="F5" s="370"/>
      <c r="G5" s="370"/>
      <c r="H5" s="370"/>
      <c r="I5" s="370"/>
      <c r="J5" s="370"/>
      <c r="K5" s="370"/>
    </row>
    <row r="6" spans="2:11" ht="15" customHeight="1">
      <c r="B6" s="228"/>
      <c r="C6" s="346" t="s">
        <v>71</v>
      </c>
      <c r="D6" s="346"/>
      <c r="E6" s="346"/>
      <c r="F6" s="350" t="s">
        <v>132</v>
      </c>
      <c r="G6" s="350"/>
      <c r="H6" s="350"/>
      <c r="I6" s="346" t="s">
        <v>133</v>
      </c>
      <c r="J6" s="346"/>
      <c r="K6" s="346"/>
    </row>
    <row r="7" spans="2:11" ht="15" customHeight="1">
      <c r="B7" s="228"/>
      <c r="C7" s="117" t="s">
        <v>140</v>
      </c>
      <c r="D7" s="117" t="s">
        <v>141</v>
      </c>
      <c r="E7" s="117" t="s">
        <v>117</v>
      </c>
      <c r="F7" s="118" t="s">
        <v>140</v>
      </c>
      <c r="G7" s="118" t="s">
        <v>141</v>
      </c>
      <c r="H7" s="118" t="s">
        <v>117</v>
      </c>
      <c r="I7" s="117" t="s">
        <v>134</v>
      </c>
      <c r="J7" s="117" t="s">
        <v>141</v>
      </c>
      <c r="K7" s="117" t="s">
        <v>117</v>
      </c>
    </row>
    <row r="8" spans="2:11">
      <c r="B8" s="55" t="s">
        <v>94</v>
      </c>
      <c r="C8" s="57">
        <f>IFERROR('Tablas PERNOCTA zona'!C8/'Tablas PERNOCTA zona'!C21-1,"-")</f>
        <v>0.23545120029062439</v>
      </c>
      <c r="D8" s="57">
        <f>IFERROR('Tablas PERNOCTA zona'!E8/'Tablas PERNOCTA zona'!E21-1,"-")</f>
        <v>0.18163185530305426</v>
      </c>
      <c r="E8" s="57">
        <f>IFERROR('Tablas PERNOCTA zona'!G8/'Tablas PERNOCTA zona'!G21-1,"-")</f>
        <v>0.21625113071008584</v>
      </c>
      <c r="F8" s="59">
        <f>IFERROR('Tablas PERNOCTA zona'!I8/'Tablas PERNOCTA zona'!I21-1,"-")</f>
        <v>0.27581187516410433</v>
      </c>
      <c r="G8" s="59">
        <f>IFERROR('Tablas PERNOCTA zona'!K8/'Tablas PERNOCTA zona'!K21-1,"-")</f>
        <v>0.2518663121266107</v>
      </c>
      <c r="H8" s="59">
        <f>IFERROR('Tablas PERNOCTA zona'!M8/'Tablas PERNOCTA zona'!M21-1,"-")</f>
        <v>0.26531126722736076</v>
      </c>
      <c r="I8" s="57">
        <f>IFERROR('Tablas PERNOCTA zona'!O8/'Tablas PERNOCTA zona'!O21-1,"-")</f>
        <v>0.26079754235493025</v>
      </c>
      <c r="J8" s="57">
        <f>IFERROR('Tablas PERNOCTA zona'!Q8/'Tablas PERNOCTA zona'!Q21-1,"-")</f>
        <v>0.24088887549075588</v>
      </c>
      <c r="K8" s="57">
        <f>IFERROR('Tablas PERNOCTA zona'!S8/'Tablas PERNOCTA zona'!S21-1,"-")</f>
        <v>0.25249552067072734</v>
      </c>
    </row>
    <row r="9" spans="2:11">
      <c r="B9" s="55" t="s">
        <v>95</v>
      </c>
      <c r="C9" s="57">
        <f>IFERROR('Tablas PERNOCTA zona'!C9/'Tablas PERNOCTA zona'!C22-1,"-")</f>
        <v>0.23380408688360776</v>
      </c>
      <c r="D9" s="57">
        <f>IFERROR('Tablas PERNOCTA zona'!E9/'Tablas PERNOCTA zona'!E22-1,"-")</f>
        <v>0.10309873438352413</v>
      </c>
      <c r="E9" s="57">
        <f>IFERROR('Tablas PERNOCTA zona'!G9/'Tablas PERNOCTA zona'!G22-1,"-")</f>
        <v>0.18307587286610039</v>
      </c>
      <c r="F9" s="59">
        <f>IFERROR('Tablas PERNOCTA zona'!I9/'Tablas PERNOCTA zona'!I22-1,"-")</f>
        <v>0.19777297190335519</v>
      </c>
      <c r="G9" s="59">
        <f>IFERROR('Tablas PERNOCTA zona'!K9/'Tablas PERNOCTA zona'!K22-1,"-")</f>
        <v>0.1070937915694441</v>
      </c>
      <c r="H9" s="59">
        <f>IFERROR('Tablas PERNOCTA zona'!M9/'Tablas PERNOCTA zona'!M22-1,"-")</f>
        <v>0.15446595949855357</v>
      </c>
      <c r="I9" s="57">
        <f>IFERROR('Tablas PERNOCTA zona'!O9/'Tablas PERNOCTA zona'!O22-1,"-")</f>
        <v>0.19343134288674357</v>
      </c>
      <c r="J9" s="57">
        <f>IFERROR('Tablas PERNOCTA zona'!Q9/'Tablas PERNOCTA zona'!Q22-1,"-")</f>
        <v>9.8593721324733652E-2</v>
      </c>
      <c r="K9" s="57">
        <f>IFERROR('Tablas PERNOCTA zona'!S9/'Tablas PERNOCTA zona'!S22-1,"-")</f>
        <v>0.1506685054381256</v>
      </c>
    </row>
    <row r="10" spans="2:11">
      <c r="B10" s="55" t="s">
        <v>96</v>
      </c>
      <c r="C10" s="57">
        <f>IFERROR('Tablas PERNOCTA zona'!C10/'Tablas PERNOCTA zona'!C23-1,"-")</f>
        <v>0.24722755181814993</v>
      </c>
      <c r="D10" s="57">
        <f>IFERROR('Tablas PERNOCTA zona'!E10/'Tablas PERNOCTA zona'!E23-1,"-")</f>
        <v>0.17090737115536658</v>
      </c>
      <c r="E10" s="57">
        <f>IFERROR('Tablas PERNOCTA zona'!G10/'Tablas PERNOCTA zona'!G23-1,"-")</f>
        <v>0.21722683285284727</v>
      </c>
      <c r="F10" s="59">
        <f>IFERROR('Tablas PERNOCTA zona'!I10/'Tablas PERNOCTA zona'!I23-1,"-")</f>
        <v>0.25102788403750953</v>
      </c>
      <c r="G10" s="59">
        <f>IFERROR('Tablas PERNOCTA zona'!K10/'Tablas PERNOCTA zona'!K23-1,"-")</f>
        <v>0.16292981257957906</v>
      </c>
      <c r="H10" s="59">
        <f>IFERROR('Tablas PERNOCTA zona'!M10/'Tablas PERNOCTA zona'!M23-1,"-")</f>
        <v>0.20865862957986847</v>
      </c>
      <c r="I10" s="57">
        <f>IFERROR('Tablas PERNOCTA zona'!O10/'Tablas PERNOCTA zona'!O23-1,"-")</f>
        <v>0.20700116296804705</v>
      </c>
      <c r="J10" s="57">
        <f>IFERROR('Tablas PERNOCTA zona'!Q10/'Tablas PERNOCTA zona'!Q23-1,"-")</f>
        <v>0.13163076581990452</v>
      </c>
      <c r="K10" s="57">
        <f>IFERROR('Tablas PERNOCTA zona'!S10/'Tablas PERNOCTA zona'!S23-1,"-")</f>
        <v>0.17311309370786399</v>
      </c>
    </row>
    <row r="11" spans="2:11">
      <c r="B11" s="55" t="s">
        <v>97</v>
      </c>
      <c r="C11" s="57">
        <f>IFERROR('Tablas PERNOCTA zona'!C11/'Tablas PERNOCTA zona'!C24-1,"-")</f>
        <v>0.11597060505068812</v>
      </c>
      <c r="D11" s="57">
        <f>IFERROR('Tablas PERNOCTA zona'!E11/'Tablas PERNOCTA zona'!E24-1,"-")</f>
        <v>4.8164411252737294E-2</v>
      </c>
      <c r="E11" s="57">
        <f>IFERROR('Tablas PERNOCTA zona'!G11/'Tablas PERNOCTA zona'!G24-1,"-")</f>
        <v>8.9998322371392492E-2</v>
      </c>
      <c r="F11" s="59">
        <f>IFERROR('Tablas PERNOCTA zona'!I11/'Tablas PERNOCTA zona'!I24-1,"-")</f>
        <v>0.13397900400187712</v>
      </c>
      <c r="G11" s="59">
        <f>IFERROR('Tablas PERNOCTA zona'!K11/'Tablas PERNOCTA zona'!K24-1,"-")</f>
        <v>3.0176240725084291E-2</v>
      </c>
      <c r="H11" s="59">
        <f>IFERROR('Tablas PERNOCTA zona'!M11/'Tablas PERNOCTA zona'!M24-1,"-")</f>
        <v>8.4623805470144253E-2</v>
      </c>
      <c r="I11" s="57">
        <f>IFERROR('Tablas PERNOCTA zona'!O11/'Tablas PERNOCTA zona'!O24-1,"-")</f>
        <v>9.602237970572669E-2</v>
      </c>
      <c r="J11" s="57">
        <f>IFERROR('Tablas PERNOCTA zona'!Q11/'Tablas PERNOCTA zona'!Q24-1,"-")</f>
        <v>1.1511703124793771E-2</v>
      </c>
      <c r="K11" s="57">
        <f>IFERROR('Tablas PERNOCTA zona'!S11/'Tablas PERNOCTA zona'!S24-1,"-")</f>
        <v>5.8338344739510717E-2</v>
      </c>
    </row>
    <row r="12" spans="2:11" ht="30" customHeight="1">
      <c r="B12" s="61" t="str">
        <f>actualizaciones!$A$2</f>
        <v xml:space="preserve">acumulado abril 2011 </v>
      </c>
      <c r="C12" s="154">
        <v>0.20671225257124637</v>
      </c>
      <c r="D12" s="154">
        <v>0.12326585851463912</v>
      </c>
      <c r="E12" s="154">
        <v>0.17496052837399412</v>
      </c>
      <c r="F12" s="154">
        <v>0.21289885192031965</v>
      </c>
      <c r="G12" s="154">
        <v>0.13163906326859198</v>
      </c>
      <c r="H12" s="154">
        <v>0.17479268201846576</v>
      </c>
      <c r="I12" s="154">
        <v>0.18677218359651193</v>
      </c>
      <c r="J12" s="154">
        <v>0.11357259082463589</v>
      </c>
      <c r="K12" s="154">
        <v>0.15443868244937975</v>
      </c>
    </row>
    <row r="13" spans="2:11" outlineLevel="1">
      <c r="B13" s="55" t="s">
        <v>86</v>
      </c>
      <c r="C13" s="57">
        <f>IFERROR('Tablas PERNOCTA zona'!C13/'Tablas PERNOCTA zona'!C26-1,"-")</f>
        <v>6.5983072820972044E-3</v>
      </c>
      <c r="D13" s="57">
        <f>IFERROR('Tablas PERNOCTA zona'!E13/'Tablas PERNOCTA zona'!E26-1,"-")</f>
        <v>4.1585322285095261E-2</v>
      </c>
      <c r="E13" s="57">
        <f>IFERROR('Tablas PERNOCTA zona'!G13/'Tablas PERNOCTA zona'!G26-1,"-")</f>
        <v>2.0222028557298932E-2</v>
      </c>
      <c r="F13" s="59">
        <f>IFERROR('Tablas PERNOCTA zona'!I13/'Tablas PERNOCTA zona'!I26-1,"-")</f>
        <v>4.6221470917968244E-2</v>
      </c>
      <c r="G13" s="59">
        <f>IFERROR('Tablas PERNOCTA zona'!K13/'Tablas PERNOCTA zona'!K26-1,"-")</f>
        <v>1.7007394594296565E-2</v>
      </c>
      <c r="H13" s="59">
        <f>IFERROR('Tablas PERNOCTA zona'!M13/'Tablas PERNOCTA zona'!M26-1,"-")</f>
        <v>3.2157895740839271E-2</v>
      </c>
      <c r="I13" s="57">
        <f>IFERROR('Tablas PERNOCTA zona'!O13/'Tablas PERNOCTA zona'!O26-1,"-")</f>
        <v>9.6223538223978444E-3</v>
      </c>
      <c r="J13" s="57">
        <f>IFERROR('Tablas PERNOCTA zona'!Q13/'Tablas PERNOCTA zona'!Q26-1,"-")</f>
        <v>2.6599316768372017E-3</v>
      </c>
      <c r="K13" s="57">
        <f>IFERROR('Tablas PERNOCTA zona'!S13/'Tablas PERNOCTA zona'!S26-1,"-")</f>
        <v>6.4640757384912817E-3</v>
      </c>
    </row>
    <row r="14" spans="2:11" outlineLevel="1">
      <c r="B14" s="55" t="s">
        <v>87</v>
      </c>
      <c r="C14" s="57">
        <f>IFERROR('Tablas PERNOCTA zona'!C14/'Tablas PERNOCTA zona'!C27-1,"-")</f>
        <v>4.0812531695497922E-2</v>
      </c>
      <c r="D14" s="57">
        <f>IFERROR('Tablas PERNOCTA zona'!E14/'Tablas PERNOCTA zona'!E27-1,"-")</f>
        <v>0.1109860318727689</v>
      </c>
      <c r="E14" s="57">
        <f>IFERROR('Tablas PERNOCTA zona'!G14/'Tablas PERNOCTA zona'!G27-1,"-")</f>
        <v>6.7316374423827874E-2</v>
      </c>
      <c r="F14" s="59">
        <f>IFERROR('Tablas PERNOCTA zona'!I14/'Tablas PERNOCTA zona'!I27-1,"-")</f>
        <v>9.072446250045707E-2</v>
      </c>
      <c r="G14" s="59">
        <f>IFERROR('Tablas PERNOCTA zona'!K14/'Tablas PERNOCTA zona'!K27-1,"-")</f>
        <v>0.11633299026442767</v>
      </c>
      <c r="H14" s="59">
        <f>IFERROR('Tablas PERNOCTA zona'!M14/'Tablas PERNOCTA zona'!M27-1,"-")</f>
        <v>0.1027256736069091</v>
      </c>
      <c r="I14" s="57">
        <f>IFERROR('Tablas PERNOCTA zona'!O14/'Tablas PERNOCTA zona'!O27-1,"-")</f>
        <v>5.7560154957204679E-2</v>
      </c>
      <c r="J14" s="57">
        <f>IFERROR('Tablas PERNOCTA zona'!Q14/'Tablas PERNOCTA zona'!Q27-1,"-")</f>
        <v>9.56647994905786E-2</v>
      </c>
      <c r="K14" s="57">
        <f>IFERROR('Tablas PERNOCTA zona'!S14/'Tablas PERNOCTA zona'!S27-1,"-")</f>
        <v>7.4448105062862036E-2</v>
      </c>
    </row>
    <row r="15" spans="2:11" outlineLevel="1">
      <c r="B15" s="55" t="s">
        <v>88</v>
      </c>
      <c r="C15" s="57">
        <f>IFERROR('Tablas PERNOCTA zona'!C15/'Tablas PERNOCTA zona'!C28-1,"-")</f>
        <v>8.4295306240168566E-2</v>
      </c>
      <c r="D15" s="57">
        <f>IFERROR('Tablas PERNOCTA zona'!E15/'Tablas PERNOCTA zona'!E28-1,"-")</f>
        <v>3.9268954061977723E-2</v>
      </c>
      <c r="E15" s="57">
        <f>IFERROR('Tablas PERNOCTA zona'!G15/'Tablas PERNOCTA zona'!G28-1,"-")</f>
        <v>6.7908343628545698E-2</v>
      </c>
      <c r="F15" s="59">
        <f>IFERROR('Tablas PERNOCTA zona'!I15/'Tablas PERNOCTA zona'!I28-1,"-")</f>
        <v>0.11993735022978647</v>
      </c>
      <c r="G15" s="59">
        <f>IFERROR('Tablas PERNOCTA zona'!K15/'Tablas PERNOCTA zona'!K28-1,"-")</f>
        <v>5.4242655304697074E-2</v>
      </c>
      <c r="H15" s="59">
        <f>IFERROR('Tablas PERNOCTA zona'!M15/'Tablas PERNOCTA zona'!M28-1,"-")</f>
        <v>9.0114650092450344E-2</v>
      </c>
      <c r="I15" s="57">
        <f>IFERROR('Tablas PERNOCTA zona'!O15/'Tablas PERNOCTA zona'!O28-1,"-")</f>
        <v>9.156710442665017E-2</v>
      </c>
      <c r="J15" s="57">
        <f>IFERROR('Tablas PERNOCTA zona'!Q15/'Tablas PERNOCTA zona'!Q28-1,"-")</f>
        <v>2.7874909388182711E-2</v>
      </c>
      <c r="K15" s="57">
        <f>IFERROR('Tablas PERNOCTA zona'!S15/'Tablas PERNOCTA zona'!S28-1,"-")</f>
        <v>6.3841048647435006E-2</v>
      </c>
    </row>
    <row r="16" spans="2:11" outlineLevel="1">
      <c r="B16" s="55" t="s">
        <v>89</v>
      </c>
      <c r="C16" s="57">
        <f>IFERROR('Tablas PERNOCTA zona'!C16/'Tablas PERNOCTA zona'!C29-1,"-")</f>
        <v>3.8150715033293814E-2</v>
      </c>
      <c r="D16" s="57">
        <f>IFERROR('Tablas PERNOCTA zona'!E16/'Tablas PERNOCTA zona'!E29-1,"-")</f>
        <v>-7.6579822266045205E-3</v>
      </c>
      <c r="E16" s="57">
        <f>IFERROR('Tablas PERNOCTA zona'!G16/'Tablas PERNOCTA zona'!G29-1,"-")</f>
        <v>2.1019749033726942E-2</v>
      </c>
      <c r="F16" s="59">
        <f>IFERROR('Tablas PERNOCTA zona'!I16/'Tablas PERNOCTA zona'!I29-1,"-")</f>
        <v>6.8916444633226437E-2</v>
      </c>
      <c r="G16" s="59">
        <f>IFERROR('Tablas PERNOCTA zona'!K16/'Tablas PERNOCTA zona'!K29-1,"-")</f>
        <v>2.2028766161279467E-2</v>
      </c>
      <c r="H16" s="59">
        <f>IFERROR('Tablas PERNOCTA zona'!M16/'Tablas PERNOCTA zona'!M29-1,"-")</f>
        <v>4.7902354787372259E-2</v>
      </c>
      <c r="I16" s="57">
        <f>IFERROR('Tablas PERNOCTA zona'!O16/'Tablas PERNOCTA zona'!O29-1,"-")</f>
        <v>3.7925583750892056E-2</v>
      </c>
      <c r="J16" s="57">
        <f>IFERROR('Tablas PERNOCTA zona'!Q16/'Tablas PERNOCTA zona'!Q29-1,"-")</f>
        <v>-5.3321058480657602E-3</v>
      </c>
      <c r="K16" s="57">
        <f>IFERROR('Tablas PERNOCTA zona'!S16/'Tablas PERNOCTA zona'!S29-1,"-")</f>
        <v>1.9562233433795928E-2</v>
      </c>
    </row>
    <row r="17" spans="2:11" outlineLevel="1">
      <c r="B17" s="55" t="s">
        <v>90</v>
      </c>
      <c r="C17" s="57">
        <f>IFERROR('Tablas PERNOCTA zona'!C17/'Tablas PERNOCTA zona'!C30-1,"-")</f>
        <v>3.9898311842083034E-2</v>
      </c>
      <c r="D17" s="57">
        <f>IFERROR('Tablas PERNOCTA zona'!E17/'Tablas PERNOCTA zona'!E30-1,"-")</f>
        <v>-7.2825611016466896E-2</v>
      </c>
      <c r="E17" s="57">
        <f>IFERROR('Tablas PERNOCTA zona'!G17/'Tablas PERNOCTA zona'!G30-1,"-")</f>
        <v>-5.6241109416018675E-3</v>
      </c>
      <c r="F17" s="59">
        <f>IFERROR('Tablas PERNOCTA zona'!I17/'Tablas PERNOCTA zona'!I30-1,"-")</f>
        <v>9.0594358749392256E-2</v>
      </c>
      <c r="G17" s="59">
        <f>IFERROR('Tablas PERNOCTA zona'!K17/'Tablas PERNOCTA zona'!K30-1,"-")</f>
        <v>1.5092279239555806E-2</v>
      </c>
      <c r="H17" s="59">
        <f>IFERROR('Tablas PERNOCTA zona'!M17/'Tablas PERNOCTA zona'!M30-1,"-")</f>
        <v>5.430813990883121E-2</v>
      </c>
      <c r="I17" s="57">
        <f>IFERROR('Tablas PERNOCTA zona'!O17/'Tablas PERNOCTA zona'!O30-1,"-")</f>
        <v>3.3750677670482343E-2</v>
      </c>
      <c r="J17" s="57">
        <f>IFERROR('Tablas PERNOCTA zona'!Q17/'Tablas PERNOCTA zona'!Q30-1,"-")</f>
        <v>-1.9842239503718218E-2</v>
      </c>
      <c r="K17" s="57">
        <f>IFERROR('Tablas PERNOCTA zona'!S17/'Tablas PERNOCTA zona'!S30-1,"-")</f>
        <v>9.482941182402671E-3</v>
      </c>
    </row>
    <row r="18" spans="2:11" outlineLevel="1">
      <c r="B18" s="55" t="s">
        <v>91</v>
      </c>
      <c r="C18" s="57">
        <f>IFERROR('Tablas PERNOCTA zona'!C18/'Tablas PERNOCTA zona'!C31-1,"-")</f>
        <v>6.3926420857144395E-2</v>
      </c>
      <c r="D18" s="57">
        <f>IFERROR('Tablas PERNOCTA zona'!E18/'Tablas PERNOCTA zona'!E31-1,"-")</f>
        <v>6.053237377913856E-2</v>
      </c>
      <c r="E18" s="57">
        <f>IFERROR('Tablas PERNOCTA zona'!G18/'Tablas PERNOCTA zona'!G31-1,"-")</f>
        <v>6.2691066817865959E-2</v>
      </c>
      <c r="F18" s="59">
        <f>IFERROR('Tablas PERNOCTA zona'!I18/'Tablas PERNOCTA zona'!I31-1,"-")</f>
        <v>7.3010843792350455E-2</v>
      </c>
      <c r="G18" s="59">
        <f>IFERROR('Tablas PERNOCTA zona'!K18/'Tablas PERNOCTA zona'!K31-1,"-")</f>
        <v>5.1789483804183245E-2</v>
      </c>
      <c r="H18" s="59">
        <f>IFERROR('Tablas PERNOCTA zona'!M18/'Tablas PERNOCTA zona'!M31-1,"-")</f>
        <v>6.3340028507998358E-2</v>
      </c>
      <c r="I18" s="57">
        <f>IFERROR('Tablas PERNOCTA zona'!O18/'Tablas PERNOCTA zona'!O31-1,"-")</f>
        <v>3.2678718360957593E-2</v>
      </c>
      <c r="J18" s="57">
        <f>IFERROR('Tablas PERNOCTA zona'!Q18/'Tablas PERNOCTA zona'!Q31-1,"-")</f>
        <v>1.1332522440906434E-2</v>
      </c>
      <c r="K18" s="57">
        <f>IFERROR('Tablas PERNOCTA zona'!S18/'Tablas PERNOCTA zona'!S31-1,"-")</f>
        <v>2.3377128292525029E-2</v>
      </c>
    </row>
    <row r="19" spans="2:11" outlineLevel="1">
      <c r="B19" s="55" t="s">
        <v>92</v>
      </c>
      <c r="C19" s="57">
        <f>IFERROR('Tablas PERNOCTA zona'!C19/'Tablas PERNOCTA zona'!C32-1,"-")</f>
        <v>4.9377804911314493E-2</v>
      </c>
      <c r="D19" s="57">
        <f>IFERROR('Tablas PERNOCTA zona'!E19/'Tablas PERNOCTA zona'!E32-1,"-")</f>
        <v>-8.3864266123987452E-3</v>
      </c>
      <c r="E19" s="57">
        <f>IFERROR('Tablas PERNOCTA zona'!G19/'Tablas PERNOCTA zona'!G32-1,"-")</f>
        <v>2.8320468678580957E-2</v>
      </c>
      <c r="F19" s="59">
        <f>IFERROR('Tablas PERNOCTA zona'!I19/'Tablas PERNOCTA zona'!I32-1,"-")</f>
        <v>4.4725197980416409E-2</v>
      </c>
      <c r="G19" s="59">
        <f>IFERROR('Tablas PERNOCTA zona'!K19/'Tablas PERNOCTA zona'!K32-1,"-")</f>
        <v>4.4234893236327233E-2</v>
      </c>
      <c r="H19" s="59">
        <f>IFERROR('Tablas PERNOCTA zona'!M19/'Tablas PERNOCTA zona'!M32-1,"-")</f>
        <v>4.4510690345712423E-2</v>
      </c>
      <c r="I19" s="57">
        <f>IFERROR('Tablas PERNOCTA zona'!O19/'Tablas PERNOCTA zona'!O32-1,"-")</f>
        <v>5.1398941719275948E-2</v>
      </c>
      <c r="J19" s="57">
        <f>IFERROR('Tablas PERNOCTA zona'!Q19/'Tablas PERNOCTA zona'!Q32-1,"-")</f>
        <v>1.498549373121949E-2</v>
      </c>
      <c r="K19" s="57">
        <f>IFERROR('Tablas PERNOCTA zona'!S19/'Tablas PERNOCTA zona'!S32-1,"-")</f>
        <v>3.607557089287261E-2</v>
      </c>
    </row>
    <row r="20" spans="2:11" outlineLevel="1">
      <c r="B20" s="55" t="s">
        <v>93</v>
      </c>
      <c r="C20" s="57">
        <f>IFERROR('Tablas PERNOCTA zona'!C20/'Tablas PERNOCTA zona'!C33-1,"-")</f>
        <v>8.1243170310022927E-2</v>
      </c>
      <c r="D20" s="57">
        <f>IFERROR('Tablas PERNOCTA zona'!E20/'Tablas PERNOCTA zona'!E33-1,"-")</f>
        <v>9.5381288750617799E-3</v>
      </c>
      <c r="E20" s="57">
        <f>IFERROR('Tablas PERNOCTA zona'!G20/'Tablas PERNOCTA zona'!G33-1,"-")</f>
        <v>5.6023396480771925E-2</v>
      </c>
      <c r="F20" s="59">
        <f>IFERROR('Tablas PERNOCTA zona'!I20/'Tablas PERNOCTA zona'!I33-1,"-")</f>
        <v>6.3195027169706819E-2</v>
      </c>
      <c r="G20" s="59">
        <f>IFERROR('Tablas PERNOCTA zona'!K20/'Tablas PERNOCTA zona'!K33-1,"-")</f>
        <v>-3.4755627820123314E-3</v>
      </c>
      <c r="H20" s="59">
        <f>IFERROR('Tablas PERNOCTA zona'!M20/'Tablas PERNOCTA zona'!M33-1,"-")</f>
        <v>3.4299500555451168E-2</v>
      </c>
      <c r="I20" s="57">
        <f>IFERROR('Tablas PERNOCTA zona'!O20/'Tablas PERNOCTA zona'!O33-1,"-")</f>
        <v>5.0602859356292607E-2</v>
      </c>
      <c r="J20" s="57">
        <f>IFERROR('Tablas PERNOCTA zona'!Q20/'Tablas PERNOCTA zona'!Q33-1,"-")</f>
        <v>-3.6240739707019909E-2</v>
      </c>
      <c r="K20" s="57">
        <f>IFERROR('Tablas PERNOCTA zona'!S20/'Tablas PERNOCTA zona'!S33-1,"-")</f>
        <v>1.4648129592242709E-2</v>
      </c>
    </row>
    <row r="21" spans="2:11" outlineLevel="1">
      <c r="B21" s="55" t="s">
        <v>94</v>
      </c>
      <c r="C21" s="57">
        <f>IFERROR('Tablas PERNOCTA zona'!C21/'Tablas PERNOCTA zona'!C34-1,"-")</f>
        <v>2.8719126938536732E-4</v>
      </c>
      <c r="D21" s="57">
        <f>IFERROR('Tablas PERNOCTA zona'!E21/'Tablas PERNOCTA zona'!E34-1,"-")</f>
        <v>-9.5823870352990115E-2</v>
      </c>
      <c r="E21" s="57">
        <f>IFERROR('Tablas PERNOCTA zona'!G21/'Tablas PERNOCTA zona'!G34-1,"-")</f>
        <v>-3.62592387094548E-2</v>
      </c>
      <c r="F21" s="59">
        <f>IFERROR('Tablas PERNOCTA zona'!I21/'Tablas PERNOCTA zona'!I34-1,"-")</f>
        <v>-9.833091151867368E-3</v>
      </c>
      <c r="G21" s="59">
        <f>IFERROR('Tablas PERNOCTA zona'!K21/'Tablas PERNOCTA zona'!K34-1,"-")</f>
        <v>-9.7508749351475466E-2</v>
      </c>
      <c r="H21" s="59">
        <f>IFERROR('Tablas PERNOCTA zona'!M21/'Tablas PERNOCTA zona'!M34-1,"-")</f>
        <v>-5.0292121105474874E-2</v>
      </c>
      <c r="I21" s="57">
        <f>IFERROR('Tablas PERNOCTA zona'!O21/'Tablas PERNOCTA zona'!O34-1,"-")</f>
        <v>-4.3537178933474419E-2</v>
      </c>
      <c r="J21" s="57">
        <f>IFERROR('Tablas PERNOCTA zona'!Q21/'Tablas PERNOCTA zona'!Q34-1,"-")</f>
        <v>-0.11184014174623491</v>
      </c>
      <c r="K21" s="57">
        <f>IFERROR('Tablas PERNOCTA zona'!S21/'Tablas PERNOCTA zona'!S34-1,"-")</f>
        <v>-7.3257212835748375E-2</v>
      </c>
    </row>
    <row r="22" spans="2:11" outlineLevel="1">
      <c r="B22" s="55" t="s">
        <v>95</v>
      </c>
      <c r="C22" s="57">
        <f>IFERROR('Tablas PERNOCTA zona'!C22/'Tablas PERNOCTA zona'!C35-1,"-")</f>
        <v>6.6835489876388987E-3</v>
      </c>
      <c r="D22" s="57">
        <f>IFERROR('Tablas PERNOCTA zona'!E22/'Tablas PERNOCTA zona'!E35-1,"-")</f>
        <v>-5.2527388622461646E-2</v>
      </c>
      <c r="E22" s="57">
        <f>IFERROR('Tablas PERNOCTA zona'!G22/'Tablas PERNOCTA zona'!G35-1,"-")</f>
        <v>-1.7154822554183546E-2</v>
      </c>
      <c r="F22" s="59">
        <f>IFERROR('Tablas PERNOCTA zona'!I22/'Tablas PERNOCTA zona'!I35-1,"-")</f>
        <v>3.8635532266191097E-2</v>
      </c>
      <c r="G22" s="59">
        <f>IFERROR('Tablas PERNOCTA zona'!K22/'Tablas PERNOCTA zona'!K35-1,"-")</f>
        <v>-5.5556487857864267E-2</v>
      </c>
      <c r="H22" s="59">
        <f>IFERROR('Tablas PERNOCTA zona'!M22/'Tablas PERNOCTA zona'!M35-1,"-")</f>
        <v>-8.5863875947291834E-3</v>
      </c>
      <c r="I22" s="57">
        <f>IFERROR('Tablas PERNOCTA zona'!O22/'Tablas PERNOCTA zona'!O35-1,"-")</f>
        <v>9.9710227460159118E-3</v>
      </c>
      <c r="J22" s="57">
        <f>IFERROR('Tablas PERNOCTA zona'!Q22/'Tablas PERNOCTA zona'!Q35-1,"-")</f>
        <v>-7.9926731742644308E-2</v>
      </c>
      <c r="K22" s="57">
        <f>IFERROR('Tablas PERNOCTA zona'!S22/'Tablas PERNOCTA zona'!S35-1,"-")</f>
        <v>-3.2647373846854788E-2</v>
      </c>
    </row>
    <row r="23" spans="2:11" outlineLevel="1">
      <c r="B23" s="55" t="s">
        <v>96</v>
      </c>
      <c r="C23" s="57">
        <f>IFERROR('Tablas PERNOCTA zona'!C23/'Tablas PERNOCTA zona'!C36-1,"-")</f>
        <v>5.2761798251996783E-3</v>
      </c>
      <c r="D23" s="57">
        <f>IFERROR('Tablas PERNOCTA zona'!E23/'Tablas PERNOCTA zona'!E36-1,"-")</f>
        <v>-6.8373520385795694E-2</v>
      </c>
      <c r="E23" s="57">
        <f>IFERROR('Tablas PERNOCTA zona'!G23/'Tablas PERNOCTA zona'!G36-1,"-")</f>
        <v>-2.5021980350693696E-2</v>
      </c>
      <c r="F23" s="59">
        <f>IFERROR('Tablas PERNOCTA zona'!I23/'Tablas PERNOCTA zona'!I36-1,"-")</f>
        <v>6.134753418105543E-3</v>
      </c>
      <c r="G23" s="59">
        <f>IFERROR('Tablas PERNOCTA zona'!K23/'Tablas PERNOCTA zona'!K36-1,"-")</f>
        <v>-6.2141264455035761E-2</v>
      </c>
      <c r="H23" s="59">
        <f>IFERROR('Tablas PERNOCTA zona'!M23/'Tablas PERNOCTA zona'!M36-1,"-")</f>
        <v>-2.790026582569427E-2</v>
      </c>
      <c r="I23" s="57">
        <f>IFERROR('Tablas PERNOCTA zona'!O23/'Tablas PERNOCTA zona'!O36-1,"-")</f>
        <v>1.4431404593052255E-2</v>
      </c>
      <c r="J23" s="57">
        <f>IFERROR('Tablas PERNOCTA zona'!Q23/'Tablas PERNOCTA zona'!Q36-1,"-")</f>
        <v>-8.1158777374745084E-2</v>
      </c>
      <c r="K23" s="57">
        <f>IFERROR('Tablas PERNOCTA zona'!S23/'Tablas PERNOCTA zona'!S36-1,"-")</f>
        <v>-3.0898829095330149E-2</v>
      </c>
    </row>
    <row r="24" spans="2:11" outlineLevel="1">
      <c r="B24" s="55" t="s">
        <v>97</v>
      </c>
      <c r="C24" s="57">
        <f>IFERROR('Tablas PERNOCTA zona'!C24/'Tablas PERNOCTA zona'!C37-1,"-")</f>
        <v>-4.4257388003806297E-2</v>
      </c>
      <c r="D24" s="57">
        <f>IFERROR('Tablas PERNOCTA zona'!E24/'Tablas PERNOCTA zona'!E37-1,"-")</f>
        <v>-9.6136668155426541E-2</v>
      </c>
      <c r="E24" s="57">
        <f>IFERROR('Tablas PERNOCTA zona'!G24/'Tablas PERNOCTA zona'!G37-1,"-")</f>
        <v>-6.4817630768884138E-2</v>
      </c>
      <c r="F24" s="59">
        <f>IFERROR('Tablas PERNOCTA zona'!I24/'Tablas PERNOCTA zona'!I37-1,"-")</f>
        <v>-2.9148887777571297E-2</v>
      </c>
      <c r="G24" s="59">
        <f>IFERROR('Tablas PERNOCTA zona'!K24/'Tablas PERNOCTA zona'!K37-1,"-")</f>
        <v>-6.7141198061210439E-2</v>
      </c>
      <c r="H24" s="59">
        <f>IFERROR('Tablas PERNOCTA zona'!M24/'Tablas PERNOCTA zona'!M37-1,"-")</f>
        <v>-4.7591691888966281E-2</v>
      </c>
      <c r="I24" s="57">
        <f>IFERROR('Tablas PERNOCTA zona'!O24/'Tablas PERNOCTA zona'!O37-1,"-")</f>
        <v>-2.4103216399638305E-2</v>
      </c>
      <c r="J24" s="57">
        <f>IFERROR('Tablas PERNOCTA zona'!Q24/'Tablas PERNOCTA zona'!Q37-1,"-")</f>
        <v>-9.366156117085922E-2</v>
      </c>
      <c r="K24" s="57">
        <f>IFERROR('Tablas PERNOCTA zona'!S24/'Tablas PERNOCTA zona'!S37-1,"-")</f>
        <v>-5.6395205550938021E-2</v>
      </c>
    </row>
    <row r="25" spans="2:11" ht="15" customHeight="1">
      <c r="B25" s="229">
        <v>2010</v>
      </c>
      <c r="C25" s="68">
        <f>IFERROR('Tablas PERNOCTA zona'!C25/'Tablas PERNOCTA zona'!C38-1,"-")</f>
        <v>3.0417906433620523E-2</v>
      </c>
      <c r="D25" s="68">
        <f>IFERROR('Tablas PERNOCTA zona'!E25/'Tablas PERNOCTA zona'!E38-1,"-")</f>
        <v>-1.517993386974803E-2</v>
      </c>
      <c r="E25" s="68">
        <f>IFERROR('Tablas PERNOCTA zona'!G25/'Tablas PERNOCTA zona'!G38-1,"-")</f>
        <v>1.2961071591193862E-2</v>
      </c>
      <c r="F25" s="68">
        <f>IFERROR('Tablas PERNOCTA zona'!I25/'Tablas PERNOCTA zona'!I38-1,"-")</f>
        <v>5.0676049182359462E-2</v>
      </c>
      <c r="G25" s="68">
        <f>IFERROR('Tablas PERNOCTA zona'!K25/'Tablas PERNOCTA zona'!K38-1,"-")</f>
        <v>7.1507715193019905E-4</v>
      </c>
      <c r="H25" s="68">
        <f>IFERROR('Tablas PERNOCTA zona'!M25/'Tablas PERNOCTA zona'!M38-1,"-")</f>
        <v>2.7254281571602368E-2</v>
      </c>
      <c r="I25" s="68">
        <f>IFERROR('Tablas PERNOCTA zona'!O25/'Tablas PERNOCTA zona'!O38-1,"-")</f>
        <v>2.5869525508901203E-2</v>
      </c>
      <c r="J25" s="68">
        <f>IFERROR('Tablas PERNOCTA zona'!Q25/'Tablas PERNOCTA zona'!Q38-1,"-")</f>
        <v>-2.5678884336033936E-2</v>
      </c>
      <c r="K25" s="68">
        <f>IFERROR('Tablas PERNOCTA zona'!S25/'Tablas PERNOCTA zona'!S38-1,"-")</f>
        <v>2.8979059372828964E-3</v>
      </c>
    </row>
    <row r="26" spans="2:11" ht="15" hidden="1" customHeight="1" outlineLevel="1">
      <c r="B26" s="55" t="s">
        <v>86</v>
      </c>
      <c r="C26" s="57">
        <f>IFERROR('Tablas PERNOCTA zona'!C26/'Tablas PERNOCTA zona'!C39-1,"-")</f>
        <v>-8.1892392669994596E-2</v>
      </c>
      <c r="D26" s="57">
        <f>IFERROR('Tablas PERNOCTA zona'!E26/'Tablas PERNOCTA zona'!E39-1,"-")</f>
        <v>-0.1075953793370138</v>
      </c>
      <c r="E26" s="57">
        <f>IFERROR('Tablas PERNOCTA zona'!G26/'Tablas PERNOCTA zona'!G39-1,"-")</f>
        <v>-9.2075037504899426E-2</v>
      </c>
      <c r="F26" s="59">
        <f>IFERROR('Tablas PERNOCTA zona'!I26/'Tablas PERNOCTA zona'!I39-1,"-")</f>
        <v>-7.282241538329226E-2</v>
      </c>
      <c r="G26" s="59">
        <f>IFERROR('Tablas PERNOCTA zona'!K26/'Tablas PERNOCTA zona'!K39-1,"-")</f>
        <v>-0.11068346144947694</v>
      </c>
      <c r="H26" s="59">
        <f>IFERROR('Tablas PERNOCTA zona'!M26/'Tablas PERNOCTA zona'!M39-1,"-")</f>
        <v>-9.1442944801918835E-2</v>
      </c>
      <c r="I26" s="57">
        <f>IFERROR('Tablas PERNOCTA zona'!O26/'Tablas PERNOCTA zona'!O39-1,"-")</f>
        <v>-7.711478263106708E-2</v>
      </c>
      <c r="J26" s="57">
        <f>IFERROR('Tablas PERNOCTA zona'!Q26/'Tablas PERNOCTA zona'!Q39-1,"-")</f>
        <v>-0.12739845041822406</v>
      </c>
      <c r="K26" s="57">
        <f>IFERROR('Tablas PERNOCTA zona'!S26/'Tablas PERNOCTA zona'!S39-1,"-")</f>
        <v>-0.10062421660235699</v>
      </c>
    </row>
    <row r="27" spans="2:11" ht="15" hidden="1" customHeight="1" outlineLevel="1">
      <c r="B27" s="55" t="s">
        <v>87</v>
      </c>
      <c r="C27" s="57">
        <f>IFERROR('Tablas PERNOCTA zona'!C27/'Tablas PERNOCTA zona'!C40-1,"-")</f>
        <v>-8.9069423360464861E-2</v>
      </c>
      <c r="D27" s="57">
        <f>IFERROR('Tablas PERNOCTA zona'!E27/'Tablas PERNOCTA zona'!E40-1,"-")</f>
        <v>-9.6569236995455943E-2</v>
      </c>
      <c r="E27" s="57">
        <f>IFERROR('Tablas PERNOCTA zona'!G27/'Tablas PERNOCTA zona'!G40-1,"-")</f>
        <v>-9.1916617178084081E-2</v>
      </c>
      <c r="F27" s="59">
        <f>IFERROR('Tablas PERNOCTA zona'!I27/'Tablas PERNOCTA zona'!I40-1,"-")</f>
        <v>-6.8553522912515819E-2</v>
      </c>
      <c r="G27" s="59">
        <f>IFERROR('Tablas PERNOCTA zona'!K27/'Tablas PERNOCTA zona'!K40-1,"-")</f>
        <v>-0.14833495071249814</v>
      </c>
      <c r="H27" s="59">
        <f>IFERROR('Tablas PERNOCTA zona'!M27/'Tablas PERNOCTA zona'!M40-1,"-")</f>
        <v>-0.10772519178558071</v>
      </c>
      <c r="I27" s="57">
        <f>IFERROR('Tablas PERNOCTA zona'!O27/'Tablas PERNOCTA zona'!O40-1,"-")</f>
        <v>-7.8815085942363639E-2</v>
      </c>
      <c r="J27" s="57">
        <f>IFERROR('Tablas PERNOCTA zona'!Q27/'Tablas PERNOCTA zona'!Q40-1,"-")</f>
        <v>-0.16447644802213701</v>
      </c>
      <c r="K27" s="57">
        <f>IFERROR('Tablas PERNOCTA zona'!S27/'Tablas PERNOCTA zona'!S40-1,"-")</f>
        <v>-0.11885319628502189</v>
      </c>
    </row>
    <row r="28" spans="2:11" ht="15" hidden="1" customHeight="1" outlineLevel="1">
      <c r="B28" s="55" t="s">
        <v>88</v>
      </c>
      <c r="C28" s="57">
        <f>IFERROR('Tablas PERNOCTA zona'!C28/'Tablas PERNOCTA zona'!C41-1,"-")</f>
        <v>-0.13877780955386376</v>
      </c>
      <c r="D28" s="57">
        <f>IFERROR('Tablas PERNOCTA zona'!E28/'Tablas PERNOCTA zona'!E41-1,"-")</f>
        <v>-0.15906523536353712</v>
      </c>
      <c r="E28" s="57">
        <f>IFERROR('Tablas PERNOCTA zona'!G28/'Tablas PERNOCTA zona'!G41-1,"-")</f>
        <v>-0.14627355913207107</v>
      </c>
      <c r="F28" s="59">
        <f>IFERROR('Tablas PERNOCTA zona'!I28/'Tablas PERNOCTA zona'!I41-1,"-")</f>
        <v>-8.4911839087709051E-2</v>
      </c>
      <c r="G28" s="59">
        <f>IFERROR('Tablas PERNOCTA zona'!K28/'Tablas PERNOCTA zona'!K41-1,"-")</f>
        <v>-0.12069930910183235</v>
      </c>
      <c r="H28" s="59">
        <f>IFERROR('Tablas PERNOCTA zona'!M28/'Tablas PERNOCTA zona'!M41-1,"-")</f>
        <v>-0.10151238384571026</v>
      </c>
      <c r="I28" s="57">
        <f>IFERROR('Tablas PERNOCTA zona'!O28/'Tablas PERNOCTA zona'!O41-1,"-")</f>
        <v>-0.1127749878644686</v>
      </c>
      <c r="J28" s="57">
        <f>IFERROR('Tablas PERNOCTA zona'!Q28/'Tablas PERNOCTA zona'!Q41-1,"-")</f>
        <v>-0.14195644966393306</v>
      </c>
      <c r="K28" s="57">
        <f>IFERROR('Tablas PERNOCTA zona'!S28/'Tablas PERNOCTA zona'!S41-1,"-")</f>
        <v>-0.12571846305344481</v>
      </c>
    </row>
    <row r="29" spans="2:11" ht="15" hidden="1" customHeight="1" outlineLevel="1">
      <c r="B29" s="55" t="s">
        <v>89</v>
      </c>
      <c r="C29" s="57">
        <f>IFERROR('Tablas PERNOCTA zona'!C29/'Tablas PERNOCTA zona'!C42-1,"-")</f>
        <v>-0.13041588251748981</v>
      </c>
      <c r="D29" s="57">
        <f>IFERROR('Tablas PERNOCTA zona'!E29/'Tablas PERNOCTA zona'!E42-1,"-")</f>
        <v>-8.230880418365194E-2</v>
      </c>
      <c r="E29" s="57">
        <f>IFERROR('Tablas PERNOCTA zona'!G29/'Tablas PERNOCTA zona'!G42-1,"-")</f>
        <v>-0.1130276103356781</v>
      </c>
      <c r="F29" s="59">
        <f>IFERROR('Tablas PERNOCTA zona'!I29/'Tablas PERNOCTA zona'!I42-1,"-")</f>
        <v>-9.4144927367250442E-2</v>
      </c>
      <c r="G29" s="59">
        <f>IFERROR('Tablas PERNOCTA zona'!K29/'Tablas PERNOCTA zona'!K42-1,"-")</f>
        <v>-8.3506569666424002E-2</v>
      </c>
      <c r="H29" s="59">
        <f>IFERROR('Tablas PERNOCTA zona'!M29/'Tablas PERNOCTA zona'!M42-1,"-")</f>
        <v>-8.9407734745883261E-2</v>
      </c>
      <c r="I29" s="57">
        <f>IFERROR('Tablas PERNOCTA zona'!O29/'Tablas PERNOCTA zona'!O42-1,"-")</f>
        <v>-0.12100826071878423</v>
      </c>
      <c r="J29" s="57">
        <f>IFERROR('Tablas PERNOCTA zona'!Q29/'Tablas PERNOCTA zona'!Q42-1,"-")</f>
        <v>-0.11818502873444603</v>
      </c>
      <c r="K29" s="57">
        <f>IFERROR('Tablas PERNOCTA zona'!S29/'Tablas PERNOCTA zona'!S42-1,"-")</f>
        <v>-0.11981197986997827</v>
      </c>
    </row>
    <row r="30" spans="2:11" ht="15" hidden="1" customHeight="1" outlineLevel="1">
      <c r="B30" s="55" t="s">
        <v>90</v>
      </c>
      <c r="C30" s="57">
        <f>IFERROR('Tablas PERNOCTA zona'!C30/'Tablas PERNOCTA zona'!C43-1,"-")</f>
        <v>-0.12777042257061699</v>
      </c>
      <c r="D30" s="57">
        <f>IFERROR('Tablas PERNOCTA zona'!E30/'Tablas PERNOCTA zona'!E43-1,"-")</f>
        <v>-0.12435366673341497</v>
      </c>
      <c r="E30" s="57">
        <f>IFERROR('Tablas PERNOCTA zona'!G30/'Tablas PERNOCTA zona'!G43-1,"-")</f>
        <v>-0.12639381489850454</v>
      </c>
      <c r="F30" s="59">
        <f>IFERROR('Tablas PERNOCTA zona'!I30/'Tablas PERNOCTA zona'!I43-1,"-")</f>
        <v>-0.10430891311081281</v>
      </c>
      <c r="G30" s="59">
        <f>IFERROR('Tablas PERNOCTA zona'!K30/'Tablas PERNOCTA zona'!K43-1,"-")</f>
        <v>-0.11464571534454093</v>
      </c>
      <c r="H30" s="59">
        <f>IFERROR('Tablas PERNOCTA zona'!M30/'Tablas PERNOCTA zona'!M43-1,"-")</f>
        <v>-0.10930672709991995</v>
      </c>
      <c r="I30" s="57">
        <f>IFERROR('Tablas PERNOCTA zona'!O30/'Tablas PERNOCTA zona'!O43-1,"-")</f>
        <v>-0.1277363413458984</v>
      </c>
      <c r="J30" s="57">
        <f>IFERROR('Tablas PERNOCTA zona'!Q30/'Tablas PERNOCTA zona'!Q43-1,"-")</f>
        <v>-0.15681948228278786</v>
      </c>
      <c r="K30" s="57">
        <f>IFERROR('Tablas PERNOCTA zona'!S30/'Tablas PERNOCTA zona'!S43-1,"-")</f>
        <v>-0.14115038584531348</v>
      </c>
    </row>
    <row r="31" spans="2:11" ht="15" hidden="1" customHeight="1" outlineLevel="1">
      <c r="B31" s="55" t="s">
        <v>91</v>
      </c>
      <c r="C31" s="57">
        <f>IFERROR('Tablas PERNOCTA zona'!C31/'Tablas PERNOCTA zona'!C44-1,"-")</f>
        <v>-0.16547530481394157</v>
      </c>
      <c r="D31" s="57">
        <f>IFERROR('Tablas PERNOCTA zona'!E31/'Tablas PERNOCTA zona'!E44-1,"-")</f>
        <v>-0.1981368774955734</v>
      </c>
      <c r="E31" s="57">
        <f>IFERROR('Tablas PERNOCTA zona'!G31/'Tablas PERNOCTA zona'!G44-1,"-")</f>
        <v>-0.17766683546607032</v>
      </c>
      <c r="F31" s="59">
        <f>IFERROR('Tablas PERNOCTA zona'!I31/'Tablas PERNOCTA zona'!I44-1,"-")</f>
        <v>-0.12974890697842945</v>
      </c>
      <c r="G31" s="59">
        <f>IFERROR('Tablas PERNOCTA zona'!K31/'Tablas PERNOCTA zona'!K44-1,"-")</f>
        <v>-0.15736474873752448</v>
      </c>
      <c r="H31" s="59">
        <f>IFERROR('Tablas PERNOCTA zona'!M31/'Tablas PERNOCTA zona'!M44-1,"-")</f>
        <v>-0.14255494646955558</v>
      </c>
      <c r="I31" s="57">
        <f>IFERROR('Tablas PERNOCTA zona'!O31/'Tablas PERNOCTA zona'!O44-1,"-")</f>
        <v>-0.15020017689279797</v>
      </c>
      <c r="J31" s="57">
        <f>IFERROR('Tablas PERNOCTA zona'!Q31/'Tablas PERNOCTA zona'!Q44-1,"-")</f>
        <v>-0.18088954140504754</v>
      </c>
      <c r="K31" s="57">
        <f>IFERROR('Tablas PERNOCTA zona'!S31/'Tablas PERNOCTA zona'!S44-1,"-")</f>
        <v>-0.16385121540279957</v>
      </c>
    </row>
    <row r="32" spans="2:11" ht="15" hidden="1" customHeight="1" outlineLevel="1">
      <c r="B32" s="55" t="s">
        <v>92</v>
      </c>
      <c r="C32" s="57">
        <f>IFERROR('Tablas PERNOCTA zona'!C32/'Tablas PERNOCTA zona'!C45-1,"-")</f>
        <v>-0.19977235992079367</v>
      </c>
      <c r="D32" s="57">
        <f>IFERROR('Tablas PERNOCTA zona'!E32/'Tablas PERNOCTA zona'!E45-1,"-")</f>
        <v>-0.20961369818884679</v>
      </c>
      <c r="E32" s="57">
        <f>IFERROR('Tablas PERNOCTA zona'!G32/'Tablas PERNOCTA zona'!G45-1,"-")</f>
        <v>-0.20338817271116283</v>
      </c>
      <c r="F32" s="59">
        <f>IFERROR('Tablas PERNOCTA zona'!I32/'Tablas PERNOCTA zona'!I45-1,"-")</f>
        <v>-0.12779249988285946</v>
      </c>
      <c r="G32" s="59">
        <f>IFERROR('Tablas PERNOCTA zona'!K32/'Tablas PERNOCTA zona'!K45-1,"-")</f>
        <v>-0.19360191815144523</v>
      </c>
      <c r="H32" s="59">
        <f>IFERROR('Tablas PERNOCTA zona'!M32/'Tablas PERNOCTA zona'!M45-1,"-")</f>
        <v>-0.15786014700108419</v>
      </c>
      <c r="I32" s="57">
        <f>IFERROR('Tablas PERNOCTA zona'!O32/'Tablas PERNOCTA zona'!O45-1,"-")</f>
        <v>-0.14723468162368059</v>
      </c>
      <c r="J32" s="57">
        <f>IFERROR('Tablas PERNOCTA zona'!Q32/'Tablas PERNOCTA zona'!Q45-1,"-")</f>
        <v>-0.19503367580078701</v>
      </c>
      <c r="K32" s="57">
        <f>IFERROR('Tablas PERNOCTA zona'!S32/'Tablas PERNOCTA zona'!S45-1,"-")</f>
        <v>-0.16802419155012427</v>
      </c>
    </row>
    <row r="33" spans="2:11" ht="15" hidden="1" customHeight="1" outlineLevel="1">
      <c r="B33" s="55" t="s">
        <v>93</v>
      </c>
      <c r="C33" s="57">
        <f>IFERROR('Tablas PERNOCTA zona'!C33/'Tablas PERNOCTA zona'!C46-1,"-")</f>
        <v>-0.23667058711421551</v>
      </c>
      <c r="D33" s="57">
        <f>IFERROR('Tablas PERNOCTA zona'!E33/'Tablas PERNOCTA zona'!E46-1,"-")</f>
        <v>-0.26834482599571041</v>
      </c>
      <c r="E33" s="57">
        <f>IFERROR('Tablas PERNOCTA zona'!G33/'Tablas PERNOCTA zona'!G46-1,"-")</f>
        <v>-0.24811887179820602</v>
      </c>
      <c r="F33" s="59">
        <f>IFERROR('Tablas PERNOCTA zona'!I33/'Tablas PERNOCTA zona'!I46-1,"-")</f>
        <v>-0.15968727964784735</v>
      </c>
      <c r="G33" s="59">
        <f>IFERROR('Tablas PERNOCTA zona'!K33/'Tablas PERNOCTA zona'!K46-1,"-")</f>
        <v>-0.17323916240180881</v>
      </c>
      <c r="H33" s="59">
        <f>IFERROR('Tablas PERNOCTA zona'!M33/'Tablas PERNOCTA zona'!M46-1,"-")</f>
        <v>-0.16561493001022776</v>
      </c>
      <c r="I33" s="57">
        <f>IFERROR('Tablas PERNOCTA zona'!O33/'Tablas PERNOCTA zona'!O46-1,"-")</f>
        <v>-0.17629464275355089</v>
      </c>
      <c r="J33" s="57">
        <f>IFERROR('Tablas PERNOCTA zona'!Q33/'Tablas PERNOCTA zona'!Q46-1,"-")</f>
        <v>-0.19423050510388895</v>
      </c>
      <c r="K33" s="57">
        <f>IFERROR('Tablas PERNOCTA zona'!S33/'Tablas PERNOCTA zona'!S46-1,"-")</f>
        <v>-0.18381636922596034</v>
      </c>
    </row>
    <row r="34" spans="2:11" ht="15" hidden="1" customHeight="1" outlineLevel="1">
      <c r="B34" s="55" t="s">
        <v>94</v>
      </c>
      <c r="C34" s="57">
        <f>IFERROR('Tablas PERNOCTA zona'!C34/'Tablas PERNOCTA zona'!C47-1,"-")</f>
        <v>-0.1926332002848673</v>
      </c>
      <c r="D34" s="57">
        <f>IFERROR('Tablas PERNOCTA zona'!E34/'Tablas PERNOCTA zona'!E47-1,"-")</f>
        <v>-0.11291487743545525</v>
      </c>
      <c r="E34" s="57">
        <f>IFERROR('Tablas PERNOCTA zona'!G34/'Tablas PERNOCTA zona'!G47-1,"-")</f>
        <v>-0.16406812804258264</v>
      </c>
      <c r="F34" s="59">
        <f>IFERROR('Tablas PERNOCTA zona'!I34/'Tablas PERNOCTA zona'!I47-1,"-")</f>
        <v>-0.10844898905265132</v>
      </c>
      <c r="G34" s="59">
        <f>IFERROR('Tablas PERNOCTA zona'!K34/'Tablas PERNOCTA zona'!K47-1,"-")</f>
        <v>-9.3853385285369351E-2</v>
      </c>
      <c r="H34" s="59">
        <f>IFERROR('Tablas PERNOCTA zona'!M34/'Tablas PERNOCTA zona'!M47-1,"-")</f>
        <v>-0.10177252742075449</v>
      </c>
      <c r="I34" s="57">
        <f>IFERROR('Tablas PERNOCTA zona'!O34/'Tablas PERNOCTA zona'!O47-1,"-")</f>
        <v>-0.14307976436575187</v>
      </c>
      <c r="J34" s="57">
        <f>IFERROR('Tablas PERNOCTA zona'!Q34/'Tablas PERNOCTA zona'!Q47-1,"-")</f>
        <v>-0.12624943149018031</v>
      </c>
      <c r="K34" s="57">
        <f>IFERROR('Tablas PERNOCTA zona'!S34/'Tablas PERNOCTA zona'!S47-1,"-")</f>
        <v>-0.13583689398582843</v>
      </c>
    </row>
    <row r="35" spans="2:11" ht="15" hidden="1" customHeight="1" outlineLevel="1">
      <c r="B35" s="55" t="s">
        <v>95</v>
      </c>
      <c r="C35" s="57">
        <f>IFERROR('Tablas PERNOCTA zona'!C35/'Tablas PERNOCTA zona'!C48-1,"-")</f>
        <v>-0.24217997798333968</v>
      </c>
      <c r="D35" s="57">
        <f>IFERROR('Tablas PERNOCTA zona'!E35/'Tablas PERNOCTA zona'!E48-1,"-")</f>
        <v>-0.21977161369782328</v>
      </c>
      <c r="E35" s="57">
        <f>IFERROR('Tablas PERNOCTA zona'!G35/'Tablas PERNOCTA zona'!G48-1,"-")</f>
        <v>-0.23331495125217727</v>
      </c>
      <c r="F35" s="59">
        <f>IFERROR('Tablas PERNOCTA zona'!I35/'Tablas PERNOCTA zona'!I48-1,"-")</f>
        <v>-0.18176347599971887</v>
      </c>
      <c r="G35" s="59">
        <f>IFERROR('Tablas PERNOCTA zona'!K35/'Tablas PERNOCTA zona'!K48-1,"-")</f>
        <v>-0.16373211809298782</v>
      </c>
      <c r="H35" s="59">
        <f>IFERROR('Tablas PERNOCTA zona'!M35/'Tablas PERNOCTA zona'!M48-1,"-")</f>
        <v>-0.17282195202344353</v>
      </c>
      <c r="I35" s="57">
        <f>IFERROR('Tablas PERNOCTA zona'!O35/'Tablas PERNOCTA zona'!O48-1,"-")</f>
        <v>-0.17948224822567727</v>
      </c>
      <c r="J35" s="57">
        <f>IFERROR('Tablas PERNOCTA zona'!Q35/'Tablas PERNOCTA zona'!Q48-1,"-")</f>
        <v>-0.1703522994811919</v>
      </c>
      <c r="K35" s="57">
        <f>IFERROR('Tablas PERNOCTA zona'!S35/'Tablas PERNOCTA zona'!S48-1,"-")</f>
        <v>-0.17517913745897196</v>
      </c>
    </row>
    <row r="36" spans="2:11" ht="15" hidden="1" customHeight="1" outlineLevel="1">
      <c r="B36" s="55" t="s">
        <v>96</v>
      </c>
      <c r="C36" s="57">
        <f>IFERROR('Tablas PERNOCTA zona'!C36/'Tablas PERNOCTA zona'!C49-1,"-")</f>
        <v>-0.21616578145657983</v>
      </c>
      <c r="D36" s="57">
        <f>IFERROR('Tablas PERNOCTA zona'!E36/'Tablas PERNOCTA zona'!E49-1,"-")</f>
        <v>-0.1910515620400679</v>
      </c>
      <c r="E36" s="57">
        <f>IFERROR('Tablas PERNOCTA zona'!G36/'Tablas PERNOCTA zona'!G49-1,"-")</f>
        <v>-0.20602548433773582</v>
      </c>
      <c r="F36" s="59">
        <f>IFERROR('Tablas PERNOCTA zona'!I36/'Tablas PERNOCTA zona'!I49-1,"-")</f>
        <v>-0.14468509256389783</v>
      </c>
      <c r="G36" s="59">
        <f>IFERROR('Tablas PERNOCTA zona'!K36/'Tablas PERNOCTA zona'!K49-1,"-")</f>
        <v>-0.17375596296727225</v>
      </c>
      <c r="H36" s="59">
        <f>IFERROR('Tablas PERNOCTA zona'!M36/'Tablas PERNOCTA zona'!M49-1,"-")</f>
        <v>-0.15942797645981455</v>
      </c>
      <c r="I36" s="57">
        <f>IFERROR('Tablas PERNOCTA zona'!O36/'Tablas PERNOCTA zona'!O49-1,"-")</f>
        <v>-0.15048496084835161</v>
      </c>
      <c r="J36" s="57">
        <f>IFERROR('Tablas PERNOCTA zona'!Q36/'Tablas PERNOCTA zona'!Q49-1,"-")</f>
        <v>-0.17127898072052172</v>
      </c>
      <c r="K36" s="57">
        <f>IFERROR('Tablas PERNOCTA zona'!S36/'Tablas PERNOCTA zona'!S49-1,"-")</f>
        <v>-0.16047434562851515</v>
      </c>
    </row>
    <row r="37" spans="2:11" ht="15" hidden="1" customHeight="1" outlineLevel="1">
      <c r="B37" s="55" t="s">
        <v>97</v>
      </c>
      <c r="C37" s="57">
        <f>IFERROR('Tablas PERNOCTA zona'!C37/'Tablas PERNOCTA zona'!C50-1,"-")</f>
        <v>-0.14756307179852468</v>
      </c>
      <c r="D37" s="57">
        <f>IFERROR('Tablas PERNOCTA zona'!E37/'Tablas PERNOCTA zona'!E50-1,"-")</f>
        <v>-0.13640786486320644</v>
      </c>
      <c r="E37" s="57">
        <f>IFERROR('Tablas PERNOCTA zona'!G37/'Tablas PERNOCTA zona'!G50-1,"-")</f>
        <v>-0.14317681089085155</v>
      </c>
      <c r="F37" s="59">
        <f>IFERROR('Tablas PERNOCTA zona'!I37/'Tablas PERNOCTA zona'!I50-1,"-")</f>
        <v>-9.1744942738018143E-2</v>
      </c>
      <c r="G37" s="59">
        <f>IFERROR('Tablas PERNOCTA zona'!K37/'Tablas PERNOCTA zona'!K50-1,"-")</f>
        <v>-0.11430367093109728</v>
      </c>
      <c r="H37" s="59">
        <f>IFERROR('Tablas PERNOCTA zona'!M37/'Tablas PERNOCTA zona'!M50-1,"-")</f>
        <v>-0.10283751135289398</v>
      </c>
      <c r="I37" s="57">
        <f>IFERROR('Tablas PERNOCTA zona'!O37/'Tablas PERNOCTA zona'!O50-1,"-")</f>
        <v>-8.5032255938552681E-2</v>
      </c>
      <c r="J37" s="57">
        <f>IFERROR('Tablas PERNOCTA zona'!Q37/'Tablas PERNOCTA zona'!Q50-1,"-")</f>
        <v>-0.11628429836692333</v>
      </c>
      <c r="K37" s="57">
        <f>IFERROR('Tablas PERNOCTA zona'!S37/'Tablas PERNOCTA zona'!S50-1,"-")</f>
        <v>-9.9811253323199511E-2</v>
      </c>
    </row>
    <row r="38" spans="2:11" collapsed="1">
      <c r="B38" s="230">
        <v>2009</v>
      </c>
      <c r="C38" s="71">
        <f>IFERROR('Tablas PERNOCTA zona'!C38/'Tablas PERNOCTA zona'!C51-1,"-")</f>
        <v>-0.16492856046213566</v>
      </c>
      <c r="D38" s="71">
        <f>IFERROR('Tablas PERNOCTA zona'!E38/'Tablas PERNOCTA zona'!E51-1,"-")</f>
        <v>-0.15924688631074813</v>
      </c>
      <c r="E38" s="71">
        <f>IFERROR('Tablas PERNOCTA zona'!G38/'Tablas PERNOCTA zona'!G51-1,"-")</f>
        <v>-0.16276246416833373</v>
      </c>
      <c r="F38" s="71">
        <f>IFERROR('Tablas PERNOCTA zona'!I38/'Tablas PERNOCTA zona'!I51-1,"-")</f>
        <v>-0.11465695922645203</v>
      </c>
      <c r="G38" s="71">
        <f>IFERROR('Tablas PERNOCTA zona'!K38/'Tablas PERNOCTA zona'!K51-1,"-")</f>
        <v>-0.13748799831945058</v>
      </c>
      <c r="H38" s="71">
        <f>IFERROR('Tablas PERNOCTA zona'!M38/'Tablas PERNOCTA zona'!M51-1,"-")</f>
        <v>-0.12550883331347717</v>
      </c>
      <c r="I38" s="71">
        <f>IFERROR('Tablas PERNOCTA zona'!O38/'Tablas PERNOCTA zona'!O51-1,"-")</f>
        <v>-0.12964341224210163</v>
      </c>
      <c r="J38" s="71">
        <f>IFERROR('Tablas PERNOCTA zona'!Q38/'Tablas PERNOCTA zona'!Q51-1,"-")</f>
        <v>-0.1550624012015529</v>
      </c>
      <c r="K38" s="71">
        <f>IFERROR('Tablas PERNOCTA zona'!S38/'Tablas PERNOCTA zona'!S51-1,"-")</f>
        <v>-0.1411573422777006</v>
      </c>
    </row>
    <row r="39" spans="2:11" ht="15" hidden="1" customHeight="1" outlineLevel="1">
      <c r="B39" s="55" t="s">
        <v>86</v>
      </c>
      <c r="C39" s="57">
        <f>IFERROR('Tablas PERNOCTA zona'!C39/'Tablas PERNOCTA zona'!C52-1,"-")</f>
        <v>-9.2610189582164937E-2</v>
      </c>
      <c r="D39" s="57">
        <f>IFERROR('Tablas PERNOCTA zona'!E39/'Tablas PERNOCTA zona'!E52-1,"-")</f>
        <v>-0.10530141723241249</v>
      </c>
      <c r="E39" s="57">
        <f>IFERROR('Tablas PERNOCTA zona'!G39/'Tablas PERNOCTA zona'!G52-1,"-")</f>
        <v>-9.7680844634016717E-2</v>
      </c>
      <c r="F39" s="59">
        <f>IFERROR('Tablas PERNOCTA zona'!I39/'Tablas PERNOCTA zona'!I52-1,"-")</f>
        <v>-4.7054235305089454E-2</v>
      </c>
      <c r="G39" s="59">
        <f>IFERROR('Tablas PERNOCTA zona'!K39/'Tablas PERNOCTA zona'!K52-1,"-")</f>
        <v>-9.6997037091354876E-2</v>
      </c>
      <c r="H39" s="59">
        <f>IFERROR('Tablas PERNOCTA zona'!M39/'Tablas PERNOCTA zona'!M52-1,"-")</f>
        <v>-7.2288807089450402E-2</v>
      </c>
      <c r="I39" s="57">
        <f>IFERROR('Tablas PERNOCTA zona'!O39/'Tablas PERNOCTA zona'!O52-1,"-")</f>
        <v>-4.3343871906311726E-2</v>
      </c>
      <c r="J39" s="57">
        <f>IFERROR('Tablas PERNOCTA zona'!Q39/'Tablas PERNOCTA zona'!Q52-1,"-")</f>
        <v>-0.10478583187121915</v>
      </c>
      <c r="K39" s="57">
        <f>IFERROR('Tablas PERNOCTA zona'!S39/'Tablas PERNOCTA zona'!S52-1,"-")</f>
        <v>-7.3087376260990933E-2</v>
      </c>
    </row>
    <row r="40" spans="2:11" ht="15" hidden="1" customHeight="1" outlineLevel="1">
      <c r="B40" s="55" t="s">
        <v>87</v>
      </c>
      <c r="C40" s="57">
        <f>IFERROR('Tablas PERNOCTA zona'!C40/'Tablas PERNOCTA zona'!C53-1,"-")</f>
        <v>-7.4374010431080828E-2</v>
      </c>
      <c r="D40" s="57">
        <f>IFERROR('Tablas PERNOCTA zona'!E40/'Tablas PERNOCTA zona'!E53-1,"-")</f>
        <v>-0.11972127365020768</v>
      </c>
      <c r="E40" s="57">
        <f>IFERROR('Tablas PERNOCTA zona'!G40/'Tablas PERNOCTA zona'!G53-1,"-")</f>
        <v>-9.2129046432750328E-2</v>
      </c>
      <c r="F40" s="59">
        <f>IFERROR('Tablas PERNOCTA zona'!I40/'Tablas PERNOCTA zona'!I53-1,"-")</f>
        <v>-6.3930765125122302E-2</v>
      </c>
      <c r="G40" s="59">
        <f>IFERROR('Tablas PERNOCTA zona'!K40/'Tablas PERNOCTA zona'!K53-1,"-")</f>
        <v>-6.9296700946032241E-2</v>
      </c>
      <c r="H40" s="59">
        <f>IFERROR('Tablas PERNOCTA zona'!M40/'Tablas PERNOCTA zona'!M53-1,"-")</f>
        <v>-6.657308147488239E-2</v>
      </c>
      <c r="I40" s="57">
        <f>IFERROR('Tablas PERNOCTA zona'!O40/'Tablas PERNOCTA zona'!O53-1,"-")</f>
        <v>-6.4776170247908271E-2</v>
      </c>
      <c r="J40" s="57">
        <f>IFERROR('Tablas PERNOCTA zona'!Q40/'Tablas PERNOCTA zona'!Q53-1,"-")</f>
        <v>-7.1143047241964852E-2</v>
      </c>
      <c r="K40" s="57">
        <f>IFERROR('Tablas PERNOCTA zona'!S40/'Tablas PERNOCTA zona'!S53-1,"-")</f>
        <v>-6.7762877199155191E-2</v>
      </c>
    </row>
    <row r="41" spans="2:11" ht="15" hidden="1" customHeight="1" outlineLevel="1">
      <c r="B41" s="55" t="s">
        <v>88</v>
      </c>
      <c r="C41" s="57">
        <f>IFERROR('Tablas PERNOCTA zona'!C41/'Tablas PERNOCTA zona'!C54-1,"-")</f>
        <v>-5.0534345963116012E-2</v>
      </c>
      <c r="D41" s="57">
        <f>IFERROR('Tablas PERNOCTA zona'!E41/'Tablas PERNOCTA zona'!E54-1,"-")</f>
        <v>-8.6315227022424557E-2</v>
      </c>
      <c r="E41" s="57">
        <f>IFERROR('Tablas PERNOCTA zona'!G41/'Tablas PERNOCTA zona'!G54-1,"-")</f>
        <v>-6.4076357689890395E-2</v>
      </c>
      <c r="F41" s="59">
        <f>IFERROR('Tablas PERNOCTA zona'!I41/'Tablas PERNOCTA zona'!I54-1,"-")</f>
        <v>-2.0133512617825255E-2</v>
      </c>
      <c r="G41" s="59">
        <f>IFERROR('Tablas PERNOCTA zona'!K41/'Tablas PERNOCTA zona'!K54-1,"-")</f>
        <v>-6.1763700110104458E-2</v>
      </c>
      <c r="H41" s="59">
        <f>IFERROR('Tablas PERNOCTA zona'!M41/'Tablas PERNOCTA zona'!M54-1,"-")</f>
        <v>-3.9894401683865044E-2</v>
      </c>
      <c r="I41" s="57">
        <f>IFERROR('Tablas PERNOCTA zona'!O41/'Tablas PERNOCTA zona'!O54-1,"-")</f>
        <v>-2.433412392465728E-2</v>
      </c>
      <c r="J41" s="57">
        <f>IFERROR('Tablas PERNOCTA zona'!Q41/'Tablas PERNOCTA zona'!Q54-1,"-")</f>
        <v>-6.9402096896855281E-2</v>
      </c>
      <c r="K41" s="57">
        <f>IFERROR('Tablas PERNOCTA zona'!S41/'Tablas PERNOCTA zona'!S54-1,"-")</f>
        <v>-4.4851448513034131E-2</v>
      </c>
    </row>
    <row r="42" spans="2:11" ht="15" hidden="1" customHeight="1" outlineLevel="1">
      <c r="B42" s="55" t="s">
        <v>89</v>
      </c>
      <c r="C42" s="57">
        <f>IFERROR('Tablas PERNOCTA zona'!C42/'Tablas PERNOCTA zona'!C55-1,"-")</f>
        <v>-4.7069527389957067E-2</v>
      </c>
      <c r="D42" s="57">
        <f>IFERROR('Tablas PERNOCTA zona'!E42/'Tablas PERNOCTA zona'!E55-1,"-")</f>
        <v>-3.0091160102884262E-2</v>
      </c>
      <c r="E42" s="57">
        <f>IFERROR('Tablas PERNOCTA zona'!G42/'Tablas PERNOCTA zona'!G55-1,"-")</f>
        <v>-4.1001741144490844E-2</v>
      </c>
      <c r="F42" s="59">
        <f>IFERROR('Tablas PERNOCTA zona'!I42/'Tablas PERNOCTA zona'!I55-1,"-")</f>
        <v>-1.774822643000451E-2</v>
      </c>
      <c r="G42" s="59">
        <f>IFERROR('Tablas PERNOCTA zona'!K42/'Tablas PERNOCTA zona'!K55-1,"-")</f>
        <v>-4.2480768394975832E-2</v>
      </c>
      <c r="H42" s="59">
        <f>IFERROR('Tablas PERNOCTA zona'!M42/'Tablas PERNOCTA zona'!M55-1,"-")</f>
        <v>-2.8917472132384381E-2</v>
      </c>
      <c r="I42" s="57">
        <f>IFERROR('Tablas PERNOCTA zona'!O42/'Tablas PERNOCTA zona'!O55-1,"-")</f>
        <v>-3.2166060209772973E-2</v>
      </c>
      <c r="J42" s="57">
        <f>IFERROR('Tablas PERNOCTA zona'!Q42/'Tablas PERNOCTA zona'!Q55-1,"-")</f>
        <v>-5.2931296604647793E-2</v>
      </c>
      <c r="K42" s="57">
        <f>IFERROR('Tablas PERNOCTA zona'!S42/'Tablas PERNOCTA zona'!S55-1,"-")</f>
        <v>-4.1075012121172594E-2</v>
      </c>
    </row>
    <row r="43" spans="2:11" ht="15" hidden="1" customHeight="1" outlineLevel="1">
      <c r="B43" s="55" t="s">
        <v>90</v>
      </c>
      <c r="C43" s="57">
        <f>IFERROR('Tablas PERNOCTA zona'!C43/'Tablas PERNOCTA zona'!C56-1,"-")</f>
        <v>-3.0221030391678894E-2</v>
      </c>
      <c r="D43" s="57">
        <f>IFERROR('Tablas PERNOCTA zona'!E43/'Tablas PERNOCTA zona'!E56-1,"-")</f>
        <v>-1.2807841009916165E-2</v>
      </c>
      <c r="E43" s="57">
        <f>IFERROR('Tablas PERNOCTA zona'!G43/'Tablas PERNOCTA zona'!G56-1,"-")</f>
        <v>-2.3279694132551931E-2</v>
      </c>
      <c r="F43" s="59">
        <f>IFERROR('Tablas PERNOCTA zona'!I43/'Tablas PERNOCTA zona'!I56-1,"-")</f>
        <v>-1.2587797968405812E-2</v>
      </c>
      <c r="G43" s="59">
        <f>IFERROR('Tablas PERNOCTA zona'!K43/'Tablas PERNOCTA zona'!K56-1,"-")</f>
        <v>-1.7112818228728899E-2</v>
      </c>
      <c r="H43" s="59">
        <f>IFERROR('Tablas PERNOCTA zona'!M43/'Tablas PERNOCTA zona'!M56-1,"-")</f>
        <v>-1.4780823028217815E-2</v>
      </c>
      <c r="I43" s="57">
        <f>IFERROR('Tablas PERNOCTA zona'!O43/'Tablas PERNOCTA zona'!O56-1,"-")</f>
        <v>-1.7945388519283956E-2</v>
      </c>
      <c r="J43" s="57">
        <f>IFERROR('Tablas PERNOCTA zona'!Q43/'Tablas PERNOCTA zona'!Q56-1,"-")</f>
        <v>-1.6848196488104317E-2</v>
      </c>
      <c r="K43" s="57">
        <f>IFERROR('Tablas PERNOCTA zona'!S43/'Tablas PERNOCTA zona'!S56-1,"-")</f>
        <v>-1.7439634036220064E-2</v>
      </c>
    </row>
    <row r="44" spans="2:11" ht="15" hidden="1" customHeight="1" outlineLevel="1">
      <c r="B44" s="55" t="s">
        <v>91</v>
      </c>
      <c r="C44" s="57">
        <f>IFERROR('Tablas PERNOCTA zona'!C44/'Tablas PERNOCTA zona'!C57-1,"-")</f>
        <v>5.2105371910107223E-2</v>
      </c>
      <c r="D44" s="57">
        <f>IFERROR('Tablas PERNOCTA zona'!E44/'Tablas PERNOCTA zona'!E57-1,"-")</f>
        <v>6.9354291595039363E-2</v>
      </c>
      <c r="E44" s="57">
        <f>IFERROR('Tablas PERNOCTA zona'!G44/'Tablas PERNOCTA zona'!G57-1,"-")</f>
        <v>5.8478364463779631E-2</v>
      </c>
      <c r="F44" s="59">
        <f>IFERROR('Tablas PERNOCTA zona'!I44/'Tablas PERNOCTA zona'!I57-1,"-")</f>
        <v>8.2272330085348733E-2</v>
      </c>
      <c r="G44" s="59">
        <f>IFERROR('Tablas PERNOCTA zona'!K44/'Tablas PERNOCTA zona'!K57-1,"-")</f>
        <v>3.8409073603370647E-2</v>
      </c>
      <c r="H44" s="59">
        <f>IFERROR('Tablas PERNOCTA zona'!M44/'Tablas PERNOCTA zona'!M57-1,"-")</f>
        <v>6.1480112560166278E-2</v>
      </c>
      <c r="I44" s="57">
        <f>IFERROR('Tablas PERNOCTA zona'!O44/'Tablas PERNOCTA zona'!O57-1,"-")</f>
        <v>4.5682148507975029E-2</v>
      </c>
      <c r="J44" s="57">
        <f>IFERROR('Tablas PERNOCTA zona'!Q44/'Tablas PERNOCTA zona'!Q57-1,"-")</f>
        <v>1.6319586749147019E-2</v>
      </c>
      <c r="K44" s="57">
        <f>IFERROR('Tablas PERNOCTA zona'!S44/'Tablas PERNOCTA zona'!S57-1,"-")</f>
        <v>3.2414452282811146E-2</v>
      </c>
    </row>
    <row r="45" spans="2:11" ht="15" hidden="1" customHeight="1" outlineLevel="1">
      <c r="B45" s="55" t="s">
        <v>92</v>
      </c>
      <c r="C45" s="57">
        <f>IFERROR('Tablas PERNOCTA zona'!C45/'Tablas PERNOCTA zona'!C58-1,"-")</f>
        <v>0.10014322920389152</v>
      </c>
      <c r="D45" s="57">
        <f>IFERROR('Tablas PERNOCTA zona'!E45/'Tablas PERNOCTA zona'!E58-1,"-")</f>
        <v>0.121912286602047</v>
      </c>
      <c r="E45" s="57">
        <f>IFERROR('Tablas PERNOCTA zona'!G45/'Tablas PERNOCTA zona'!G58-1,"-")</f>
        <v>0.10804253505426176</v>
      </c>
      <c r="F45" s="59">
        <f>IFERROR('Tablas PERNOCTA zona'!I45/'Tablas PERNOCTA zona'!I58-1,"-")</f>
        <v>7.605215160170653E-2</v>
      </c>
      <c r="G45" s="59">
        <f>IFERROR('Tablas PERNOCTA zona'!K45/'Tablas PERNOCTA zona'!K58-1,"-")</f>
        <v>7.5657159594610945E-2</v>
      </c>
      <c r="H45" s="59">
        <f>IFERROR('Tablas PERNOCTA zona'!M45/'Tablas PERNOCTA zona'!M58-1,"-")</f>
        <v>7.5871647825943356E-2</v>
      </c>
      <c r="I45" s="57">
        <f>IFERROR('Tablas PERNOCTA zona'!O45/'Tablas PERNOCTA zona'!O58-1,"-")</f>
        <v>5.1291399508267776E-2</v>
      </c>
      <c r="J45" s="57">
        <f>IFERROR('Tablas PERNOCTA zona'!Q45/'Tablas PERNOCTA zona'!Q58-1,"-")</f>
        <v>5.5669331513616749E-2</v>
      </c>
      <c r="K45" s="57">
        <f>IFERROR('Tablas PERNOCTA zona'!S45/'Tablas PERNOCTA zona'!S58-1,"-")</f>
        <v>5.3191050247438643E-2</v>
      </c>
    </row>
    <row r="46" spans="2:11" ht="15" hidden="1" customHeight="1" outlineLevel="1">
      <c r="B46" s="55" t="s">
        <v>93</v>
      </c>
      <c r="C46" s="57">
        <f>IFERROR('Tablas PERNOCTA zona'!C46/'Tablas PERNOCTA zona'!C59-1,"-")</f>
        <v>0.21126629172444433</v>
      </c>
      <c r="D46" s="57">
        <f>IFERROR('Tablas PERNOCTA zona'!E46/'Tablas PERNOCTA zona'!E59-1,"-")</f>
        <v>0.1633759662156542</v>
      </c>
      <c r="E46" s="57">
        <f>IFERROR('Tablas PERNOCTA zona'!G46/'Tablas PERNOCTA zona'!G59-1,"-")</f>
        <v>0.19350856074096923</v>
      </c>
      <c r="F46" s="59">
        <f>IFERROR('Tablas PERNOCTA zona'!I46/'Tablas PERNOCTA zona'!I59-1,"-")</f>
        <v>0.13061833868402961</v>
      </c>
      <c r="G46" s="59">
        <f>IFERROR('Tablas PERNOCTA zona'!K46/'Tablas PERNOCTA zona'!K59-1,"-")</f>
        <v>2.0388543361718803E-2</v>
      </c>
      <c r="H46" s="59">
        <f>IFERROR('Tablas PERNOCTA zona'!M46/'Tablas PERNOCTA zona'!M59-1,"-")</f>
        <v>7.9605279267366935E-2</v>
      </c>
      <c r="I46" s="57">
        <f>IFERROR('Tablas PERNOCTA zona'!O46/'Tablas PERNOCTA zona'!O59-1,"-")</f>
        <v>0.13424943807212686</v>
      </c>
      <c r="J46" s="57">
        <f>IFERROR('Tablas PERNOCTA zona'!Q46/'Tablas PERNOCTA zona'!Q59-1,"-")</f>
        <v>4.6445033166018446E-2</v>
      </c>
      <c r="K46" s="57">
        <f>IFERROR('Tablas PERNOCTA zona'!S46/'Tablas PERNOCTA zona'!S59-1,"-")</f>
        <v>9.5694103058083568E-2</v>
      </c>
    </row>
    <row r="47" spans="2:11" ht="15" hidden="1" customHeight="1" outlineLevel="1">
      <c r="B47" s="55" t="s">
        <v>94</v>
      </c>
      <c r="C47" s="57">
        <f>IFERROR('Tablas PERNOCTA zona'!C47/'Tablas PERNOCTA zona'!C60-1,"-")</f>
        <v>6.5505497026488113E-2</v>
      </c>
      <c r="D47" s="57">
        <f>IFERROR('Tablas PERNOCTA zona'!E47/'Tablas PERNOCTA zona'!E60-1,"-")</f>
        <v>-6.2834781987190391E-2</v>
      </c>
      <c r="E47" s="57">
        <f>IFERROR('Tablas PERNOCTA zona'!G47/'Tablas PERNOCTA zona'!G60-1,"-")</f>
        <v>1.5665862775091188E-2</v>
      </c>
      <c r="F47" s="59">
        <f>IFERROR('Tablas PERNOCTA zona'!I47/'Tablas PERNOCTA zona'!I60-1,"-")</f>
        <v>4.6855000579135497E-2</v>
      </c>
      <c r="G47" s="59">
        <f>IFERROR('Tablas PERNOCTA zona'!K47/'Tablas PERNOCTA zona'!K60-1,"-")</f>
        <v>-3.1507572210718759E-2</v>
      </c>
      <c r="H47" s="59">
        <f>IFERROR('Tablas PERNOCTA zona'!M47/'Tablas PERNOCTA zona'!M60-1,"-")</f>
        <v>9.4921755139614206E-3</v>
      </c>
      <c r="I47" s="57">
        <f>IFERROR('Tablas PERNOCTA zona'!O47/'Tablas PERNOCTA zona'!O60-1,"-")</f>
        <v>5.4774182052441889E-2</v>
      </c>
      <c r="J47" s="57">
        <f>IFERROR('Tablas PERNOCTA zona'!Q47/'Tablas PERNOCTA zona'!Q60-1,"-")</f>
        <v>-1.6239190118536362E-2</v>
      </c>
      <c r="K47" s="57">
        <f>IFERROR('Tablas PERNOCTA zona'!S47/'Tablas PERNOCTA zona'!S60-1,"-")</f>
        <v>2.2995041009888029E-2</v>
      </c>
    </row>
    <row r="48" spans="2:11" ht="15" hidden="1" customHeight="1" outlineLevel="1">
      <c r="B48" s="55" t="s">
        <v>95</v>
      </c>
      <c r="C48" s="57">
        <f>IFERROR('Tablas PERNOCTA zona'!C48/'Tablas PERNOCTA zona'!C61-1,"-")</f>
        <v>0.11554463974779594</v>
      </c>
      <c r="D48" s="57">
        <f>IFERROR('Tablas PERNOCTA zona'!E48/'Tablas PERNOCTA zona'!E61-1,"-")</f>
        <v>-3.3555927657956675E-3</v>
      </c>
      <c r="E48" s="57">
        <f>IFERROR('Tablas PERNOCTA zona'!G48/'Tablas PERNOCTA zona'!G61-1,"-")</f>
        <v>6.5267447166076353E-2</v>
      </c>
      <c r="F48" s="59">
        <f>IFERROR('Tablas PERNOCTA zona'!I48/'Tablas PERNOCTA zona'!I61-1,"-")</f>
        <v>5.6954859915915756E-2</v>
      </c>
      <c r="G48" s="59">
        <f>IFERROR('Tablas PERNOCTA zona'!K48/'Tablas PERNOCTA zona'!K61-1,"-")</f>
        <v>3.2438943592263181E-2</v>
      </c>
      <c r="H48" s="59">
        <f>IFERROR('Tablas PERNOCTA zona'!M48/'Tablas PERNOCTA zona'!M61-1,"-")</f>
        <v>4.4653891857810768E-2</v>
      </c>
      <c r="I48" s="57">
        <f>IFERROR('Tablas PERNOCTA zona'!O48/'Tablas PERNOCTA zona'!O61-1,"-")</f>
        <v>3.8621677420118461E-2</v>
      </c>
      <c r="J48" s="57">
        <f>IFERROR('Tablas PERNOCTA zona'!Q48/'Tablas PERNOCTA zona'!Q61-1,"-")</f>
        <v>2.2325420310153277E-2</v>
      </c>
      <c r="K48" s="57">
        <f>IFERROR('Tablas PERNOCTA zona'!S48/'Tablas PERNOCTA zona'!S61-1,"-")</f>
        <v>3.0876709520935686E-2</v>
      </c>
    </row>
    <row r="49" spans="2:11" ht="15" hidden="1" customHeight="1" outlineLevel="1">
      <c r="B49" s="55" t="s">
        <v>96</v>
      </c>
      <c r="C49" s="57">
        <f>IFERROR('Tablas PERNOCTA zona'!C49/'Tablas PERNOCTA zona'!C62-1,"-")</f>
        <v>0.11707459066751436</v>
      </c>
      <c r="D49" s="57">
        <f>IFERROR('Tablas PERNOCTA zona'!E49/'Tablas PERNOCTA zona'!E62-1,"-")</f>
        <v>3.7331209406103572E-2</v>
      </c>
      <c r="E49" s="57">
        <f>IFERROR('Tablas PERNOCTA zona'!G49/'Tablas PERNOCTA zona'!G62-1,"-")</f>
        <v>8.3445489163613606E-2</v>
      </c>
      <c r="F49" s="59">
        <f>IFERROR('Tablas PERNOCTA zona'!I49/'Tablas PERNOCTA zona'!I62-1,"-")</f>
        <v>7.5527298252223263E-2</v>
      </c>
      <c r="G49" s="59">
        <f>IFERROR('Tablas PERNOCTA zona'!K49/'Tablas PERNOCTA zona'!K62-1,"-")</f>
        <v>5.9773456535249014E-2</v>
      </c>
      <c r="H49" s="59">
        <f>IFERROR('Tablas PERNOCTA zona'!M49/'Tablas PERNOCTA zona'!M62-1,"-")</f>
        <v>6.7479862075915831E-2</v>
      </c>
      <c r="I49" s="57">
        <f>IFERROR('Tablas PERNOCTA zona'!O49/'Tablas PERNOCTA zona'!O62-1,"-")</f>
        <v>6.5803269287174615E-2</v>
      </c>
      <c r="J49" s="57">
        <f>IFERROR('Tablas PERNOCTA zona'!Q49/'Tablas PERNOCTA zona'!Q62-1,"-")</f>
        <v>5.2222453358514276E-2</v>
      </c>
      <c r="K49" s="57">
        <f>IFERROR('Tablas PERNOCTA zona'!S49/'Tablas PERNOCTA zona'!S62-1,"-")</f>
        <v>5.9235601833850238E-2</v>
      </c>
    </row>
    <row r="50" spans="2:11" ht="15" hidden="1" customHeight="1" outlineLevel="1">
      <c r="B50" s="55" t="s">
        <v>97</v>
      </c>
      <c r="C50" s="57">
        <f>IFERROR('Tablas PERNOCTA zona'!C50/'Tablas PERNOCTA zona'!C63-1,"-")</f>
        <v>6.0736829166596396E-2</v>
      </c>
      <c r="D50" s="57">
        <f>IFERROR('Tablas PERNOCTA zona'!E50/'Tablas PERNOCTA zona'!E63-1,"-")</f>
        <v>-7.5099921524409696E-3</v>
      </c>
      <c r="E50" s="57">
        <f>IFERROR('Tablas PERNOCTA zona'!G50/'Tablas PERNOCTA zona'!G63-1,"-")</f>
        <v>3.2811757979732681E-2</v>
      </c>
      <c r="F50" s="59">
        <f>IFERROR('Tablas PERNOCTA zona'!I50/'Tablas PERNOCTA zona'!I63-1,"-")</f>
        <v>2.1336213925212455E-2</v>
      </c>
      <c r="G50" s="59">
        <f>IFERROR('Tablas PERNOCTA zona'!K50/'Tablas PERNOCTA zona'!K63-1,"-")</f>
        <v>1.7697804638612702E-2</v>
      </c>
      <c r="H50" s="59">
        <f>IFERROR('Tablas PERNOCTA zona'!M50/'Tablas PERNOCTA zona'!M63-1,"-")</f>
        <v>1.9543891440610972E-2</v>
      </c>
      <c r="I50" s="57">
        <f>IFERROR('Tablas PERNOCTA zona'!O50/'Tablas PERNOCTA zona'!O63-1,"-")</f>
        <v>1.4990579261402015E-2</v>
      </c>
      <c r="J50" s="57">
        <f>IFERROR('Tablas PERNOCTA zona'!Q50/'Tablas PERNOCTA zona'!Q63-1,"-")</f>
        <v>1.5024427828462361E-2</v>
      </c>
      <c r="K50" s="57">
        <f>IFERROR('Tablas PERNOCTA zona'!S50/'Tablas PERNOCTA zona'!S63-1,"-")</f>
        <v>1.5006585866151667E-2</v>
      </c>
    </row>
    <row r="51" spans="2:11" collapsed="1">
      <c r="B51" s="230">
        <v>2008</v>
      </c>
      <c r="C51" s="71">
        <f>IFERROR('Tablas PERNOCTA zona'!C51/'Tablas PERNOCTA zona'!C64-1,"-")</f>
        <v>2.9414079821702632E-2</v>
      </c>
      <c r="D51" s="71">
        <f>IFERROR('Tablas PERNOCTA zona'!E51/'Tablas PERNOCTA zona'!E64-1,"-")</f>
        <v>-9.7703952295532526E-3</v>
      </c>
      <c r="E51" s="71">
        <f>IFERROR('Tablas PERNOCTA zona'!G51/'Tablas PERNOCTA zona'!G64-1,"-")</f>
        <v>1.411494936624913E-2</v>
      </c>
      <c r="F51" s="71">
        <f>IFERROR('Tablas PERNOCTA zona'!I51/'Tablas PERNOCTA zona'!I64-1,"-")</f>
        <v>2.4508717890355358E-2</v>
      </c>
      <c r="G51" s="71">
        <f>IFERROR('Tablas PERNOCTA zona'!K51/'Tablas PERNOCTA zona'!K64-1,"-")</f>
        <v>-7.7503859485132942E-3</v>
      </c>
      <c r="H51" s="71">
        <f>IFERROR('Tablas PERNOCTA zona'!M51/'Tablas PERNOCTA zona'!M64-1,"-")</f>
        <v>8.9179934483110124E-3</v>
      </c>
      <c r="I51" s="71">
        <f>IFERROR('Tablas PERNOCTA zona'!O51/'Tablas PERNOCTA zona'!O64-1,"-")</f>
        <v>1.5767408703919239E-2</v>
      </c>
      <c r="J51" s="71">
        <f>IFERROR('Tablas PERNOCTA zona'!Q51/'Tablas PERNOCTA zona'!Q64-1,"-")</f>
        <v>-1.214256123466384E-2</v>
      </c>
      <c r="K51" s="71">
        <f>IFERROR('Tablas PERNOCTA zona'!S51/'Tablas PERNOCTA zona'!S64-1,"-")</f>
        <v>2.9322277811290043E-3</v>
      </c>
    </row>
    <row r="52" spans="2:11" ht="15" hidden="1" customHeight="1" outlineLevel="1">
      <c r="B52" s="55" t="s">
        <v>86</v>
      </c>
      <c r="C52" s="57">
        <f>IFERROR('Tablas PERNOCTA zona'!C52/'Tablas PERNOCTA zona'!C65-1,"-")</f>
        <v>4.4419661698465118E-2</v>
      </c>
      <c r="D52" s="57">
        <f>IFERROR('Tablas PERNOCTA zona'!E52/'Tablas PERNOCTA zona'!E65-1,"-")</f>
        <v>2.6476905436115139E-2</v>
      </c>
      <c r="E52" s="57">
        <f>IFERROR('Tablas PERNOCTA zona'!G52/'Tablas PERNOCTA zona'!G65-1,"-")</f>
        <v>3.7176087664429813E-2</v>
      </c>
      <c r="F52" s="59">
        <f>IFERROR('Tablas PERNOCTA zona'!I52/'Tablas PERNOCTA zona'!I65-1,"-")</f>
        <v>3.6823249111050949E-4</v>
      </c>
      <c r="G52" s="59">
        <f>IFERROR('Tablas PERNOCTA zona'!K52/'Tablas PERNOCTA zona'!K65-1,"-")</f>
        <v>1.807626456732403E-2</v>
      </c>
      <c r="H52" s="59">
        <f>IFERROR('Tablas PERNOCTA zona'!M52/'Tablas PERNOCTA zona'!M65-1,"-")</f>
        <v>9.2378842504075021E-3</v>
      </c>
      <c r="I52" s="57">
        <f>IFERROR('Tablas PERNOCTA zona'!O52/'Tablas PERNOCTA zona'!O65-1,"-")</f>
        <v>2.0115212129172555E-3</v>
      </c>
      <c r="J52" s="57">
        <f>IFERROR('Tablas PERNOCTA zona'!Q52/'Tablas PERNOCTA zona'!Q65-1,"-")</f>
        <v>1.9982772870003718E-2</v>
      </c>
      <c r="K52" s="57">
        <f>IFERROR('Tablas PERNOCTA zona'!S52/'Tablas PERNOCTA zona'!S65-1,"-")</f>
        <v>1.0631483921937912E-2</v>
      </c>
    </row>
    <row r="53" spans="2:11" ht="15" hidden="1" customHeight="1" outlineLevel="1">
      <c r="B53" s="55" t="s">
        <v>87</v>
      </c>
      <c r="C53" s="57">
        <f>IFERROR('Tablas PERNOCTA zona'!C53/'Tablas PERNOCTA zona'!C66-1,"-")</f>
        <v>4.9253041238205508E-2</v>
      </c>
      <c r="D53" s="57">
        <f>IFERROR('Tablas PERNOCTA zona'!E53/'Tablas PERNOCTA zona'!E66-1,"-")</f>
        <v>3.7348370975308631E-2</v>
      </c>
      <c r="E53" s="57">
        <f>IFERROR('Tablas PERNOCTA zona'!G53/'Tablas PERNOCTA zona'!G66-1,"-")</f>
        <v>4.4559545594549999E-2</v>
      </c>
      <c r="F53" s="59">
        <f>IFERROR('Tablas PERNOCTA zona'!I53/'Tablas PERNOCTA zona'!I66-1,"-")</f>
        <v>4.4854161440684548E-2</v>
      </c>
      <c r="G53" s="59">
        <f>IFERROR('Tablas PERNOCTA zona'!K53/'Tablas PERNOCTA zona'!K66-1,"-")</f>
        <v>6.3808936205838052E-3</v>
      </c>
      <c r="H53" s="59">
        <f>IFERROR('Tablas PERNOCTA zona'!M53/'Tablas PERNOCTA zona'!M66-1,"-")</f>
        <v>2.5548170634625E-2</v>
      </c>
      <c r="I53" s="57">
        <f>IFERROR('Tablas PERNOCTA zona'!O53/'Tablas PERNOCTA zona'!O66-1,"-")</f>
        <v>3.0077534547082507E-2</v>
      </c>
      <c r="J53" s="57">
        <f>IFERROR('Tablas PERNOCTA zona'!Q53/'Tablas PERNOCTA zona'!Q66-1,"-")</f>
        <v>3.9804070372329026E-3</v>
      </c>
      <c r="K53" s="57">
        <f>IFERROR('Tablas PERNOCTA zona'!S53/'Tablas PERNOCTA zona'!S66-1,"-")</f>
        <v>1.7668444628620383E-2</v>
      </c>
    </row>
    <row r="54" spans="2:11" ht="15" hidden="1" customHeight="1" outlineLevel="1">
      <c r="B54" s="55" t="s">
        <v>88</v>
      </c>
      <c r="C54" s="57">
        <f>IFERROR('Tablas PERNOCTA zona'!C54/'Tablas PERNOCTA zona'!C67-1,"-")</f>
        <v>-2.0018076255187145E-2</v>
      </c>
      <c r="D54" s="57">
        <f>IFERROR('Tablas PERNOCTA zona'!E54/'Tablas PERNOCTA zona'!E67-1,"-")</f>
        <v>-2.7730332375289213E-2</v>
      </c>
      <c r="E54" s="57">
        <f>IFERROR('Tablas PERNOCTA zona'!G54/'Tablas PERNOCTA zona'!G67-1,"-")</f>
        <v>-2.2951285732561888E-2</v>
      </c>
      <c r="F54" s="59">
        <f>IFERROR('Tablas PERNOCTA zona'!I54/'Tablas PERNOCTA zona'!I67-1,"-")</f>
        <v>-3.651572175606288E-2</v>
      </c>
      <c r="G54" s="59">
        <f>IFERROR('Tablas PERNOCTA zona'!K54/'Tablas PERNOCTA zona'!K67-1,"-")</f>
        <v>-9.6108160912590668E-2</v>
      </c>
      <c r="H54" s="59">
        <f>IFERROR('Tablas PERNOCTA zona'!M54/'Tablas PERNOCTA zona'!M67-1,"-")</f>
        <v>-6.5752842078459328E-2</v>
      </c>
      <c r="I54" s="57">
        <f>IFERROR('Tablas PERNOCTA zona'!O54/'Tablas PERNOCTA zona'!O67-1,"-")</f>
        <v>-5.1335480587531568E-2</v>
      </c>
      <c r="J54" s="57">
        <f>IFERROR('Tablas PERNOCTA zona'!Q54/'Tablas PERNOCTA zona'!Q67-1,"-")</f>
        <v>-8.2617142268996191E-2</v>
      </c>
      <c r="K54" s="57">
        <f>IFERROR('Tablas PERNOCTA zona'!S54/'Tablas PERNOCTA zona'!S67-1,"-")</f>
        <v>-6.5837034579028564E-2</v>
      </c>
    </row>
    <row r="55" spans="2:11" ht="15" hidden="1" customHeight="1" outlineLevel="1">
      <c r="B55" s="55" t="s">
        <v>89</v>
      </c>
      <c r="C55" s="57">
        <f>IFERROR('Tablas PERNOCTA zona'!C55/'Tablas PERNOCTA zona'!C68-1,"-")</f>
        <v>-2.4842325190869485E-2</v>
      </c>
      <c r="D55" s="57">
        <f>IFERROR('Tablas PERNOCTA zona'!E55/'Tablas PERNOCTA zona'!E68-1,"-")</f>
        <v>-0.10689709228011224</v>
      </c>
      <c r="E55" s="57">
        <f>IFERROR('Tablas PERNOCTA zona'!G55/'Tablas PERNOCTA zona'!G68-1,"-")</f>
        <v>-5.5843672644990794E-2</v>
      </c>
      <c r="F55" s="59">
        <f>IFERROR('Tablas PERNOCTA zona'!I55/'Tablas PERNOCTA zona'!I68-1,"-")</f>
        <v>-2.6150948446766797E-2</v>
      </c>
      <c r="G55" s="59">
        <f>IFERROR('Tablas PERNOCTA zona'!K55/'Tablas PERNOCTA zona'!K68-1,"-")</f>
        <v>-0.12038987421907799</v>
      </c>
      <c r="H55" s="59">
        <f>IFERROR('Tablas PERNOCTA zona'!M55/'Tablas PERNOCTA zona'!M68-1,"-")</f>
        <v>-7.1094435115853782E-2</v>
      </c>
      <c r="I55" s="57">
        <f>IFERROR('Tablas PERNOCTA zona'!O55/'Tablas PERNOCTA zona'!O68-1,"-")</f>
        <v>-4.7924052403013229E-2</v>
      </c>
      <c r="J55" s="57">
        <f>IFERROR('Tablas PERNOCTA zona'!Q55/'Tablas PERNOCTA zona'!Q68-1,"-")</f>
        <v>-0.11251119560733835</v>
      </c>
      <c r="K55" s="57">
        <f>IFERROR('Tablas PERNOCTA zona'!S55/'Tablas PERNOCTA zona'!S68-1,"-")</f>
        <v>-7.6750556819058402E-2</v>
      </c>
    </row>
    <row r="56" spans="2:11" ht="15" hidden="1" customHeight="1" outlineLevel="1">
      <c r="B56" s="55" t="s">
        <v>90</v>
      </c>
      <c r="C56" s="57">
        <f>IFERROR('Tablas PERNOCTA zona'!C56/'Tablas PERNOCTA zona'!C69-1,"-")</f>
        <v>-3.4663586417749581E-2</v>
      </c>
      <c r="D56" s="57">
        <f>IFERROR('Tablas PERNOCTA zona'!E56/'Tablas PERNOCTA zona'!E69-1,"-")</f>
        <v>-8.7642746093706259E-2</v>
      </c>
      <c r="E56" s="57">
        <f>IFERROR('Tablas PERNOCTA zona'!G56/'Tablas PERNOCTA zona'!G69-1,"-")</f>
        <v>-5.6503218570596148E-2</v>
      </c>
      <c r="F56" s="59">
        <f>IFERROR('Tablas PERNOCTA zona'!I56/'Tablas PERNOCTA zona'!I69-1,"-")</f>
        <v>-3.492920720161552E-2</v>
      </c>
      <c r="G56" s="59">
        <f>IFERROR('Tablas PERNOCTA zona'!K56/'Tablas PERNOCTA zona'!K69-1,"-")</f>
        <v>-0.12563392457198075</v>
      </c>
      <c r="H56" s="59">
        <f>IFERROR('Tablas PERNOCTA zona'!M56/'Tablas PERNOCTA zona'!M69-1,"-")</f>
        <v>-8.1126382743591741E-2</v>
      </c>
      <c r="I56" s="57">
        <f>IFERROR('Tablas PERNOCTA zona'!O56/'Tablas PERNOCTA zona'!O69-1,"-")</f>
        <v>-3.4954478685411017E-2</v>
      </c>
      <c r="J56" s="57">
        <f>IFERROR('Tablas PERNOCTA zona'!Q56/'Tablas PERNOCTA zona'!Q69-1,"-")</f>
        <v>-0.10745544374088578</v>
      </c>
      <c r="K56" s="57">
        <f>IFERROR('Tablas PERNOCTA zona'!S56/'Tablas PERNOCTA zona'!S69-1,"-")</f>
        <v>-6.9784562610975764E-2</v>
      </c>
    </row>
    <row r="57" spans="2:11" ht="15" hidden="1" customHeight="1" outlineLevel="1">
      <c r="B57" s="55" t="s">
        <v>91</v>
      </c>
      <c r="C57" s="57">
        <f>IFERROR('Tablas PERNOCTA zona'!C57/'Tablas PERNOCTA zona'!C70-1,"-")</f>
        <v>-3.2927745752624915E-2</v>
      </c>
      <c r="D57" s="57">
        <f>IFERROR('Tablas PERNOCTA zona'!E57/'Tablas PERNOCTA zona'!E70-1,"-")</f>
        <v>-0.13950500829493695</v>
      </c>
      <c r="E57" s="57">
        <f>IFERROR('Tablas PERNOCTA zona'!G57/'Tablas PERNOCTA zona'!G70-1,"-")</f>
        <v>-7.5245645947676687E-2</v>
      </c>
      <c r="F57" s="59">
        <f>IFERROR('Tablas PERNOCTA zona'!I57/'Tablas PERNOCTA zona'!I70-1,"-")</f>
        <v>-5.3027189748947268E-2</v>
      </c>
      <c r="G57" s="59">
        <f>IFERROR('Tablas PERNOCTA zona'!K57/'Tablas PERNOCTA zona'!K70-1,"-")</f>
        <v>-0.12484165285227955</v>
      </c>
      <c r="H57" s="59">
        <f>IFERROR('Tablas PERNOCTA zona'!M57/'Tablas PERNOCTA zona'!M70-1,"-")</f>
        <v>-8.8483202398439764E-2</v>
      </c>
      <c r="I57" s="57">
        <f>IFERROR('Tablas PERNOCTA zona'!O57/'Tablas PERNOCTA zona'!O70-1,"-")</f>
        <v>-6.3728045683160262E-2</v>
      </c>
      <c r="J57" s="57">
        <f>IFERROR('Tablas PERNOCTA zona'!Q57/'Tablas PERNOCTA zona'!Q70-1,"-")</f>
        <v>-0.11107205605125214</v>
      </c>
      <c r="K57" s="57">
        <f>IFERROR('Tablas PERNOCTA zona'!S57/'Tablas PERNOCTA zona'!S70-1,"-")</f>
        <v>-8.5730656550322304E-2</v>
      </c>
    </row>
    <row r="58" spans="2:11" ht="15" hidden="1" customHeight="1" outlineLevel="1">
      <c r="B58" s="55" t="s">
        <v>92</v>
      </c>
      <c r="C58" s="57">
        <f>IFERROR('Tablas PERNOCTA zona'!C58/'Tablas PERNOCTA zona'!C71-1,"-")</f>
        <v>-7.0413477036657124E-2</v>
      </c>
      <c r="D58" s="57">
        <f>IFERROR('Tablas PERNOCTA zona'!E58/'Tablas PERNOCTA zona'!E71-1,"-")</f>
        <v>-0.11151497852565107</v>
      </c>
      <c r="E58" s="57">
        <f>IFERROR('Tablas PERNOCTA zona'!G58/'Tablas PERNOCTA zona'!G71-1,"-")</f>
        <v>-8.5760246991909317E-2</v>
      </c>
      <c r="F58" s="59">
        <f>IFERROR('Tablas PERNOCTA zona'!I58/'Tablas PERNOCTA zona'!I71-1,"-")</f>
        <v>-7.4073470270943242E-2</v>
      </c>
      <c r="G58" s="59">
        <f>IFERROR('Tablas PERNOCTA zona'!K58/'Tablas PERNOCTA zona'!K71-1,"-")</f>
        <v>-0.1081856069151399</v>
      </c>
      <c r="H58" s="59">
        <f>IFERROR('Tablas PERNOCTA zona'!M58/'Tablas PERNOCTA zona'!M71-1,"-")</f>
        <v>-8.9980285260612192E-2</v>
      </c>
      <c r="I58" s="57">
        <f>IFERROR('Tablas PERNOCTA zona'!O58/'Tablas PERNOCTA zona'!O71-1,"-")</f>
        <v>-7.3677018376969827E-2</v>
      </c>
      <c r="J58" s="57">
        <f>IFERROR('Tablas PERNOCTA zona'!Q58/'Tablas PERNOCTA zona'!Q71-1,"-")</f>
        <v>-8.7916185346202935E-2</v>
      </c>
      <c r="K58" s="57">
        <f>IFERROR('Tablas PERNOCTA zona'!S58/'Tablas PERNOCTA zona'!S71-1,"-")</f>
        <v>-7.9909843855735074E-2</v>
      </c>
    </row>
    <row r="59" spans="2:11" ht="15" hidden="1" customHeight="1" outlineLevel="1">
      <c r="B59" s="55" t="s">
        <v>93</v>
      </c>
      <c r="C59" s="57">
        <f>IFERROR('Tablas PERNOCTA zona'!C59/'Tablas PERNOCTA zona'!C72-1,"-")</f>
        <v>-0.11238653141192256</v>
      </c>
      <c r="D59" s="57">
        <f>IFERROR('Tablas PERNOCTA zona'!E59/'Tablas PERNOCTA zona'!E72-1,"-")</f>
        <v>-0.10705079060852896</v>
      </c>
      <c r="E59" s="57">
        <f>IFERROR('Tablas PERNOCTA zona'!G59/'Tablas PERNOCTA zona'!G72-1,"-")</f>
        <v>-0.11041549402972928</v>
      </c>
      <c r="F59" s="59">
        <f>IFERROR('Tablas PERNOCTA zona'!I59/'Tablas PERNOCTA zona'!I72-1,"-")</f>
        <v>-8.8617050127053787E-2</v>
      </c>
      <c r="G59" s="59">
        <f>IFERROR('Tablas PERNOCTA zona'!K59/'Tablas PERNOCTA zona'!K72-1,"-")</f>
        <v>-8.6943166042733666E-2</v>
      </c>
      <c r="H59" s="59">
        <f>IFERROR('Tablas PERNOCTA zona'!M59/'Tablas PERNOCTA zona'!M72-1,"-")</f>
        <v>-8.7843159730811693E-2</v>
      </c>
      <c r="I59" s="57">
        <f>IFERROR('Tablas PERNOCTA zona'!O59/'Tablas PERNOCTA zona'!O72-1,"-")</f>
        <v>-0.1096378836611186</v>
      </c>
      <c r="J59" s="57">
        <f>IFERROR('Tablas PERNOCTA zona'!Q59/'Tablas PERNOCTA zona'!Q72-1,"-")</f>
        <v>-7.2388604877987928E-2</v>
      </c>
      <c r="K59" s="57">
        <f>IFERROR('Tablas PERNOCTA zona'!S59/'Tablas PERNOCTA zona'!S72-1,"-")</f>
        <v>-9.3656559277397911E-2</v>
      </c>
    </row>
    <row r="60" spans="2:11" ht="15" hidden="1" customHeight="1" outlineLevel="1">
      <c r="B60" s="55" t="s">
        <v>94</v>
      </c>
      <c r="C60" s="57">
        <f>IFERROR('Tablas PERNOCTA zona'!C60/'Tablas PERNOCTA zona'!C73-1,"-")</f>
        <v>-6.8861948641387616E-2</v>
      </c>
      <c r="D60" s="57">
        <f>IFERROR('Tablas PERNOCTA zona'!E60/'Tablas PERNOCTA zona'!E73-1,"-")</f>
        <v>-8.9991616922254214E-2</v>
      </c>
      <c r="E60" s="57">
        <f>IFERROR('Tablas PERNOCTA zona'!G60/'Tablas PERNOCTA zona'!G73-1,"-")</f>
        <v>-7.7182934247832624E-2</v>
      </c>
      <c r="F60" s="59">
        <f>IFERROR('Tablas PERNOCTA zona'!I60/'Tablas PERNOCTA zona'!I73-1,"-")</f>
        <v>-8.1977208625269471E-2</v>
      </c>
      <c r="G60" s="59">
        <f>IFERROR('Tablas PERNOCTA zona'!K60/'Tablas PERNOCTA zona'!K73-1,"-")</f>
        <v>-0.10008600269880519</v>
      </c>
      <c r="H60" s="59">
        <f>IFERROR('Tablas PERNOCTA zona'!M60/'Tablas PERNOCTA zona'!M73-1,"-")</f>
        <v>-9.0701417552964236E-2</v>
      </c>
      <c r="I60" s="57">
        <f>IFERROR('Tablas PERNOCTA zona'!O60/'Tablas PERNOCTA zona'!O73-1,"-")</f>
        <v>-5.9357304205217121E-2</v>
      </c>
      <c r="J60" s="57">
        <f>IFERROR('Tablas PERNOCTA zona'!Q60/'Tablas PERNOCTA zona'!Q73-1,"-")</f>
        <v>-0.10179409903202918</v>
      </c>
      <c r="K60" s="57">
        <f>IFERROR('Tablas PERNOCTA zona'!S60/'Tablas PERNOCTA zona'!S73-1,"-")</f>
        <v>-7.8833618272889594E-2</v>
      </c>
    </row>
    <row r="61" spans="2:11" ht="15" hidden="1" customHeight="1" outlineLevel="1">
      <c r="B61" s="55" t="s">
        <v>95</v>
      </c>
      <c r="C61" s="57">
        <f>IFERROR('Tablas PERNOCTA zona'!C61/'Tablas PERNOCTA zona'!C74-1,"-")</f>
        <v>-2.660819548120974E-2</v>
      </c>
      <c r="D61" s="57">
        <f>IFERROR('Tablas PERNOCTA zona'!E61/'Tablas PERNOCTA zona'!E74-1,"-")</f>
        <v>2.856722329265704E-3</v>
      </c>
      <c r="E61" s="57">
        <f>IFERROR('Tablas PERNOCTA zona'!G61/'Tablas PERNOCTA zona'!G74-1,"-")</f>
        <v>-1.4362830554327521E-2</v>
      </c>
      <c r="F61" s="59">
        <f>IFERROR('Tablas PERNOCTA zona'!I61/'Tablas PERNOCTA zona'!I74-1,"-")</f>
        <v>8.6028528812587268E-4</v>
      </c>
      <c r="G61" s="59">
        <f>IFERROR('Tablas PERNOCTA zona'!K61/'Tablas PERNOCTA zona'!K74-1,"-")</f>
        <v>-6.726095116483366E-3</v>
      </c>
      <c r="H61" s="59">
        <f>IFERROR('Tablas PERNOCTA zona'!M61/'Tablas PERNOCTA zona'!M74-1,"-")</f>
        <v>-2.96064444920352E-3</v>
      </c>
      <c r="I61" s="57">
        <f>IFERROR('Tablas PERNOCTA zona'!O61/'Tablas PERNOCTA zona'!O74-1,"-")</f>
        <v>2.4161026045161904E-3</v>
      </c>
      <c r="J61" s="57">
        <f>IFERROR('Tablas PERNOCTA zona'!Q61/'Tablas PERNOCTA zona'!Q74-1,"-")</f>
        <v>-5.8806492912417685E-3</v>
      </c>
      <c r="K61" s="57">
        <f>IFERROR('Tablas PERNOCTA zona'!S61/'Tablas PERNOCTA zona'!S74-1,"-")</f>
        <v>-1.5442163722078073E-3</v>
      </c>
    </row>
    <row r="62" spans="2:11" ht="15" hidden="1" customHeight="1" outlineLevel="1">
      <c r="B62" s="55" t="s">
        <v>96</v>
      </c>
      <c r="C62" s="57">
        <f>IFERROR('Tablas PERNOCTA zona'!C62/'Tablas PERNOCTA zona'!C75-1,"-")</f>
        <v>-2.3701511302024691E-2</v>
      </c>
      <c r="D62" s="57">
        <f>IFERROR('Tablas PERNOCTA zona'!E62/'Tablas PERNOCTA zona'!E75-1,"-")</f>
        <v>-2.9690405902741857E-2</v>
      </c>
      <c r="E62" s="57">
        <f>IFERROR('Tablas PERNOCTA zona'!G62/'Tablas PERNOCTA zona'!G75-1,"-")</f>
        <v>-2.6236118266103281E-2</v>
      </c>
      <c r="F62" s="59">
        <f>IFERROR('Tablas PERNOCTA zona'!I62/'Tablas PERNOCTA zona'!I75-1,"-")</f>
        <v>6.7735641362594023E-3</v>
      </c>
      <c r="G62" s="59">
        <f>IFERROR('Tablas PERNOCTA zona'!K62/'Tablas PERNOCTA zona'!K75-1,"-")</f>
        <v>-2.6767891148252398E-2</v>
      </c>
      <c r="H62" s="59">
        <f>IFERROR('Tablas PERNOCTA zona'!M62/'Tablas PERNOCTA zona'!M75-1,"-")</f>
        <v>-1.0644067386194389E-2</v>
      </c>
      <c r="I62" s="57">
        <f>IFERROR('Tablas PERNOCTA zona'!O62/'Tablas PERNOCTA zona'!O75-1,"-")</f>
        <v>7.1897560994429455E-3</v>
      </c>
      <c r="J62" s="57">
        <f>IFERROR('Tablas PERNOCTA zona'!Q62/'Tablas PERNOCTA zona'!Q75-1,"-")</f>
        <v>-2.7795577976231001E-2</v>
      </c>
      <c r="K62" s="57">
        <f>IFERROR('Tablas PERNOCTA zona'!S62/'Tablas PERNOCTA zona'!S75-1,"-")</f>
        <v>-1.0038137818151993E-2</v>
      </c>
    </row>
    <row r="63" spans="2:11" ht="15" hidden="1" customHeight="1" outlineLevel="1">
      <c r="B63" s="55" t="s">
        <v>97</v>
      </c>
      <c r="C63" s="57">
        <f>IFERROR('Tablas PERNOCTA zona'!C63/'Tablas PERNOCTA zona'!C76-1,"-")</f>
        <v>-4.2290029995302736E-2</v>
      </c>
      <c r="D63" s="57">
        <f>IFERROR('Tablas PERNOCTA zona'!E63/'Tablas PERNOCTA zona'!E76-1,"-")</f>
        <v>-3.8662527140548741E-2</v>
      </c>
      <c r="E63" s="57">
        <f>IFERROR('Tablas PERNOCTA zona'!G63/'Tablas PERNOCTA zona'!G76-1,"-")</f>
        <v>-4.0809051255802364E-2</v>
      </c>
      <c r="F63" s="59">
        <f>IFERROR('Tablas PERNOCTA zona'!I63/'Tablas PERNOCTA zona'!I76-1,"-")</f>
        <v>-2.1054183638973267E-3</v>
      </c>
      <c r="G63" s="59">
        <f>IFERROR('Tablas PERNOCTA zona'!K63/'Tablas PERNOCTA zona'!K76-1,"-")</f>
        <v>-3.0836641474960569E-2</v>
      </c>
      <c r="H63" s="59">
        <f>IFERROR('Tablas PERNOCTA zona'!M63/'Tablas PERNOCTA zona'!M76-1,"-")</f>
        <v>-1.6468577410916341E-2</v>
      </c>
      <c r="I63" s="57">
        <f>IFERROR('Tablas PERNOCTA zona'!O63/'Tablas PERNOCTA zona'!O76-1,"-")</f>
        <v>1.4404573108824703E-2</v>
      </c>
      <c r="J63" s="57">
        <f>IFERROR('Tablas PERNOCTA zona'!Q63/'Tablas PERNOCTA zona'!Q76-1,"-")</f>
        <v>-2.575561961303563E-2</v>
      </c>
      <c r="K63" s="57">
        <f>IFERROR('Tablas PERNOCTA zona'!S63/'Tablas PERNOCTA zona'!S76-1,"-")</f>
        <v>-4.9914908105271882E-3</v>
      </c>
    </row>
    <row r="64" spans="2:11" collapsed="1">
      <c r="B64" s="230">
        <v>2007</v>
      </c>
      <c r="C64" s="71">
        <f>IFERROR('Tablas PERNOCTA zona'!C64/'Tablas PERNOCTA zona'!C77-1,"-")</f>
        <v>-2.9795844968964258E-2</v>
      </c>
      <c r="D64" s="71">
        <f>IFERROR('Tablas PERNOCTA zona'!E64/'Tablas PERNOCTA zona'!E77-1,"-")</f>
        <v>-5.535858254799908E-2</v>
      </c>
      <c r="E64" s="71">
        <f>IFERROR('Tablas PERNOCTA zona'!G64/'Tablas PERNOCTA zona'!G77-1,"-")</f>
        <v>-3.9939435841925164E-2</v>
      </c>
      <c r="F64" s="71">
        <f>IFERROR('Tablas PERNOCTA zona'!I64/'Tablas PERNOCTA zona'!I77-1,"-")</f>
        <v>-2.8593801264095942E-2</v>
      </c>
      <c r="G64" s="71">
        <f>IFERROR('Tablas PERNOCTA zona'!K64/'Tablas PERNOCTA zona'!K77-1,"-")</f>
        <v>-6.6876076945335927E-2</v>
      </c>
      <c r="H64" s="71">
        <f>IFERROR('Tablas PERNOCTA zona'!M64/'Tablas PERNOCTA zona'!M77-1,"-")</f>
        <v>-4.7480083906049186E-2</v>
      </c>
      <c r="I64" s="71">
        <f>IFERROR('Tablas PERNOCTA zona'!O64/'Tablas PERNOCTA zona'!O77-1,"-")</f>
        <v>-3.1719413523430995E-2</v>
      </c>
      <c r="J64" s="71">
        <f>IFERROR('Tablas PERNOCTA zona'!Q64/'Tablas PERNOCTA zona'!Q77-1,"-")</f>
        <v>-5.8914487359399748E-2</v>
      </c>
      <c r="K64" s="71">
        <f>IFERROR('Tablas PERNOCTA zona'!S64/'Tablas PERNOCTA zona'!S77-1,"-")</f>
        <v>-4.4418472100876349E-2</v>
      </c>
    </row>
    <row r="65" spans="2:11" ht="15" customHeight="1">
      <c r="B65" s="371" t="s">
        <v>99</v>
      </c>
      <c r="C65" s="371"/>
      <c r="D65" s="371"/>
      <c r="E65" s="371"/>
      <c r="F65" s="371"/>
      <c r="G65" s="371"/>
      <c r="H65" s="371"/>
      <c r="I65" s="371"/>
      <c r="J65" s="371"/>
      <c r="K65" s="371"/>
    </row>
    <row r="67" spans="2:11">
      <c r="C67" s="227"/>
      <c r="D67" s="227"/>
      <c r="E67" s="227"/>
      <c r="F67" s="227"/>
      <c r="G67" s="227"/>
      <c r="H67" s="227"/>
      <c r="I67" s="227"/>
      <c r="J67" s="227"/>
      <c r="K67" s="227"/>
    </row>
  </sheetData>
  <mergeCells count="5">
    <mergeCell ref="B5:K5"/>
    <mergeCell ref="C6:E6"/>
    <mergeCell ref="F6:H6"/>
    <mergeCell ref="I6:K6"/>
    <mergeCell ref="B65:K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</sheetPr>
  <dimension ref="B1:N78"/>
  <sheetViews>
    <sheetView showGridLines="0" showRowColHeaders="0" zoomScaleNormal="100" workbookViewId="0">
      <selection activeCell="I25" sqref="I25"/>
    </sheetView>
  </sheetViews>
  <sheetFormatPr baseColWidth="10" defaultRowHeight="15" outlineLevelRow="1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336" t="s">
        <v>80</v>
      </c>
      <c r="C5" s="336"/>
      <c r="D5" s="336"/>
      <c r="E5" s="336"/>
      <c r="F5" s="336"/>
      <c r="G5" s="336"/>
      <c r="H5" s="336"/>
    </row>
    <row r="6" spans="2:14" ht="15" customHeight="1">
      <c r="B6" s="51"/>
      <c r="C6" s="337" t="s">
        <v>81</v>
      </c>
      <c r="D6" s="337"/>
      <c r="E6" s="338" t="s">
        <v>82</v>
      </c>
      <c r="F6" s="338"/>
      <c r="G6" s="337" t="s">
        <v>83</v>
      </c>
      <c r="H6" s="337"/>
      <c r="J6" s="52"/>
      <c r="K6" s="52"/>
      <c r="L6" s="52"/>
    </row>
    <row r="7" spans="2:14" ht="30" customHeight="1">
      <c r="B7" s="51"/>
      <c r="C7" s="53" t="s">
        <v>84</v>
      </c>
      <c r="D7" s="53" t="s">
        <v>85</v>
      </c>
      <c r="E7" s="54" t="s">
        <v>84</v>
      </c>
      <c r="F7" s="54" t="s">
        <v>85</v>
      </c>
      <c r="G7" s="53" t="s">
        <v>84</v>
      </c>
      <c r="H7" s="53" t="s">
        <v>85</v>
      </c>
      <c r="J7" s="52"/>
      <c r="K7" s="52"/>
      <c r="L7" s="52"/>
    </row>
    <row r="8" spans="2:14">
      <c r="B8" s="55" t="s">
        <v>94</v>
      </c>
      <c r="C8" s="56">
        <v>116187</v>
      </c>
      <c r="D8" s="57">
        <f t="shared" ref="D8:D11" si="0">C8/C21-1</f>
        <v>0.12937780067459204</v>
      </c>
      <c r="E8" s="58">
        <v>56428</v>
      </c>
      <c r="F8" s="59">
        <f t="shared" ref="F8:F11" si="1">E8/E21-1</f>
        <v>5.0135854393866142E-2</v>
      </c>
      <c r="G8" s="56">
        <v>172615</v>
      </c>
      <c r="H8" s="57">
        <f t="shared" ref="H8:H11" si="2">G8/G21-1</f>
        <v>0.10218950137602079</v>
      </c>
    </row>
    <row r="9" spans="2:14">
      <c r="B9" s="55" t="s">
        <v>95</v>
      </c>
      <c r="C9" s="56">
        <v>106147</v>
      </c>
      <c r="D9" s="57">
        <f t="shared" si="0"/>
        <v>0.1718591300507839</v>
      </c>
      <c r="E9" s="58">
        <v>54106</v>
      </c>
      <c r="F9" s="59">
        <f t="shared" si="1"/>
        <v>8.7579649842207896E-2</v>
      </c>
      <c r="G9" s="56">
        <v>160253</v>
      </c>
      <c r="H9" s="57">
        <f t="shared" si="2"/>
        <v>0.14198063123089311</v>
      </c>
    </row>
    <row r="10" spans="2:14">
      <c r="B10" s="55" t="s">
        <v>96</v>
      </c>
      <c r="C10" s="56">
        <v>96338</v>
      </c>
      <c r="D10" s="57">
        <f t="shared" si="0"/>
        <v>0.17462446351931327</v>
      </c>
      <c r="E10" s="58">
        <v>49206</v>
      </c>
      <c r="F10" s="59">
        <f t="shared" si="1"/>
        <v>0.13370043545377053</v>
      </c>
      <c r="G10" s="56">
        <v>145544</v>
      </c>
      <c r="H10" s="57">
        <f t="shared" si="2"/>
        <v>0.16046213093709882</v>
      </c>
    </row>
    <row r="11" spans="2:14">
      <c r="B11" s="55" t="s">
        <v>97</v>
      </c>
      <c r="C11" s="56">
        <v>91354</v>
      </c>
      <c r="D11" s="57">
        <f t="shared" si="0"/>
        <v>7.2041307281581979E-2</v>
      </c>
      <c r="E11" s="58">
        <v>43574</v>
      </c>
      <c r="F11" s="59">
        <f t="shared" si="1"/>
        <v>-5.9323863391045339E-2</v>
      </c>
      <c r="G11" s="56">
        <v>134928</v>
      </c>
      <c r="H11" s="57">
        <f t="shared" si="2"/>
        <v>2.5779818606171734E-2</v>
      </c>
    </row>
    <row r="12" spans="2:14" ht="25.5">
      <c r="B12" s="61" t="str">
        <f>actualizaciones!$A$2</f>
        <v xml:space="preserve">acumulado abril 2011 </v>
      </c>
      <c r="C12" s="62">
        <v>410026</v>
      </c>
      <c r="D12" s="63">
        <v>0.13678858182140807</v>
      </c>
      <c r="E12" s="64">
        <v>203314</v>
      </c>
      <c r="F12" s="65">
        <v>5.2306322719556153E-2</v>
      </c>
      <c r="G12" s="62">
        <v>613340</v>
      </c>
      <c r="H12" s="63">
        <v>0.10731978566373468</v>
      </c>
      <c r="K12" s="52"/>
      <c r="L12" s="52"/>
      <c r="M12" s="52"/>
      <c r="N12" s="52"/>
    </row>
    <row r="13" spans="2:14" outlineLevel="1">
      <c r="B13" s="55" t="s">
        <v>86</v>
      </c>
      <c r="C13" s="56">
        <v>89955</v>
      </c>
      <c r="D13" s="57">
        <f>C13/C26-1</f>
        <v>5.7423298460091754E-2</v>
      </c>
      <c r="E13" s="58">
        <v>51929</v>
      </c>
      <c r="F13" s="59">
        <f>E13/E26-1</f>
        <v>0.10480182116035142</v>
      </c>
      <c r="G13" s="56">
        <v>141884</v>
      </c>
      <c r="H13" s="57">
        <f t="shared" ref="H13:H64" si="3">G13/G26-1</f>
        <v>7.4284675898934616E-2</v>
      </c>
    </row>
    <row r="14" spans="2:14" outlineLevel="1">
      <c r="B14" s="55" t="s">
        <v>87</v>
      </c>
      <c r="C14" s="56">
        <v>87210</v>
      </c>
      <c r="D14" s="57">
        <f t="shared" ref="D14:F64" si="4">C14/C27-1</f>
        <v>1.9988070314967077E-2</v>
      </c>
      <c r="E14" s="58">
        <v>50730</v>
      </c>
      <c r="F14" s="59">
        <f t="shared" si="4"/>
        <v>0.11725322644584413</v>
      </c>
      <c r="G14" s="56">
        <v>137940</v>
      </c>
      <c r="H14" s="57">
        <f t="shared" si="3"/>
        <v>5.3725163665808484E-2</v>
      </c>
    </row>
    <row r="15" spans="2:14" outlineLevel="1">
      <c r="B15" s="55" t="s">
        <v>88</v>
      </c>
      <c r="C15" s="56">
        <v>105432</v>
      </c>
      <c r="D15" s="57">
        <f t="shared" si="4"/>
        <v>0.12144999680898594</v>
      </c>
      <c r="E15" s="58">
        <v>49885</v>
      </c>
      <c r="F15" s="59">
        <f t="shared" si="4"/>
        <v>-2.841617326269863E-2</v>
      </c>
      <c r="G15" s="56">
        <v>155317</v>
      </c>
      <c r="H15" s="57">
        <f t="shared" si="3"/>
        <v>6.8513600902599059E-2</v>
      </c>
    </row>
    <row r="16" spans="2:14" outlineLevel="1">
      <c r="B16" s="55" t="s">
        <v>89</v>
      </c>
      <c r="C16" s="56">
        <v>87699</v>
      </c>
      <c r="D16" s="57">
        <f t="shared" si="4"/>
        <v>0.10365961088318953</v>
      </c>
      <c r="E16" s="58">
        <v>44676</v>
      </c>
      <c r="F16" s="59">
        <f t="shared" si="4"/>
        <v>-1.0125628697405409E-2</v>
      </c>
      <c r="G16" s="56">
        <v>132375</v>
      </c>
      <c r="H16" s="57">
        <f t="shared" si="3"/>
        <v>6.244231309442605E-2</v>
      </c>
    </row>
    <row r="17" spans="2:14" outlineLevel="1">
      <c r="B17" s="55" t="s">
        <v>90</v>
      </c>
      <c r="C17" s="56">
        <v>108581</v>
      </c>
      <c r="D17" s="57">
        <f t="shared" si="4"/>
        <v>5.4235642506917703E-2</v>
      </c>
      <c r="E17" s="58">
        <v>56663</v>
      </c>
      <c r="F17" s="59">
        <f t="shared" si="4"/>
        <v>-0.15761540176912214</v>
      </c>
      <c r="G17" s="56">
        <v>165244</v>
      </c>
      <c r="H17" s="57">
        <f t="shared" si="3"/>
        <v>-2.9460824621167614E-2</v>
      </c>
    </row>
    <row r="18" spans="2:14" outlineLevel="1">
      <c r="B18" s="55" t="s">
        <v>91</v>
      </c>
      <c r="C18" s="56">
        <v>104585</v>
      </c>
      <c r="D18" s="57">
        <f t="shared" si="4"/>
        <v>6.8033046373170647E-2</v>
      </c>
      <c r="E18" s="58">
        <v>58786</v>
      </c>
      <c r="F18" s="59">
        <f t="shared" si="4"/>
        <v>8.044624970133607E-2</v>
      </c>
      <c r="G18" s="56">
        <v>163371</v>
      </c>
      <c r="H18" s="57">
        <f t="shared" si="3"/>
        <v>7.2466717432975392E-2</v>
      </c>
    </row>
    <row r="19" spans="2:14" outlineLevel="1">
      <c r="B19" s="55" t="s">
        <v>92</v>
      </c>
      <c r="C19" s="56">
        <v>86210</v>
      </c>
      <c r="D19" s="57">
        <f t="shared" si="4"/>
        <v>7.9757521104180773E-2</v>
      </c>
      <c r="E19" s="58">
        <v>42687</v>
      </c>
      <c r="F19" s="59">
        <f t="shared" si="4"/>
        <v>2.748826573594898E-2</v>
      </c>
      <c r="G19" s="56">
        <v>128897</v>
      </c>
      <c r="H19" s="57">
        <f t="shared" si="3"/>
        <v>6.1868239597320906E-2</v>
      </c>
      <c r="J19" s="60"/>
      <c r="K19" s="60"/>
      <c r="L19" s="60"/>
    </row>
    <row r="20" spans="2:14" outlineLevel="1">
      <c r="B20" s="55" t="s">
        <v>93</v>
      </c>
      <c r="C20" s="56">
        <v>92640</v>
      </c>
      <c r="D20" s="57">
        <f t="shared" si="4"/>
        <v>9.8476314697337974E-2</v>
      </c>
      <c r="E20" s="58">
        <v>39879</v>
      </c>
      <c r="F20" s="59">
        <f t="shared" si="4"/>
        <v>8.318584070796442E-3</v>
      </c>
      <c r="G20" s="56">
        <v>132519</v>
      </c>
      <c r="H20" s="57">
        <f t="shared" si="3"/>
        <v>6.9693667514227009E-2</v>
      </c>
    </row>
    <row r="21" spans="2:14" outlineLevel="1">
      <c r="B21" s="55" t="s">
        <v>94</v>
      </c>
      <c r="C21" s="56">
        <v>102877</v>
      </c>
      <c r="D21" s="57">
        <f t="shared" si="4"/>
        <v>0.12873036074782762</v>
      </c>
      <c r="E21" s="58">
        <v>53734</v>
      </c>
      <c r="F21" s="59">
        <f t="shared" si="4"/>
        <v>3.5676425804213263E-2</v>
      </c>
      <c r="G21" s="56">
        <v>156611</v>
      </c>
      <c r="H21" s="57">
        <f t="shared" si="3"/>
        <v>9.4975074636257428E-2</v>
      </c>
    </row>
    <row r="22" spans="2:14" outlineLevel="1">
      <c r="B22" s="55" t="s">
        <v>95</v>
      </c>
      <c r="C22" s="56">
        <v>90580</v>
      </c>
      <c r="D22" s="57">
        <f t="shared" si="4"/>
        <v>6.4007235907013849E-2</v>
      </c>
      <c r="E22" s="58">
        <v>49749</v>
      </c>
      <c r="F22" s="59">
        <f t="shared" si="4"/>
        <v>-3.8245895074089375E-3</v>
      </c>
      <c r="G22" s="56">
        <v>140329</v>
      </c>
      <c r="H22" s="57">
        <f t="shared" si="3"/>
        <v>3.8927675074590384E-2</v>
      </c>
    </row>
    <row r="23" spans="2:14" outlineLevel="1">
      <c r="B23" s="55" t="s">
        <v>96</v>
      </c>
      <c r="C23" s="56">
        <v>82016</v>
      </c>
      <c r="D23" s="57">
        <f t="shared" si="4"/>
        <v>-2.1066828994640741E-2</v>
      </c>
      <c r="E23" s="58">
        <v>43403</v>
      </c>
      <c r="F23" s="59">
        <f t="shared" si="4"/>
        <v>-0.13213093119513708</v>
      </c>
      <c r="G23" s="56">
        <v>125419</v>
      </c>
      <c r="H23" s="57">
        <f t="shared" si="3"/>
        <v>-6.2582217172925114E-2</v>
      </c>
    </row>
    <row r="24" spans="2:14" outlineLevel="1">
      <c r="B24" s="55" t="s">
        <v>97</v>
      </c>
      <c r="C24" s="56">
        <v>85215</v>
      </c>
      <c r="D24" s="57">
        <f t="shared" si="4"/>
        <v>2.3701977367194482E-2</v>
      </c>
      <c r="E24" s="58">
        <v>46322</v>
      </c>
      <c r="F24" s="59">
        <f t="shared" si="4"/>
        <v>-0.12767880682460175</v>
      </c>
      <c r="G24" s="56">
        <v>131537</v>
      </c>
      <c r="H24" s="57">
        <f t="shared" si="3"/>
        <v>-3.5256410256410242E-2</v>
      </c>
    </row>
    <row r="25" spans="2:14" ht="15" customHeight="1">
      <c r="B25" s="66">
        <v>2010</v>
      </c>
      <c r="C25" s="67">
        <v>1123000</v>
      </c>
      <c r="D25" s="68">
        <f>C25/C38-1</f>
        <v>6.7044202044772128E-2</v>
      </c>
      <c r="E25" s="67">
        <v>588443</v>
      </c>
      <c r="F25" s="68">
        <f>E25/E38-1</f>
        <v>-1.3657597918842246E-2</v>
      </c>
      <c r="G25" s="67">
        <v>1711443</v>
      </c>
      <c r="H25" s="68">
        <f t="shared" si="3"/>
        <v>3.7847681456564475E-2</v>
      </c>
      <c r="K25" s="52"/>
      <c r="L25" s="52"/>
      <c r="M25" s="52"/>
      <c r="N25" s="52"/>
    </row>
    <row r="26" spans="2:14" ht="15" hidden="1" customHeight="1" outlineLevel="1">
      <c r="B26" s="55" t="s">
        <v>86</v>
      </c>
      <c r="C26" s="56">
        <v>85070</v>
      </c>
      <c r="D26" s="57">
        <f t="shared" si="4"/>
        <v>-2.4616760493940348E-2</v>
      </c>
      <c r="E26" s="58">
        <v>47003</v>
      </c>
      <c r="F26" s="59">
        <f t="shared" si="4"/>
        <v>-0.13937562940584092</v>
      </c>
      <c r="G26" s="56">
        <v>132073</v>
      </c>
      <c r="H26" s="57">
        <f t="shared" si="3"/>
        <v>-6.8806757290315268E-2</v>
      </c>
      <c r="J26" s="60"/>
      <c r="K26" s="60"/>
      <c r="L26" s="60"/>
    </row>
    <row r="27" spans="2:14" ht="15" hidden="1" customHeight="1" outlineLevel="1">
      <c r="B27" s="55" t="s">
        <v>87</v>
      </c>
      <c r="C27" s="56">
        <v>85501</v>
      </c>
      <c r="D27" s="57">
        <f t="shared" si="4"/>
        <v>-8.5345371687758798E-2</v>
      </c>
      <c r="E27" s="58">
        <v>45406</v>
      </c>
      <c r="F27" s="59">
        <f t="shared" si="4"/>
        <v>-0.18353622354485466</v>
      </c>
      <c r="G27" s="56">
        <v>130907</v>
      </c>
      <c r="H27" s="57">
        <f t="shared" si="3"/>
        <v>-0.12197166849998664</v>
      </c>
      <c r="K27" s="60"/>
      <c r="L27" s="60"/>
      <c r="M27" s="60"/>
    </row>
    <row r="28" spans="2:14" ht="15" hidden="1" customHeight="1" outlineLevel="1">
      <c r="B28" s="55" t="s">
        <v>88</v>
      </c>
      <c r="C28" s="56">
        <v>94014</v>
      </c>
      <c r="D28" s="57">
        <f t="shared" si="4"/>
        <v>-7.3735443062917461E-2</v>
      </c>
      <c r="E28" s="58">
        <v>51344</v>
      </c>
      <c r="F28" s="59">
        <f t="shared" si="4"/>
        <v>-0.12895071676987024</v>
      </c>
      <c r="G28" s="56">
        <v>145358</v>
      </c>
      <c r="H28" s="57">
        <f t="shared" si="3"/>
        <v>-9.402092955130481E-2</v>
      </c>
    </row>
    <row r="29" spans="2:14" ht="15" hidden="1" customHeight="1" outlineLevel="1">
      <c r="B29" s="55" t="s">
        <v>89</v>
      </c>
      <c r="C29" s="56">
        <v>79462</v>
      </c>
      <c r="D29" s="57">
        <f t="shared" si="4"/>
        <v>-9.8988570391872255E-2</v>
      </c>
      <c r="E29" s="58">
        <v>45133</v>
      </c>
      <c r="F29" s="59">
        <f t="shared" si="4"/>
        <v>-8.355669265756982E-2</v>
      </c>
      <c r="G29" s="56">
        <v>124595</v>
      </c>
      <c r="H29" s="57">
        <f t="shared" si="3"/>
        <v>-9.3458963911525084E-2</v>
      </c>
    </row>
    <row r="30" spans="2:14" ht="15" hidden="1" customHeight="1" outlineLevel="1">
      <c r="B30" s="55" t="s">
        <v>90</v>
      </c>
      <c r="C30" s="56">
        <v>102995</v>
      </c>
      <c r="D30" s="57">
        <f t="shared" si="4"/>
        <v>-0.10547251582869399</v>
      </c>
      <c r="E30" s="58">
        <v>67265</v>
      </c>
      <c r="F30" s="59">
        <f t="shared" si="4"/>
        <v>-7.677843505949844E-2</v>
      </c>
      <c r="G30" s="56">
        <v>170260</v>
      </c>
      <c r="H30" s="57">
        <f t="shared" si="3"/>
        <v>-9.4352067575186993E-2</v>
      </c>
    </row>
    <row r="31" spans="2:14" ht="15" hidden="1" customHeight="1" outlineLevel="1">
      <c r="B31" s="55" t="s">
        <v>91</v>
      </c>
      <c r="C31" s="56">
        <v>97923</v>
      </c>
      <c r="D31" s="57">
        <f t="shared" si="4"/>
        <v>-4.6662642626270512E-2</v>
      </c>
      <c r="E31" s="58">
        <v>54409</v>
      </c>
      <c r="F31" s="59">
        <f t="shared" si="4"/>
        <v>-7.0836962276072835E-2</v>
      </c>
      <c r="G31" s="56">
        <v>152332</v>
      </c>
      <c r="H31" s="57">
        <f t="shared" si="3"/>
        <v>-5.5440154272568876E-2</v>
      </c>
      <c r="K31" s="52"/>
      <c r="L31" s="52"/>
      <c r="M31" s="52"/>
    </row>
    <row r="32" spans="2:14" ht="15" hidden="1" customHeight="1" outlineLevel="1">
      <c r="B32" s="55" t="s">
        <v>92</v>
      </c>
      <c r="C32" s="56">
        <v>79842</v>
      </c>
      <c r="D32" s="57">
        <f t="shared" si="4"/>
        <v>-0.19139972250635506</v>
      </c>
      <c r="E32" s="58">
        <v>41545</v>
      </c>
      <c r="F32" s="59">
        <f t="shared" si="4"/>
        <v>-0.12760908823652939</v>
      </c>
      <c r="G32" s="56">
        <v>121387</v>
      </c>
      <c r="H32" s="57">
        <f t="shared" si="3"/>
        <v>-0.17064422019226166</v>
      </c>
    </row>
    <row r="33" spans="2:8" ht="15" hidden="1" customHeight="1" outlineLevel="1">
      <c r="B33" s="55" t="s">
        <v>93</v>
      </c>
      <c r="C33" s="56">
        <v>84335</v>
      </c>
      <c r="D33" s="57">
        <f t="shared" si="4"/>
        <v>-0.18716386838097809</v>
      </c>
      <c r="E33" s="58">
        <v>39550</v>
      </c>
      <c r="F33" s="59">
        <f t="shared" si="4"/>
        <v>-0.20504110470141301</v>
      </c>
      <c r="G33" s="56">
        <v>123885</v>
      </c>
      <c r="H33" s="57">
        <f t="shared" si="3"/>
        <v>-0.19295788410800951</v>
      </c>
    </row>
    <row r="34" spans="2:8" ht="15" hidden="1" customHeight="1" outlineLevel="1">
      <c r="B34" s="55" t="s">
        <v>94</v>
      </c>
      <c r="C34" s="56">
        <v>91144</v>
      </c>
      <c r="D34" s="57">
        <f t="shared" si="4"/>
        <v>-0.11129312194075547</v>
      </c>
      <c r="E34" s="58">
        <v>51883</v>
      </c>
      <c r="F34" s="59">
        <f t="shared" si="4"/>
        <v>8.1416135551064528E-3</v>
      </c>
      <c r="G34" s="56">
        <v>143027</v>
      </c>
      <c r="H34" s="57">
        <f t="shared" si="3"/>
        <v>-7.1385905909545411E-2</v>
      </c>
    </row>
    <row r="35" spans="2:8" ht="15" hidden="1" customHeight="1" outlineLevel="1">
      <c r="B35" s="55" t="s">
        <v>95</v>
      </c>
      <c r="C35" s="56">
        <v>85131</v>
      </c>
      <c r="D35" s="57">
        <f t="shared" si="4"/>
        <v>-0.2765521695531723</v>
      </c>
      <c r="E35" s="58">
        <v>49940</v>
      </c>
      <c r="F35" s="59">
        <f t="shared" si="4"/>
        <v>-0.24072187675794021</v>
      </c>
      <c r="G35" s="56">
        <v>135071</v>
      </c>
      <c r="H35" s="57">
        <f t="shared" si="3"/>
        <v>-0.2637055934411574</v>
      </c>
    </row>
    <row r="36" spans="2:8" ht="15" hidden="1" customHeight="1" outlineLevel="1">
      <c r="B36" s="55" t="s">
        <v>96</v>
      </c>
      <c r="C36" s="56">
        <v>83781</v>
      </c>
      <c r="D36" s="57">
        <f t="shared" si="4"/>
        <v>-0.19842902383253125</v>
      </c>
      <c r="E36" s="58">
        <v>50011</v>
      </c>
      <c r="F36" s="59">
        <f t="shared" si="4"/>
        <v>-0.215304473349756</v>
      </c>
      <c r="G36" s="56">
        <v>133792</v>
      </c>
      <c r="H36" s="57">
        <f t="shared" si="3"/>
        <v>-0.20482128210919204</v>
      </c>
    </row>
    <row r="37" spans="2:8" ht="15" hidden="1" customHeight="1" outlineLevel="1">
      <c r="B37" s="55" t="s">
        <v>97</v>
      </c>
      <c r="C37" s="56">
        <v>83242</v>
      </c>
      <c r="D37" s="57">
        <f t="shared" si="4"/>
        <v>-0.10150465211665916</v>
      </c>
      <c r="E37" s="58">
        <v>53102</v>
      </c>
      <c r="F37" s="59">
        <f t="shared" si="4"/>
        <v>-2.5383132972377709E-2</v>
      </c>
      <c r="G37" s="56">
        <v>136344</v>
      </c>
      <c r="H37" s="57">
        <f t="shared" si="3"/>
        <v>-7.3315616695325936E-2</v>
      </c>
    </row>
    <row r="38" spans="2:8" collapsed="1">
      <c r="B38" s="69">
        <v>2009</v>
      </c>
      <c r="C38" s="70">
        <v>1052440</v>
      </c>
      <c r="D38" s="71">
        <f t="shared" si="4"/>
        <v>-0.12887218729694938</v>
      </c>
      <c r="E38" s="70">
        <v>596591</v>
      </c>
      <c r="F38" s="71">
        <f t="shared" si="4"/>
        <v>-0.12608526876286319</v>
      </c>
      <c r="G38" s="70">
        <v>1649031</v>
      </c>
      <c r="H38" s="71">
        <f t="shared" si="3"/>
        <v>-0.12786598265284532</v>
      </c>
    </row>
    <row r="39" spans="2:8" ht="15" hidden="1" customHeight="1" outlineLevel="1">
      <c r="B39" s="55" t="s">
        <v>86</v>
      </c>
      <c r="C39" s="56">
        <v>87217</v>
      </c>
      <c r="D39" s="57">
        <f t="shared" si="4"/>
        <v>-7.730311878464724E-2</v>
      </c>
      <c r="E39" s="58">
        <v>54615</v>
      </c>
      <c r="F39" s="59">
        <f t="shared" si="4"/>
        <v>-8.2622117305247711E-3</v>
      </c>
      <c r="G39" s="56">
        <v>141832</v>
      </c>
      <c r="H39" s="57">
        <f t="shared" si="3"/>
        <v>-5.1887107771702023E-2</v>
      </c>
    </row>
    <row r="40" spans="2:8" ht="15" hidden="1" customHeight="1" outlineLevel="1">
      <c r="B40" s="55" t="s">
        <v>87</v>
      </c>
      <c r="C40" s="56">
        <v>93479</v>
      </c>
      <c r="D40" s="57">
        <f t="shared" si="4"/>
        <v>-9.2110758233540202E-2</v>
      </c>
      <c r="E40" s="58">
        <v>55613</v>
      </c>
      <c r="F40" s="59">
        <f t="shared" si="4"/>
        <v>-0.11462595322624303</v>
      </c>
      <c r="G40" s="56">
        <v>149092</v>
      </c>
      <c r="H40" s="57">
        <f t="shared" si="3"/>
        <v>-0.10064182993919502</v>
      </c>
    </row>
    <row r="41" spans="2:8" ht="15" hidden="1" customHeight="1" outlineLevel="1">
      <c r="B41" s="55" t="s">
        <v>88</v>
      </c>
      <c r="C41" s="56">
        <v>101498</v>
      </c>
      <c r="D41" s="57">
        <f t="shared" si="4"/>
        <v>-8.5183282409034833E-2</v>
      </c>
      <c r="E41" s="58">
        <v>58945</v>
      </c>
      <c r="F41" s="59">
        <f t="shared" si="4"/>
        <v>-1.591038098100106E-2</v>
      </c>
      <c r="G41" s="56">
        <v>160443</v>
      </c>
      <c r="H41" s="57">
        <f t="shared" si="3"/>
        <v>-6.0896591687299217E-2</v>
      </c>
    </row>
    <row r="42" spans="2:8" ht="15" hidden="1" customHeight="1" outlineLevel="1">
      <c r="B42" s="55" t="s">
        <v>89</v>
      </c>
      <c r="C42" s="56">
        <v>88192</v>
      </c>
      <c r="D42" s="57">
        <f t="shared" si="4"/>
        <v>-6.8633766672651086E-2</v>
      </c>
      <c r="E42" s="58">
        <v>49248</v>
      </c>
      <c r="F42" s="59">
        <f t="shared" si="4"/>
        <v>3.2842582106455298E-2</v>
      </c>
      <c r="G42" s="56">
        <v>137440</v>
      </c>
      <c r="H42" s="57">
        <f t="shared" si="3"/>
        <v>-3.4648423507266157E-2</v>
      </c>
    </row>
    <row r="43" spans="2:8" ht="13.5" hidden="1" customHeight="1" outlineLevel="1">
      <c r="B43" s="55" t="s">
        <v>90</v>
      </c>
      <c r="C43" s="56">
        <v>115139</v>
      </c>
      <c r="D43" s="57">
        <f t="shared" si="4"/>
        <v>1.2531438521202309E-2</v>
      </c>
      <c r="E43" s="58">
        <v>72859</v>
      </c>
      <c r="F43" s="59">
        <f t="shared" si="4"/>
        <v>1.294349905461023E-2</v>
      </c>
      <c r="G43" s="56">
        <v>187998</v>
      </c>
      <c r="H43" s="57">
        <f t="shared" si="3"/>
        <v>1.26910936102822E-2</v>
      </c>
    </row>
    <row r="44" spans="2:8" ht="13.5" hidden="1" customHeight="1" outlineLevel="1">
      <c r="B44" s="55" t="s">
        <v>91</v>
      </c>
      <c r="C44" s="56">
        <v>102716</v>
      </c>
      <c r="D44" s="57">
        <f t="shared" si="4"/>
        <v>-2.3890525515537386E-2</v>
      </c>
      <c r="E44" s="58">
        <v>58557</v>
      </c>
      <c r="F44" s="59">
        <f t="shared" si="4"/>
        <v>6.2952676577901157E-2</v>
      </c>
      <c r="G44" s="56">
        <v>161273</v>
      </c>
      <c r="H44" s="57">
        <f t="shared" si="3"/>
        <v>5.9506359196352943E-3</v>
      </c>
    </row>
    <row r="45" spans="2:8" ht="15" hidden="1" customHeight="1" outlineLevel="1">
      <c r="B45" s="55" t="s">
        <v>92</v>
      </c>
      <c r="C45" s="56">
        <v>98741</v>
      </c>
      <c r="D45" s="57">
        <f t="shared" si="4"/>
        <v>2.8005955169649432E-2</v>
      </c>
      <c r="E45" s="58">
        <v>47622</v>
      </c>
      <c r="F45" s="59">
        <f t="shared" si="4"/>
        <v>-1.7191208337632879E-2</v>
      </c>
      <c r="G45" s="56">
        <v>146363</v>
      </c>
      <c r="H45" s="57">
        <f t="shared" si="3"/>
        <v>1.2850677480519934E-2</v>
      </c>
    </row>
    <row r="46" spans="2:8" ht="15" hidden="1" customHeight="1" outlineLevel="1">
      <c r="B46" s="55" t="s">
        <v>93</v>
      </c>
      <c r="C46" s="56">
        <v>103754</v>
      </c>
      <c r="D46" s="57">
        <f t="shared" si="4"/>
        <v>0.29880827199439186</v>
      </c>
      <c r="E46" s="58">
        <v>49751</v>
      </c>
      <c r="F46" s="59">
        <f t="shared" si="4"/>
        <v>0.37266857962697264</v>
      </c>
      <c r="G46" s="56">
        <v>153505</v>
      </c>
      <c r="H46" s="57">
        <f t="shared" si="3"/>
        <v>0.32186036098098647</v>
      </c>
    </row>
    <row r="47" spans="2:8" ht="15" hidden="1" customHeight="1" outlineLevel="1">
      <c r="B47" s="55" t="s">
        <v>94</v>
      </c>
      <c r="C47" s="56">
        <v>102558</v>
      </c>
      <c r="D47" s="57">
        <f t="shared" si="4"/>
        <v>-3.3702360201629977E-2</v>
      </c>
      <c r="E47" s="58">
        <v>51464</v>
      </c>
      <c r="F47" s="59">
        <f t="shared" si="4"/>
        <v>-6.1834621554615721E-2</v>
      </c>
      <c r="G47" s="56">
        <v>154022</v>
      </c>
      <c r="H47" s="57">
        <f t="shared" si="3"/>
        <v>-4.3288134119298549E-2</v>
      </c>
    </row>
    <row r="48" spans="2:8" ht="15" hidden="1" customHeight="1" outlineLevel="1">
      <c r="B48" s="55" t="s">
        <v>95</v>
      </c>
      <c r="C48" s="56">
        <v>117674</v>
      </c>
      <c r="D48" s="57">
        <f t="shared" si="4"/>
        <v>0.10823970390182791</v>
      </c>
      <c r="E48" s="58">
        <v>65773</v>
      </c>
      <c r="F48" s="59">
        <f t="shared" si="4"/>
        <v>-3.5162094763092289E-2</v>
      </c>
      <c r="G48" s="56">
        <v>183447</v>
      </c>
      <c r="H48" s="57">
        <f t="shared" si="3"/>
        <v>5.2170621332828571E-2</v>
      </c>
    </row>
    <row r="49" spans="2:10" ht="15" hidden="1" customHeight="1" outlineLevel="1">
      <c r="B49" s="55" t="s">
        <v>96</v>
      </c>
      <c r="C49" s="56">
        <v>104521</v>
      </c>
      <c r="D49" s="57">
        <f t="shared" si="4"/>
        <v>0.11172447536083907</v>
      </c>
      <c r="E49" s="58">
        <v>63733</v>
      </c>
      <c r="F49" s="59">
        <f t="shared" si="4"/>
        <v>0.1104470850611563</v>
      </c>
      <c r="G49" s="56">
        <v>168254</v>
      </c>
      <c r="H49" s="57">
        <f t="shared" si="3"/>
        <v>0.11124026655923291</v>
      </c>
    </row>
    <row r="50" spans="2:10" ht="15" hidden="1" customHeight="1" outlineLevel="1">
      <c r="B50" s="55" t="s">
        <v>97</v>
      </c>
      <c r="C50" s="56">
        <v>92646</v>
      </c>
      <c r="D50" s="57">
        <f t="shared" si="4"/>
        <v>1.5510078810930583E-2</v>
      </c>
      <c r="E50" s="58">
        <v>54485</v>
      </c>
      <c r="F50" s="59">
        <f t="shared" si="4"/>
        <v>-9.5977314452947438E-3</v>
      </c>
      <c r="G50" s="56">
        <v>147131</v>
      </c>
      <c r="H50" s="57">
        <f t="shared" si="3"/>
        <v>6.0652060939252461E-3</v>
      </c>
    </row>
    <row r="51" spans="2:10" collapsed="1">
      <c r="B51" s="69">
        <v>2008</v>
      </c>
      <c r="C51" s="70">
        <v>1208135</v>
      </c>
      <c r="D51" s="71">
        <f t="shared" si="4"/>
        <v>1.0509631389211904E-2</v>
      </c>
      <c r="E51" s="70">
        <v>682665</v>
      </c>
      <c r="F51" s="71">
        <f t="shared" si="4"/>
        <v>1.4946209701878654E-2</v>
      </c>
      <c r="G51" s="70">
        <v>1890800</v>
      </c>
      <c r="H51" s="71">
        <f t="shared" si="3"/>
        <v>1.2106957459176781E-2</v>
      </c>
    </row>
    <row r="52" spans="2:10" ht="15" hidden="1" customHeight="1" outlineLevel="1">
      <c r="B52" s="55" t="s">
        <v>86</v>
      </c>
      <c r="C52" s="56">
        <v>94524</v>
      </c>
      <c r="D52" s="57">
        <f t="shared" si="4"/>
        <v>-4.8365012886597891E-2</v>
      </c>
      <c r="E52" s="58">
        <v>55070</v>
      </c>
      <c r="F52" s="59">
        <f t="shared" si="4"/>
        <v>-9.0067910312123023E-2</v>
      </c>
      <c r="G52" s="56">
        <v>149594</v>
      </c>
      <c r="H52" s="57">
        <f t="shared" si="3"/>
        <v>-6.4154295616488111E-2</v>
      </c>
    </row>
    <row r="53" spans="2:10" ht="15" hidden="1" customHeight="1" outlineLevel="1">
      <c r="B53" s="55" t="s">
        <v>87</v>
      </c>
      <c r="C53" s="56">
        <v>102963</v>
      </c>
      <c r="D53" s="57">
        <f t="shared" si="4"/>
        <v>2.2746913273668179E-2</v>
      </c>
      <c r="E53" s="58">
        <v>62813</v>
      </c>
      <c r="F53" s="59">
        <f t="shared" si="4"/>
        <v>0.21723543204852436</v>
      </c>
      <c r="G53" s="56">
        <v>165776</v>
      </c>
      <c r="H53" s="57">
        <f t="shared" si="3"/>
        <v>8.8654811001076972E-2</v>
      </c>
    </row>
    <row r="54" spans="2:10" ht="15" hidden="1" customHeight="1" outlineLevel="1">
      <c r="B54" s="55" t="s">
        <v>88</v>
      </c>
      <c r="C54" s="56">
        <v>110949</v>
      </c>
      <c r="D54" s="57">
        <f t="shared" si="4"/>
        <v>-1.8106995884773713E-2</v>
      </c>
      <c r="E54" s="58">
        <v>59898</v>
      </c>
      <c r="F54" s="59">
        <f t="shared" si="4"/>
        <v>-6.2130084865186452E-2</v>
      </c>
      <c r="G54" s="56">
        <v>170847</v>
      </c>
      <c r="H54" s="57">
        <f t="shared" si="3"/>
        <v>-3.4004104918551881E-2</v>
      </c>
    </row>
    <row r="55" spans="2:10" ht="15" hidden="1" customHeight="1" outlineLevel="1">
      <c r="B55" s="55" t="s">
        <v>89</v>
      </c>
      <c r="C55" s="56">
        <v>94691</v>
      </c>
      <c r="D55" s="57">
        <f t="shared" si="4"/>
        <v>-8.3667998877459238E-2</v>
      </c>
      <c r="E55" s="58">
        <v>47682</v>
      </c>
      <c r="F55" s="59">
        <f t="shared" si="4"/>
        <v>-0.20929306999651753</v>
      </c>
      <c r="G55" s="56">
        <v>142373</v>
      </c>
      <c r="H55" s="57">
        <f t="shared" si="3"/>
        <v>-0.12996211195306773</v>
      </c>
    </row>
    <row r="56" spans="2:10" ht="15" hidden="1" customHeight="1" outlineLevel="1">
      <c r="B56" s="55" t="s">
        <v>90</v>
      </c>
      <c r="C56" s="56">
        <v>113714</v>
      </c>
      <c r="D56" s="57">
        <f t="shared" si="4"/>
        <v>6.5679991502318735E-3</v>
      </c>
      <c r="E56" s="58">
        <v>71928</v>
      </c>
      <c r="F56" s="59">
        <f t="shared" si="4"/>
        <v>3.8476531481454801E-2</v>
      </c>
      <c r="G56" s="56">
        <v>185642</v>
      </c>
      <c r="H56" s="57">
        <f t="shared" si="3"/>
        <v>1.8695640244738909E-2</v>
      </c>
    </row>
    <row r="57" spans="2:10" ht="15" hidden="1" customHeight="1" outlineLevel="1">
      <c r="B57" s="55" t="s">
        <v>91</v>
      </c>
      <c r="C57" s="56">
        <v>105230</v>
      </c>
      <c r="D57" s="57">
        <f t="shared" si="4"/>
        <v>9.816998858042103E-3</v>
      </c>
      <c r="E57" s="58">
        <v>55089</v>
      </c>
      <c r="F57" s="59">
        <f t="shared" si="4"/>
        <v>-0.13636007336918177</v>
      </c>
      <c r="G57" s="56">
        <v>160319</v>
      </c>
      <c r="H57" s="57">
        <f t="shared" si="3"/>
        <v>-4.5686155457932975E-2</v>
      </c>
    </row>
    <row r="58" spans="2:10" ht="15" hidden="1" customHeight="1" outlineLevel="1" thickBot="1">
      <c r="B58" s="55" t="s">
        <v>92</v>
      </c>
      <c r="C58" s="56">
        <v>96051</v>
      </c>
      <c r="D58" s="57">
        <f t="shared" si="4"/>
        <v>6.159454448320334E-3</v>
      </c>
      <c r="E58" s="58">
        <v>48455</v>
      </c>
      <c r="F58" s="59">
        <f t="shared" si="4"/>
        <v>-0.12817790892243475</v>
      </c>
      <c r="G58" s="56">
        <v>144506</v>
      </c>
      <c r="H58" s="57">
        <f t="shared" si="3"/>
        <v>-4.3272732087763721E-2</v>
      </c>
    </row>
    <row r="59" spans="2:10" ht="16.5" hidden="1" customHeight="1" outlineLevel="1" thickBot="1">
      <c r="B59" s="55" t="s">
        <v>93</v>
      </c>
      <c r="C59" s="56">
        <v>79884</v>
      </c>
      <c r="D59" s="57">
        <f t="shared" si="4"/>
        <v>-0.10437921833307173</v>
      </c>
      <c r="E59" s="58">
        <v>36244</v>
      </c>
      <c r="F59" s="59">
        <f t="shared" si="4"/>
        <v>-0.15953993136072719</v>
      </c>
      <c r="G59" s="56">
        <v>116128</v>
      </c>
      <c r="H59" s="57">
        <f t="shared" si="3"/>
        <v>-0.12235674662555363</v>
      </c>
      <c r="J59" s="72" t="s">
        <v>98</v>
      </c>
    </row>
    <row r="60" spans="2:10" ht="15" hidden="1" customHeight="1" outlineLevel="1">
      <c r="B60" s="55" t="s">
        <v>94</v>
      </c>
      <c r="C60" s="56">
        <v>106135</v>
      </c>
      <c r="D60" s="57">
        <f t="shared" si="4"/>
        <v>-6.2386812371352574E-2</v>
      </c>
      <c r="E60" s="58">
        <v>54856</v>
      </c>
      <c r="F60" s="59">
        <f t="shared" si="4"/>
        <v>-9.8430437998192177E-2</v>
      </c>
      <c r="G60" s="56">
        <v>160991</v>
      </c>
      <c r="H60" s="57">
        <f t="shared" si="3"/>
        <v>-7.4987646660001572E-2</v>
      </c>
    </row>
    <row r="61" spans="2:10" ht="15" hidden="1" customHeight="1" outlineLevel="1">
      <c r="B61" s="55" t="s">
        <v>95</v>
      </c>
      <c r="C61" s="56">
        <v>106181</v>
      </c>
      <c r="D61" s="57">
        <f t="shared" si="4"/>
        <v>2.9424311170573647E-2</v>
      </c>
      <c r="E61" s="58">
        <v>68170</v>
      </c>
      <c r="F61" s="59">
        <f t="shared" si="4"/>
        <v>5.521415414144859E-2</v>
      </c>
      <c r="G61" s="56">
        <v>174351</v>
      </c>
      <c r="H61" s="57">
        <f t="shared" si="3"/>
        <v>3.9356419412336363E-2</v>
      </c>
    </row>
    <row r="62" spans="2:10" ht="15" hidden="1" customHeight="1" outlineLevel="1">
      <c r="B62" s="55" t="s">
        <v>96</v>
      </c>
      <c r="C62" s="56">
        <v>94017</v>
      </c>
      <c r="D62" s="57">
        <f t="shared" si="4"/>
        <v>1.8547207626889106E-2</v>
      </c>
      <c r="E62" s="58">
        <v>57394</v>
      </c>
      <c r="F62" s="59">
        <f t="shared" si="4"/>
        <v>-1.7898699520876082E-2</v>
      </c>
      <c r="G62" s="56">
        <v>151411</v>
      </c>
      <c r="H62" s="57">
        <f t="shared" si="3"/>
        <v>4.4180569836478334E-3</v>
      </c>
    </row>
    <row r="63" spans="2:10" ht="15" hidden="1" customHeight="1" outlineLevel="1">
      <c r="B63" s="55" t="s">
        <v>97</v>
      </c>
      <c r="C63" s="56">
        <v>91231</v>
      </c>
      <c r="D63" s="57">
        <f t="shared" si="4"/>
        <v>-4.6438948930743962E-2</v>
      </c>
      <c r="E63" s="58">
        <v>55013</v>
      </c>
      <c r="F63" s="59">
        <f t="shared" si="4"/>
        <v>-3.4758044706460378E-2</v>
      </c>
      <c r="G63" s="56">
        <v>146244</v>
      </c>
      <c r="H63" s="57">
        <f t="shared" si="3"/>
        <v>-4.2078235124584085E-2</v>
      </c>
    </row>
    <row r="64" spans="2:10" collapsed="1">
      <c r="B64" s="69">
        <v>2007</v>
      </c>
      <c r="C64" s="70">
        <v>1195570</v>
      </c>
      <c r="D64" s="71">
        <f t="shared" si="4"/>
        <v>-2.2021430014617649E-2</v>
      </c>
      <c r="E64" s="70">
        <v>672612</v>
      </c>
      <c r="F64" s="71">
        <f t="shared" si="4"/>
        <v>-5.1226640787216726E-2</v>
      </c>
      <c r="G64" s="70">
        <v>1868182</v>
      </c>
      <c r="H64" s="71">
        <f t="shared" si="3"/>
        <v>-3.2741212548908383E-2</v>
      </c>
    </row>
    <row r="65" spans="2:8" ht="15" hidden="1" customHeight="1" outlineLevel="1">
      <c r="B65" s="55" t="s">
        <v>86</v>
      </c>
      <c r="C65" s="56">
        <v>99328</v>
      </c>
      <c r="D65" s="56"/>
      <c r="E65" s="58">
        <v>60521</v>
      </c>
      <c r="F65" s="59"/>
      <c r="G65" s="56">
        <v>159849</v>
      </c>
      <c r="H65" s="56"/>
    </row>
    <row r="66" spans="2:8" ht="15" hidden="1" customHeight="1" outlineLevel="1">
      <c r="B66" s="55" t="s">
        <v>87</v>
      </c>
      <c r="C66" s="56">
        <v>100673</v>
      </c>
      <c r="D66" s="56"/>
      <c r="E66" s="58">
        <v>51603</v>
      </c>
      <c r="F66" s="59"/>
      <c r="G66" s="56">
        <v>152276</v>
      </c>
      <c r="H66" s="56"/>
    </row>
    <row r="67" spans="2:8" ht="15" hidden="1" customHeight="1" outlineLevel="1">
      <c r="B67" s="55" t="s">
        <v>88</v>
      </c>
      <c r="C67" s="56">
        <v>112995</v>
      </c>
      <c r="D67" s="56"/>
      <c r="E67" s="58">
        <v>63866</v>
      </c>
      <c r="F67" s="59"/>
      <c r="G67" s="56">
        <v>176861</v>
      </c>
      <c r="H67" s="56"/>
    </row>
    <row r="68" spans="2:8" ht="15" hidden="1" customHeight="1" outlineLevel="1">
      <c r="B68" s="55" t="s">
        <v>89</v>
      </c>
      <c r="C68" s="56">
        <v>103337</v>
      </c>
      <c r="D68" s="56"/>
      <c r="E68" s="58">
        <v>60303</v>
      </c>
      <c r="F68" s="59"/>
      <c r="G68" s="56">
        <v>163640</v>
      </c>
      <c r="H68" s="56"/>
    </row>
    <row r="69" spans="2:8" ht="15" hidden="1" customHeight="1" outlineLevel="1">
      <c r="B69" s="55" t="s">
        <v>90</v>
      </c>
      <c r="C69" s="56">
        <v>112972</v>
      </c>
      <c r="D69" s="56"/>
      <c r="E69" s="58">
        <v>69263</v>
      </c>
      <c r="F69" s="59"/>
      <c r="G69" s="56">
        <v>182235</v>
      </c>
      <c r="H69" s="56"/>
    </row>
    <row r="70" spans="2:8" ht="15" hidden="1" customHeight="1" outlineLevel="1">
      <c r="B70" s="55" t="s">
        <v>91</v>
      </c>
      <c r="C70" s="56">
        <v>104207</v>
      </c>
      <c r="D70" s="56"/>
      <c r="E70" s="58">
        <v>63787</v>
      </c>
      <c r="F70" s="59"/>
      <c r="G70" s="56">
        <v>167994</v>
      </c>
      <c r="H70" s="56"/>
    </row>
    <row r="71" spans="2:8" ht="15" hidden="1" customHeight="1" outlineLevel="1">
      <c r="B71" s="55" t="s">
        <v>92</v>
      </c>
      <c r="C71" s="56">
        <v>95463</v>
      </c>
      <c r="D71" s="56"/>
      <c r="E71" s="58">
        <v>55579</v>
      </c>
      <c r="F71" s="59"/>
      <c r="G71" s="56">
        <v>151042</v>
      </c>
      <c r="H71" s="56"/>
    </row>
    <row r="72" spans="2:8" ht="15" hidden="1" customHeight="1" outlineLevel="1">
      <c r="B72" s="55" t="s">
        <v>93</v>
      </c>
      <c r="C72" s="56">
        <v>89194</v>
      </c>
      <c r="D72" s="56"/>
      <c r="E72" s="58">
        <v>43124</v>
      </c>
      <c r="F72" s="59"/>
      <c r="G72" s="56">
        <v>132318</v>
      </c>
      <c r="H72" s="56"/>
    </row>
    <row r="73" spans="2:8" ht="15" hidden="1" customHeight="1" outlineLevel="1">
      <c r="B73" s="55" t="s">
        <v>94</v>
      </c>
      <c r="C73" s="56">
        <v>113197</v>
      </c>
      <c r="D73" s="56"/>
      <c r="E73" s="58">
        <v>60845</v>
      </c>
      <c r="F73" s="59"/>
      <c r="G73" s="56">
        <v>174042</v>
      </c>
      <c r="H73" s="56"/>
    </row>
    <row r="74" spans="2:8" ht="15" hidden="1" customHeight="1" outlineLevel="1">
      <c r="B74" s="55" t="s">
        <v>95</v>
      </c>
      <c r="C74" s="56">
        <v>103146</v>
      </c>
      <c r="D74" s="56"/>
      <c r="E74" s="58">
        <v>64603</v>
      </c>
      <c r="F74" s="59"/>
      <c r="G74" s="56">
        <v>167749</v>
      </c>
      <c r="H74" s="56"/>
    </row>
    <row r="75" spans="2:8" ht="15" hidden="1" customHeight="1" outlineLevel="1">
      <c r="B75" s="55" t="s">
        <v>96</v>
      </c>
      <c r="C75" s="56">
        <v>92305</v>
      </c>
      <c r="D75" s="56"/>
      <c r="E75" s="58">
        <v>58440</v>
      </c>
      <c r="F75" s="59"/>
      <c r="G75" s="56">
        <v>150745</v>
      </c>
      <c r="H75" s="56"/>
    </row>
    <row r="76" spans="2:8" ht="15" hidden="1" customHeight="1" outlineLevel="1">
      <c r="B76" s="55" t="s">
        <v>97</v>
      </c>
      <c r="C76" s="56">
        <v>95674</v>
      </c>
      <c r="D76" s="56"/>
      <c r="E76" s="58">
        <v>56994</v>
      </c>
      <c r="F76" s="59"/>
      <c r="G76" s="56">
        <v>152668</v>
      </c>
      <c r="H76" s="56"/>
    </row>
    <row r="77" spans="2:8" collapsed="1">
      <c r="B77" s="69">
        <v>2006</v>
      </c>
      <c r="C77" s="70">
        <v>1222491</v>
      </c>
      <c r="D77" s="70"/>
      <c r="E77" s="70">
        <v>708928</v>
      </c>
      <c r="F77" s="71"/>
      <c r="G77" s="70">
        <v>1931419</v>
      </c>
      <c r="H77" s="70"/>
    </row>
    <row r="78" spans="2:8" ht="15" customHeight="1">
      <c r="B78" s="339" t="s">
        <v>99</v>
      </c>
      <c r="C78" s="339"/>
      <c r="D78" s="339"/>
      <c r="E78" s="339"/>
      <c r="F78" s="339"/>
      <c r="G78" s="339"/>
      <c r="H78" s="339"/>
    </row>
  </sheetData>
  <mergeCells count="5">
    <mergeCell ref="B5:H5"/>
    <mergeCell ref="C6:D6"/>
    <mergeCell ref="E6:F6"/>
    <mergeCell ref="G6:H6"/>
    <mergeCell ref="B78:H78"/>
  </mergeCells>
  <hyperlinks>
    <hyperlink ref="J59" location="'grafica evolución alo x tip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P80"/>
  <sheetViews>
    <sheetView showGridLines="0" showRowColHeaders="0" zoomScaleNormal="100" workbookViewId="0">
      <selection activeCell="I25" sqref="I25"/>
    </sheetView>
  </sheetViews>
  <sheetFormatPr baseColWidth="10" defaultRowHeight="15" outlineLevelRow="1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45" t="s">
        <v>261</v>
      </c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</row>
    <row r="6" spans="2:16" ht="30" customHeight="1">
      <c r="B6" s="137"/>
      <c r="C6" s="118" t="s">
        <v>167</v>
      </c>
      <c r="D6" s="118" t="s">
        <v>85</v>
      </c>
      <c r="E6" s="117" t="s">
        <v>162</v>
      </c>
      <c r="F6" s="117" t="s">
        <v>85</v>
      </c>
      <c r="G6" s="118" t="s">
        <v>161</v>
      </c>
      <c r="H6" s="118" t="s">
        <v>85</v>
      </c>
      <c r="I6" s="117" t="s">
        <v>160</v>
      </c>
      <c r="J6" s="117" t="s">
        <v>85</v>
      </c>
      <c r="K6" s="118" t="s">
        <v>81</v>
      </c>
      <c r="L6" s="118" t="s">
        <v>85</v>
      </c>
      <c r="M6" s="117" t="s">
        <v>136</v>
      </c>
      <c r="N6" s="117" t="s">
        <v>85</v>
      </c>
      <c r="O6" s="118" t="s">
        <v>83</v>
      </c>
      <c r="P6" s="118" t="s">
        <v>85</v>
      </c>
    </row>
    <row r="7" spans="2:16">
      <c r="B7" s="55" t="s">
        <v>94</v>
      </c>
      <c r="C7" s="115">
        <v>7736</v>
      </c>
      <c r="D7" s="104">
        <f t="shared" ref="D7:D10" si="0">C7/C20-1</f>
        <v>-6.1620572537603113E-2</v>
      </c>
      <c r="E7" s="103">
        <v>130256</v>
      </c>
      <c r="F7" s="138">
        <f t="shared" ref="F7:F10" si="1">E7/E20-1</f>
        <v>0.2129361480226093</v>
      </c>
      <c r="G7" s="115">
        <v>578209</v>
      </c>
      <c r="H7" s="104">
        <f t="shared" ref="H7:H10" si="2">G7/G20-1</f>
        <v>0.22538772257755513</v>
      </c>
      <c r="I7" s="103">
        <v>127202</v>
      </c>
      <c r="J7" s="138">
        <f t="shared" ref="J7:J10" si="3">I7/I20-1</f>
        <v>0.33647835086207811</v>
      </c>
      <c r="K7" s="115">
        <v>843403</v>
      </c>
      <c r="L7" s="104">
        <f t="shared" ref="L7:L10" si="4">K7/K20-1</f>
        <v>0.23545120029062439</v>
      </c>
      <c r="M7" s="103">
        <v>447380</v>
      </c>
      <c r="N7" s="138">
        <f t="shared" ref="N7:N10" si="5">M7/M20-1</f>
        <v>0.18163185530305426</v>
      </c>
      <c r="O7" s="115">
        <v>1290783</v>
      </c>
      <c r="P7" s="59">
        <f t="shared" ref="P7:P10" si="6">O7/O20-1</f>
        <v>0.21625113071008584</v>
      </c>
    </row>
    <row r="8" spans="2:16">
      <c r="B8" s="55" t="s">
        <v>95</v>
      </c>
      <c r="C8" s="115">
        <v>8850</v>
      </c>
      <c r="D8" s="104">
        <f t="shared" si="0"/>
        <v>-0.20018075011296887</v>
      </c>
      <c r="E8" s="103">
        <v>154183</v>
      </c>
      <c r="F8" s="138">
        <f t="shared" si="1"/>
        <v>0.23956264822928808</v>
      </c>
      <c r="G8" s="115">
        <v>582852</v>
      </c>
      <c r="H8" s="104">
        <f t="shared" si="2"/>
        <v>0.26022054054054045</v>
      </c>
      <c r="I8" s="103">
        <v>113425</v>
      </c>
      <c r="J8" s="138">
        <f t="shared" si="3"/>
        <v>0.15126570715170207</v>
      </c>
      <c r="K8" s="115">
        <v>859310</v>
      </c>
      <c r="L8" s="104">
        <f t="shared" si="4"/>
        <v>0.23380408688360776</v>
      </c>
      <c r="M8" s="103">
        <v>487306</v>
      </c>
      <c r="N8" s="138">
        <f t="shared" si="5"/>
        <v>0.10309873438352413</v>
      </c>
      <c r="O8" s="115">
        <v>1346616</v>
      </c>
      <c r="P8" s="59">
        <f t="shared" si="6"/>
        <v>0.18307587286610039</v>
      </c>
    </row>
    <row r="9" spans="2:16">
      <c r="B9" s="55" t="s">
        <v>96</v>
      </c>
      <c r="C9" s="115">
        <v>7157</v>
      </c>
      <c r="D9" s="104">
        <f t="shared" si="0"/>
        <v>-0.34900855011824627</v>
      </c>
      <c r="E9" s="103">
        <v>153576</v>
      </c>
      <c r="F9" s="138">
        <f t="shared" si="1"/>
        <v>0.26711825810018075</v>
      </c>
      <c r="G9" s="115">
        <v>552625</v>
      </c>
      <c r="H9" s="104">
        <f t="shared" si="2"/>
        <v>0.25452035949485485</v>
      </c>
      <c r="I9" s="103">
        <v>105059</v>
      </c>
      <c r="J9" s="138">
        <f t="shared" si="3"/>
        <v>0.25838753338843179</v>
      </c>
      <c r="K9" s="115">
        <v>818417</v>
      </c>
      <c r="L9" s="104">
        <f t="shared" si="4"/>
        <v>0.24722755181814993</v>
      </c>
      <c r="M9" s="103">
        <v>497645</v>
      </c>
      <c r="N9" s="138">
        <f t="shared" si="5"/>
        <v>0.17090737115536658</v>
      </c>
      <c r="O9" s="115">
        <v>1316062</v>
      </c>
      <c r="P9" s="59">
        <f t="shared" si="6"/>
        <v>0.21722683285284727</v>
      </c>
    </row>
    <row r="10" spans="2:16">
      <c r="B10" s="55" t="s">
        <v>97</v>
      </c>
      <c r="C10" s="115">
        <v>8242</v>
      </c>
      <c r="D10" s="104">
        <f t="shared" si="0"/>
        <v>-0.25161173158993921</v>
      </c>
      <c r="E10" s="103">
        <v>142809</v>
      </c>
      <c r="F10" s="138">
        <f t="shared" si="1"/>
        <v>7.7275298909968759E-2</v>
      </c>
      <c r="G10" s="115">
        <v>547417</v>
      </c>
      <c r="H10" s="104">
        <f t="shared" si="2"/>
        <v>0.10400162953163061</v>
      </c>
      <c r="I10" s="103">
        <v>101828</v>
      </c>
      <c r="J10" s="138">
        <f t="shared" si="3"/>
        <v>0.31046020796870177</v>
      </c>
      <c r="K10" s="115">
        <v>800296</v>
      </c>
      <c r="L10" s="104">
        <f t="shared" si="4"/>
        <v>0.11597060505068812</v>
      </c>
      <c r="M10" s="103">
        <v>466669</v>
      </c>
      <c r="N10" s="138">
        <f t="shared" si="5"/>
        <v>4.8164411252737294E-2</v>
      </c>
      <c r="O10" s="115">
        <v>1266965</v>
      </c>
      <c r="P10" s="59">
        <f t="shared" si="6"/>
        <v>8.9998322371392492E-2</v>
      </c>
    </row>
    <row r="11" spans="2:16" ht="30" customHeight="1">
      <c r="B11" s="106" t="str">
        <f>actualizaciones!$A$2</f>
        <v xml:space="preserve">acumulado abril 2011 </v>
      </c>
      <c r="C11" s="107">
        <v>31985</v>
      </c>
      <c r="D11" s="154">
        <v>-0.22584470907154608</v>
      </c>
      <c r="E11" s="107">
        <v>580824</v>
      </c>
      <c r="F11" s="154">
        <v>0.19624335791077985</v>
      </c>
      <c r="G11" s="107">
        <v>2261103</v>
      </c>
      <c r="H11" s="154">
        <v>0.20868513769883457</v>
      </c>
      <c r="I11" s="107">
        <v>447514</v>
      </c>
      <c r="J11" s="154">
        <v>0.26099354729634539</v>
      </c>
      <c r="K11" s="107">
        <v>3321426</v>
      </c>
      <c r="L11" s="154">
        <v>0.20671225257124637</v>
      </c>
      <c r="M11" s="107">
        <v>1899000</v>
      </c>
      <c r="N11" s="154">
        <v>0.12326585851463912</v>
      </c>
      <c r="O11" s="107">
        <v>5220426</v>
      </c>
      <c r="P11" s="154">
        <v>0.17496052837399412</v>
      </c>
    </row>
    <row r="12" spans="2:16" outlineLevel="1">
      <c r="B12" s="55" t="s">
        <v>86</v>
      </c>
      <c r="C12" s="115">
        <v>5387</v>
      </c>
      <c r="D12" s="104">
        <f>C12/C25-1</f>
        <v>-0.49644793419330713</v>
      </c>
      <c r="E12" s="103">
        <v>112947</v>
      </c>
      <c r="F12" s="138">
        <f>E12/E25-1</f>
        <v>-6.4760532591414899E-2</v>
      </c>
      <c r="G12" s="115">
        <v>471516</v>
      </c>
      <c r="H12" s="104">
        <f t="shared" ref="H12:H63" si="7">G12/G25-1</f>
        <v>5.3474567597993072E-3</v>
      </c>
      <c r="I12" s="103">
        <v>92143</v>
      </c>
      <c r="J12" s="138">
        <f t="shared" ref="J12:J63" si="8">I12/I25-1</f>
        <v>0.15392225617392175</v>
      </c>
      <c r="K12" s="115">
        <v>684815</v>
      </c>
      <c r="L12" s="104">
        <f t="shared" ref="L12:L63" si="9">K12/K25-1</f>
        <v>6.5983072820972044E-3</v>
      </c>
      <c r="M12" s="103">
        <v>451897</v>
      </c>
      <c r="N12" s="138">
        <f t="shared" ref="N12:N63" si="10">M12/M25-1</f>
        <v>4.1585322285095261E-2</v>
      </c>
      <c r="O12" s="115">
        <v>1136712</v>
      </c>
      <c r="P12" s="59">
        <f t="shared" ref="P12:P63" si="11">O12/O25-1</f>
        <v>2.0222028557298932E-2</v>
      </c>
    </row>
    <row r="13" spans="2:16" outlineLevel="1">
      <c r="B13" s="55" t="s">
        <v>87</v>
      </c>
      <c r="C13" s="115">
        <v>4468</v>
      </c>
      <c r="D13" s="104">
        <f t="shared" ref="D13:F63" si="12">C13/C26-1</f>
        <v>-0.54699381526918789</v>
      </c>
      <c r="E13" s="103">
        <v>116258</v>
      </c>
      <c r="F13" s="138">
        <f t="shared" si="12"/>
        <v>-9.2230811275083924E-2</v>
      </c>
      <c r="G13" s="115">
        <v>510518</v>
      </c>
      <c r="H13" s="104">
        <f t="shared" si="7"/>
        <v>9.82235435337242E-2</v>
      </c>
      <c r="I13" s="103">
        <v>107608</v>
      </c>
      <c r="J13" s="138">
        <f t="shared" si="8"/>
        <v>4.8464361419007229E-3</v>
      </c>
      <c r="K13" s="115">
        <v>738852</v>
      </c>
      <c r="L13" s="104">
        <f t="shared" si="9"/>
        <v>4.0812531695497922E-2</v>
      </c>
      <c r="M13" s="103">
        <v>478655</v>
      </c>
      <c r="N13" s="138">
        <f t="shared" si="10"/>
        <v>0.1109860318727689</v>
      </c>
      <c r="O13" s="115">
        <v>1217507</v>
      </c>
      <c r="P13" s="59">
        <f t="shared" si="11"/>
        <v>6.7316374423827874E-2</v>
      </c>
    </row>
    <row r="14" spans="2:16" outlineLevel="1">
      <c r="B14" s="55" t="s">
        <v>88</v>
      </c>
      <c r="C14" s="115">
        <v>5386</v>
      </c>
      <c r="D14" s="104">
        <f t="shared" si="12"/>
        <v>-0.35980030904552474</v>
      </c>
      <c r="E14" s="103">
        <v>96279</v>
      </c>
      <c r="F14" s="138">
        <f t="shared" si="12"/>
        <v>-2.6934427554980545E-2</v>
      </c>
      <c r="G14" s="115">
        <v>547052</v>
      </c>
      <c r="H14" s="104">
        <f t="shared" si="7"/>
        <v>0.10913274874550161</v>
      </c>
      <c r="I14" s="103">
        <v>108827</v>
      </c>
      <c r="J14" s="138">
        <f t="shared" si="8"/>
        <v>0.10969827366446072</v>
      </c>
      <c r="K14" s="115">
        <v>757544</v>
      </c>
      <c r="L14" s="104">
        <f t="shared" si="9"/>
        <v>8.4295306240168566E-2</v>
      </c>
      <c r="M14" s="103">
        <v>415454</v>
      </c>
      <c r="N14" s="138">
        <f t="shared" si="10"/>
        <v>3.9268954061977723E-2</v>
      </c>
      <c r="O14" s="115">
        <v>1172998</v>
      </c>
      <c r="P14" s="59">
        <f t="shared" si="11"/>
        <v>6.7908343628545698E-2</v>
      </c>
    </row>
    <row r="15" spans="2:16" outlineLevel="1">
      <c r="B15" s="55" t="s">
        <v>89</v>
      </c>
      <c r="C15" s="115">
        <v>7823</v>
      </c>
      <c r="D15" s="104">
        <f t="shared" si="12"/>
        <v>-0.12091246207439033</v>
      </c>
      <c r="E15" s="103">
        <v>98678</v>
      </c>
      <c r="F15" s="138">
        <f t="shared" si="12"/>
        <v>0.10564824255733951</v>
      </c>
      <c r="G15" s="115">
        <v>486652</v>
      </c>
      <c r="H15" s="104">
        <f t="shared" si="7"/>
        <v>4.4561925428909355E-2</v>
      </c>
      <c r="I15" s="103">
        <v>94245</v>
      </c>
      <c r="J15" s="138">
        <f t="shared" si="8"/>
        <v>-3.9277049481131088E-2</v>
      </c>
      <c r="K15" s="115">
        <v>687398</v>
      </c>
      <c r="L15" s="104">
        <f t="shared" si="9"/>
        <v>3.8150715033293814E-2</v>
      </c>
      <c r="M15" s="103">
        <v>392506</v>
      </c>
      <c r="N15" s="138">
        <f t="shared" si="10"/>
        <v>-7.6579822266045205E-3</v>
      </c>
      <c r="O15" s="115">
        <v>1079904</v>
      </c>
      <c r="P15" s="59">
        <f t="shared" si="11"/>
        <v>2.1019749033726942E-2</v>
      </c>
    </row>
    <row r="16" spans="2:16" outlineLevel="1">
      <c r="B16" s="55" t="s">
        <v>90</v>
      </c>
      <c r="C16" s="115">
        <v>10411</v>
      </c>
      <c r="D16" s="104">
        <f t="shared" si="12"/>
        <v>3.1798034303334166E-3</v>
      </c>
      <c r="E16" s="103">
        <v>133547</v>
      </c>
      <c r="F16" s="138">
        <f t="shared" si="12"/>
        <v>-3.7006323956763509E-2</v>
      </c>
      <c r="G16" s="115">
        <v>611305</v>
      </c>
      <c r="H16" s="104">
        <f t="shared" si="7"/>
        <v>4.9897638823052537E-2</v>
      </c>
      <c r="I16" s="103">
        <v>110704</v>
      </c>
      <c r="J16" s="138">
        <f t="shared" si="8"/>
        <v>9.1400234637642574E-2</v>
      </c>
      <c r="K16" s="115">
        <v>865967</v>
      </c>
      <c r="L16" s="104">
        <f t="shared" si="9"/>
        <v>3.9898311842083034E-2</v>
      </c>
      <c r="M16" s="103">
        <v>523020</v>
      </c>
      <c r="N16" s="138">
        <f t="shared" si="10"/>
        <v>-7.2825611016466896E-2</v>
      </c>
      <c r="O16" s="115">
        <v>1388987</v>
      </c>
      <c r="P16" s="59">
        <f t="shared" si="11"/>
        <v>-5.6241109416018675E-3</v>
      </c>
    </row>
    <row r="17" spans="2:16" outlineLevel="1">
      <c r="B17" s="55" t="s">
        <v>91</v>
      </c>
      <c r="C17" s="115">
        <v>10891</v>
      </c>
      <c r="D17" s="104">
        <f t="shared" si="12"/>
        <v>4.7010190348010017E-2</v>
      </c>
      <c r="E17" s="103">
        <v>114613</v>
      </c>
      <c r="F17" s="138">
        <f t="shared" si="12"/>
        <v>-0.15612805371894745</v>
      </c>
      <c r="G17" s="115">
        <v>598311</v>
      </c>
      <c r="H17" s="104">
        <f t="shared" si="7"/>
        <v>9.2466266182190004E-2</v>
      </c>
      <c r="I17" s="103">
        <v>108018</v>
      </c>
      <c r="J17" s="138">
        <f t="shared" si="8"/>
        <v>0.22800754871421747</v>
      </c>
      <c r="K17" s="115">
        <v>831833</v>
      </c>
      <c r="L17" s="104">
        <f t="shared" si="9"/>
        <v>6.3926420857144395E-2</v>
      </c>
      <c r="M17" s="103">
        <v>474514</v>
      </c>
      <c r="N17" s="138">
        <f t="shared" si="10"/>
        <v>6.053237377913856E-2</v>
      </c>
      <c r="O17" s="115">
        <v>1306347</v>
      </c>
      <c r="P17" s="59">
        <f t="shared" si="11"/>
        <v>6.2691066817865959E-2</v>
      </c>
    </row>
    <row r="18" spans="2:16" outlineLevel="1">
      <c r="B18" s="55" t="s">
        <v>92</v>
      </c>
      <c r="C18" s="115">
        <v>9294</v>
      </c>
      <c r="D18" s="104">
        <f t="shared" si="12"/>
        <v>0.19016519400691512</v>
      </c>
      <c r="E18" s="103">
        <v>92144</v>
      </c>
      <c r="F18" s="138">
        <f t="shared" si="12"/>
        <v>-0.24538314756729751</v>
      </c>
      <c r="G18" s="115">
        <v>460594</v>
      </c>
      <c r="H18" s="104">
        <f t="shared" si="7"/>
        <v>0.11581517828807586</v>
      </c>
      <c r="I18" s="103">
        <v>84263</v>
      </c>
      <c r="J18" s="138">
        <f t="shared" si="8"/>
        <v>0.15143274893756575</v>
      </c>
      <c r="K18" s="115">
        <v>646295</v>
      </c>
      <c r="L18" s="104">
        <f t="shared" si="9"/>
        <v>4.9377804911314493E-2</v>
      </c>
      <c r="M18" s="103">
        <v>350346</v>
      </c>
      <c r="N18" s="138">
        <f t="shared" si="10"/>
        <v>-8.3864266123987452E-3</v>
      </c>
      <c r="O18" s="115">
        <v>996641</v>
      </c>
      <c r="P18" s="59">
        <f t="shared" si="11"/>
        <v>2.8320468678580957E-2</v>
      </c>
    </row>
    <row r="19" spans="2:16" outlineLevel="1">
      <c r="B19" s="55" t="s">
        <v>93</v>
      </c>
      <c r="C19" s="115">
        <v>8219</v>
      </c>
      <c r="D19" s="104">
        <f t="shared" si="12"/>
        <v>-4.0060733473487486E-2</v>
      </c>
      <c r="E19" s="103">
        <v>111661</v>
      </c>
      <c r="F19" s="138">
        <f t="shared" si="12"/>
        <v>9.7574650485612313E-3</v>
      </c>
      <c r="G19" s="115">
        <v>426582</v>
      </c>
      <c r="H19" s="104">
        <f t="shared" si="7"/>
        <v>0.10763981751474194</v>
      </c>
      <c r="I19" s="103">
        <v>85809</v>
      </c>
      <c r="J19" s="138">
        <f t="shared" si="8"/>
        <v>6.6056254037668349E-2</v>
      </c>
      <c r="K19" s="115">
        <v>632271</v>
      </c>
      <c r="L19" s="104">
        <f t="shared" si="9"/>
        <v>8.1243170310022927E-2</v>
      </c>
      <c r="M19" s="103">
        <v>320279</v>
      </c>
      <c r="N19" s="138">
        <f t="shared" si="10"/>
        <v>9.5381288750617799E-3</v>
      </c>
      <c r="O19" s="115">
        <v>952550</v>
      </c>
      <c r="P19" s="59">
        <f t="shared" si="11"/>
        <v>5.6023396480771925E-2</v>
      </c>
    </row>
    <row r="20" spans="2:16" outlineLevel="1">
      <c r="B20" s="55" t="s">
        <v>94</v>
      </c>
      <c r="C20" s="115">
        <v>8244</v>
      </c>
      <c r="D20" s="104">
        <f t="shared" si="12"/>
        <v>-0.12808038075092543</v>
      </c>
      <c r="E20" s="103">
        <v>107389</v>
      </c>
      <c r="F20" s="138">
        <f t="shared" si="12"/>
        <v>-0.15335735290639463</v>
      </c>
      <c r="G20" s="115">
        <v>471858</v>
      </c>
      <c r="H20" s="104">
        <f t="shared" si="7"/>
        <v>3.2794528043775584E-2</v>
      </c>
      <c r="I20" s="103">
        <v>95177</v>
      </c>
      <c r="J20" s="138">
        <f t="shared" si="8"/>
        <v>6.5799935051119141E-2</v>
      </c>
      <c r="K20" s="115">
        <v>682668</v>
      </c>
      <c r="L20" s="104">
        <f t="shared" si="9"/>
        <v>2.8719126938536732E-4</v>
      </c>
      <c r="M20" s="103">
        <v>378612</v>
      </c>
      <c r="N20" s="138">
        <f t="shared" si="10"/>
        <v>-9.5823870352990115E-2</v>
      </c>
      <c r="O20" s="115">
        <v>1061280</v>
      </c>
      <c r="P20" s="59">
        <f t="shared" si="11"/>
        <v>-3.62592387094548E-2</v>
      </c>
    </row>
    <row r="21" spans="2:16" outlineLevel="1">
      <c r="B21" s="55" t="s">
        <v>95</v>
      </c>
      <c r="C21" s="115">
        <v>11065</v>
      </c>
      <c r="D21" s="104">
        <f t="shared" si="12"/>
        <v>-0.13283699059561127</v>
      </c>
      <c r="E21" s="103">
        <v>124385</v>
      </c>
      <c r="F21" s="138">
        <f t="shared" si="12"/>
        <v>-0.18647847897604275</v>
      </c>
      <c r="G21" s="115">
        <v>462500</v>
      </c>
      <c r="H21" s="104">
        <f t="shared" si="7"/>
        <v>4.6088984287177892E-2</v>
      </c>
      <c r="I21" s="103">
        <v>98522</v>
      </c>
      <c r="J21" s="138">
        <f t="shared" si="8"/>
        <v>0.17193224532521301</v>
      </c>
      <c r="K21" s="115">
        <v>696472</v>
      </c>
      <c r="L21" s="104">
        <f t="shared" si="9"/>
        <v>6.6835489876388987E-3</v>
      </c>
      <c r="M21" s="103">
        <v>441761</v>
      </c>
      <c r="N21" s="138">
        <f t="shared" si="10"/>
        <v>-5.2527388622461646E-2</v>
      </c>
      <c r="O21" s="115">
        <v>1138233</v>
      </c>
      <c r="P21" s="59">
        <f t="shared" si="11"/>
        <v>-1.7154822554183546E-2</v>
      </c>
    </row>
    <row r="22" spans="2:16" outlineLevel="1">
      <c r="B22" s="55" t="s">
        <v>96</v>
      </c>
      <c r="C22" s="115">
        <v>10994</v>
      </c>
      <c r="D22" s="104">
        <f t="shared" si="12"/>
        <v>0.1241308793456033</v>
      </c>
      <c r="E22" s="103">
        <v>121201</v>
      </c>
      <c r="F22" s="138">
        <f t="shared" si="12"/>
        <v>-0.17203948491990295</v>
      </c>
      <c r="G22" s="115">
        <v>440507</v>
      </c>
      <c r="H22" s="104">
        <f t="shared" si="7"/>
        <v>5.6647900770225412E-2</v>
      </c>
      <c r="I22" s="103">
        <v>83487</v>
      </c>
      <c r="J22" s="138">
        <f t="shared" si="8"/>
        <v>4.7660279335918432E-2</v>
      </c>
      <c r="K22" s="115">
        <v>656189</v>
      </c>
      <c r="L22" s="104">
        <f t="shared" si="9"/>
        <v>5.2761798251996783E-3</v>
      </c>
      <c r="M22" s="103">
        <v>425008</v>
      </c>
      <c r="N22" s="138">
        <f t="shared" si="10"/>
        <v>-6.8373520385795694E-2</v>
      </c>
      <c r="O22" s="115">
        <v>1081197</v>
      </c>
      <c r="P22" s="59">
        <f t="shared" si="11"/>
        <v>-2.5021980350693696E-2</v>
      </c>
    </row>
    <row r="23" spans="2:16" outlineLevel="1">
      <c r="B23" s="55" t="s">
        <v>97</v>
      </c>
      <c r="C23" s="115">
        <v>11013</v>
      </c>
      <c r="D23" s="104">
        <f t="shared" si="12"/>
        <v>8.2252358490566113E-2</v>
      </c>
      <c r="E23" s="103">
        <v>132565</v>
      </c>
      <c r="F23" s="138">
        <f t="shared" si="12"/>
        <v>-0.17117866253188618</v>
      </c>
      <c r="G23" s="115">
        <v>495848</v>
      </c>
      <c r="H23" s="104">
        <f t="shared" si="7"/>
        <v>7.374781092930327E-3</v>
      </c>
      <c r="I23" s="103">
        <v>77704</v>
      </c>
      <c r="J23" s="138">
        <f t="shared" si="8"/>
        <v>-0.11699999999999999</v>
      </c>
      <c r="K23" s="115">
        <v>717130</v>
      </c>
      <c r="L23" s="104">
        <f t="shared" si="9"/>
        <v>-4.4257388003806297E-2</v>
      </c>
      <c r="M23" s="103">
        <v>445225</v>
      </c>
      <c r="N23" s="138">
        <f t="shared" si="10"/>
        <v>-9.6136668155426541E-2</v>
      </c>
      <c r="O23" s="115">
        <v>1162355</v>
      </c>
      <c r="P23" s="59">
        <f t="shared" si="11"/>
        <v>-6.4817630768884138E-2</v>
      </c>
    </row>
    <row r="24" spans="2:16" ht="15" customHeight="1">
      <c r="B24" s="139">
        <v>2010</v>
      </c>
      <c r="C24" s="111">
        <v>103195</v>
      </c>
      <c r="D24" s="112">
        <f>C24/C37-1</f>
        <v>-0.11945902128930419</v>
      </c>
      <c r="E24" s="111">
        <v>1361667</v>
      </c>
      <c r="F24" s="112">
        <f>E24/E37-1</f>
        <v>-0.11018673657961531</v>
      </c>
      <c r="G24" s="111">
        <v>5983243</v>
      </c>
      <c r="H24" s="112">
        <f t="shared" si="7"/>
        <v>6.2945944385473185E-2</v>
      </c>
      <c r="I24" s="111">
        <v>1146507</v>
      </c>
      <c r="J24" s="112">
        <f t="shared" si="8"/>
        <v>7.4278930393896658E-2</v>
      </c>
      <c r="K24" s="111">
        <v>8597434</v>
      </c>
      <c r="L24" s="112">
        <f t="shared" si="9"/>
        <v>3.0417906433620523E-2</v>
      </c>
      <c r="M24" s="111">
        <v>5097277</v>
      </c>
      <c r="N24" s="112">
        <f t="shared" si="10"/>
        <v>-1.517993386974803E-2</v>
      </c>
      <c r="O24" s="111">
        <v>13694711</v>
      </c>
      <c r="P24" s="68">
        <f t="shared" si="11"/>
        <v>1.2961071591193862E-2</v>
      </c>
    </row>
    <row r="25" spans="2:16" ht="15" hidden="1" customHeight="1" outlineLevel="1">
      <c r="B25" s="55" t="s">
        <v>86</v>
      </c>
      <c r="C25" s="115">
        <v>10698</v>
      </c>
      <c r="D25" s="104">
        <f t="shared" si="12"/>
        <v>-0.31777310120528024</v>
      </c>
      <c r="E25" s="103">
        <v>120768</v>
      </c>
      <c r="F25" s="138">
        <f t="shared" si="12"/>
        <v>-0.27418715067011235</v>
      </c>
      <c r="G25" s="115">
        <v>469008</v>
      </c>
      <c r="H25" s="104">
        <f t="shared" si="7"/>
        <v>-7.4555955059033563E-3</v>
      </c>
      <c r="I25" s="103">
        <v>79852</v>
      </c>
      <c r="J25" s="138">
        <f t="shared" si="8"/>
        <v>-7.5861909336049194E-2</v>
      </c>
      <c r="K25" s="115">
        <v>680326</v>
      </c>
      <c r="L25" s="104">
        <f t="shared" si="9"/>
        <v>-8.1892392669994596E-2</v>
      </c>
      <c r="M25" s="103">
        <v>433855</v>
      </c>
      <c r="N25" s="138">
        <f t="shared" si="10"/>
        <v>-0.1075953793370138</v>
      </c>
      <c r="O25" s="115">
        <v>1114181</v>
      </c>
      <c r="P25" s="59">
        <f t="shared" si="11"/>
        <v>-9.2075037504899426E-2</v>
      </c>
    </row>
    <row r="26" spans="2:16" ht="15" hidden="1" customHeight="1" outlineLevel="1">
      <c r="B26" s="55" t="s">
        <v>87</v>
      </c>
      <c r="C26" s="115">
        <v>9863</v>
      </c>
      <c r="D26" s="104">
        <f t="shared" si="12"/>
        <v>-0.28848650988313373</v>
      </c>
      <c r="E26" s="103">
        <v>128070</v>
      </c>
      <c r="F26" s="138">
        <f t="shared" si="12"/>
        <v>-0.25458355159769508</v>
      </c>
      <c r="G26" s="115">
        <v>464858</v>
      </c>
      <c r="H26" s="104">
        <f t="shared" si="7"/>
        <v>-6.9262049730604236E-2</v>
      </c>
      <c r="I26" s="103">
        <v>107089</v>
      </c>
      <c r="J26" s="138">
        <f t="shared" si="8"/>
        <v>0.13721221646419157</v>
      </c>
      <c r="K26" s="115">
        <v>709880</v>
      </c>
      <c r="L26" s="104">
        <f t="shared" si="9"/>
        <v>-8.9069423360464861E-2</v>
      </c>
      <c r="M26" s="103">
        <v>430838</v>
      </c>
      <c r="N26" s="138">
        <f t="shared" si="10"/>
        <v>-9.6569236995455943E-2</v>
      </c>
      <c r="O26" s="115">
        <v>1140718</v>
      </c>
      <c r="P26" s="59">
        <f t="shared" si="11"/>
        <v>-9.1916617178084081E-2</v>
      </c>
    </row>
    <row r="27" spans="2:16" ht="15" hidden="1" customHeight="1" outlineLevel="1">
      <c r="B27" s="55" t="s">
        <v>88</v>
      </c>
      <c r="C27" s="115">
        <v>8413</v>
      </c>
      <c r="D27" s="104">
        <f t="shared" si="12"/>
        <v>-0.41401406979173927</v>
      </c>
      <c r="E27" s="103">
        <v>98944</v>
      </c>
      <c r="F27" s="138">
        <f t="shared" si="12"/>
        <v>-0.42373236729606634</v>
      </c>
      <c r="G27" s="115">
        <v>493225</v>
      </c>
      <c r="H27" s="104">
        <f t="shared" si="7"/>
        <v>-3.2041872075862732E-2</v>
      </c>
      <c r="I27" s="103">
        <v>98069</v>
      </c>
      <c r="J27" s="138">
        <f t="shared" si="8"/>
        <v>-0.15183567567567569</v>
      </c>
      <c r="K27" s="115">
        <v>698651</v>
      </c>
      <c r="L27" s="104">
        <f t="shared" si="9"/>
        <v>-0.13877780955386376</v>
      </c>
      <c r="M27" s="103">
        <v>399756</v>
      </c>
      <c r="N27" s="138">
        <f t="shared" si="10"/>
        <v>-0.15906523536353712</v>
      </c>
      <c r="O27" s="115">
        <v>1098407</v>
      </c>
      <c r="P27" s="59">
        <f t="shared" si="11"/>
        <v>-0.14627355913207107</v>
      </c>
    </row>
    <row r="28" spans="2:16" ht="15" hidden="1" customHeight="1" outlineLevel="1">
      <c r="B28" s="55" t="s">
        <v>89</v>
      </c>
      <c r="C28" s="115">
        <v>8899</v>
      </c>
      <c r="D28" s="104">
        <f t="shared" si="12"/>
        <v>-0.32016806722689073</v>
      </c>
      <c r="E28" s="103">
        <v>89249</v>
      </c>
      <c r="F28" s="138">
        <f t="shared" si="12"/>
        <v>-0.33443454267496919</v>
      </c>
      <c r="G28" s="115">
        <v>465891</v>
      </c>
      <c r="H28" s="104">
        <f t="shared" si="7"/>
        <v>-7.4380772814600427E-2</v>
      </c>
      <c r="I28" s="103">
        <v>98098</v>
      </c>
      <c r="J28" s="138">
        <f t="shared" si="8"/>
        <v>-0.11565263641854551</v>
      </c>
      <c r="K28" s="115">
        <v>662137</v>
      </c>
      <c r="L28" s="104">
        <f t="shared" si="9"/>
        <v>-0.13041588251748981</v>
      </c>
      <c r="M28" s="103">
        <v>395535</v>
      </c>
      <c r="N28" s="138">
        <f t="shared" si="10"/>
        <v>-8.230880418365194E-2</v>
      </c>
      <c r="O28" s="115">
        <v>1057672</v>
      </c>
      <c r="P28" s="59">
        <f t="shared" si="11"/>
        <v>-0.1130276103356781</v>
      </c>
    </row>
    <row r="29" spans="2:16" ht="15" hidden="1" customHeight="1" outlineLevel="1">
      <c r="B29" s="55" t="s">
        <v>90</v>
      </c>
      <c r="C29" s="115">
        <v>10378</v>
      </c>
      <c r="D29" s="104">
        <f t="shared" si="12"/>
        <v>-0.31253312135665079</v>
      </c>
      <c r="E29" s="103">
        <v>138679</v>
      </c>
      <c r="F29" s="138">
        <f t="shared" si="12"/>
        <v>-0.28172019619725386</v>
      </c>
      <c r="G29" s="115">
        <v>582252</v>
      </c>
      <c r="H29" s="104">
        <f t="shared" si="7"/>
        <v>-6.9737865892529283E-2</v>
      </c>
      <c r="I29" s="103">
        <v>101433</v>
      </c>
      <c r="J29" s="138">
        <f t="shared" si="8"/>
        <v>-0.15934858279462949</v>
      </c>
      <c r="K29" s="115">
        <v>832742</v>
      </c>
      <c r="L29" s="104">
        <f t="shared" si="9"/>
        <v>-0.12777042257061699</v>
      </c>
      <c r="M29" s="103">
        <v>564101</v>
      </c>
      <c r="N29" s="138">
        <f t="shared" si="10"/>
        <v>-0.12435366673341497</v>
      </c>
      <c r="O29" s="115">
        <v>1396843</v>
      </c>
      <c r="P29" s="59">
        <f t="shared" si="11"/>
        <v>-0.12639381489850454</v>
      </c>
    </row>
    <row r="30" spans="2:16" ht="15" hidden="1" customHeight="1" outlineLevel="1">
      <c r="B30" s="55" t="s">
        <v>91</v>
      </c>
      <c r="C30" s="115">
        <v>10402</v>
      </c>
      <c r="D30" s="104">
        <f t="shared" si="12"/>
        <v>-0.24568527918781724</v>
      </c>
      <c r="E30" s="103">
        <v>135818</v>
      </c>
      <c r="F30" s="138">
        <f t="shared" si="12"/>
        <v>-0.2012209466453373</v>
      </c>
      <c r="G30" s="115">
        <v>547670</v>
      </c>
      <c r="H30" s="104">
        <f t="shared" si="7"/>
        <v>-0.12881294460492998</v>
      </c>
      <c r="I30" s="103">
        <v>87962</v>
      </c>
      <c r="J30" s="138">
        <f t="shared" si="8"/>
        <v>-0.29298385216978928</v>
      </c>
      <c r="K30" s="115">
        <v>781852</v>
      </c>
      <c r="L30" s="104">
        <f t="shared" si="9"/>
        <v>-0.16547530481394157</v>
      </c>
      <c r="M30" s="103">
        <v>447430</v>
      </c>
      <c r="N30" s="138">
        <f t="shared" si="10"/>
        <v>-0.1981368774955734</v>
      </c>
      <c r="O30" s="115">
        <v>1229282</v>
      </c>
      <c r="P30" s="59">
        <f t="shared" si="11"/>
        <v>-0.17766683546607032</v>
      </c>
    </row>
    <row r="31" spans="2:16" ht="15" hidden="1" customHeight="1" outlineLevel="1">
      <c r="B31" s="55" t="s">
        <v>92</v>
      </c>
      <c r="C31" s="115">
        <v>7809</v>
      </c>
      <c r="D31" s="104">
        <f t="shared" si="12"/>
        <v>-0.39044571071735223</v>
      </c>
      <c r="E31" s="103">
        <v>122107</v>
      </c>
      <c r="F31" s="138">
        <f t="shared" si="12"/>
        <v>-0.23250449408540652</v>
      </c>
      <c r="G31" s="115">
        <v>412787</v>
      </c>
      <c r="H31" s="104">
        <f t="shared" si="7"/>
        <v>-0.14897525394446309</v>
      </c>
      <c r="I31" s="103">
        <v>73181</v>
      </c>
      <c r="J31" s="138">
        <f t="shared" si="8"/>
        <v>-0.35054135605253811</v>
      </c>
      <c r="K31" s="115">
        <v>615884</v>
      </c>
      <c r="L31" s="104">
        <f t="shared" si="9"/>
        <v>-0.19977235992079367</v>
      </c>
      <c r="M31" s="103">
        <v>353309</v>
      </c>
      <c r="N31" s="138">
        <f t="shared" si="10"/>
        <v>-0.20961369818884679</v>
      </c>
      <c r="O31" s="115">
        <v>969193</v>
      </c>
      <c r="P31" s="59">
        <f t="shared" si="11"/>
        <v>-0.20338817271116283</v>
      </c>
    </row>
    <row r="32" spans="2:16" ht="15" hidden="1" customHeight="1" outlineLevel="1">
      <c r="B32" s="55" t="s">
        <v>93</v>
      </c>
      <c r="C32" s="115">
        <v>8562</v>
      </c>
      <c r="D32" s="104">
        <f t="shared" si="12"/>
        <v>-0.36218712753277715</v>
      </c>
      <c r="E32" s="103">
        <v>110582</v>
      </c>
      <c r="F32" s="138">
        <f t="shared" si="12"/>
        <v>-0.36222070986123445</v>
      </c>
      <c r="G32" s="115">
        <v>385127</v>
      </c>
      <c r="H32" s="104">
        <f t="shared" si="7"/>
        <v>-0.15622076502253357</v>
      </c>
      <c r="I32" s="103">
        <v>80492</v>
      </c>
      <c r="J32" s="138">
        <f t="shared" si="8"/>
        <v>-0.34467710945387042</v>
      </c>
      <c r="K32" s="115">
        <v>584763</v>
      </c>
      <c r="L32" s="104">
        <f t="shared" si="9"/>
        <v>-0.23667058711421551</v>
      </c>
      <c r="M32" s="103">
        <v>317253</v>
      </c>
      <c r="N32" s="138">
        <f t="shared" si="10"/>
        <v>-0.26834482599571041</v>
      </c>
      <c r="O32" s="115">
        <v>902016</v>
      </c>
      <c r="P32" s="59">
        <f t="shared" si="11"/>
        <v>-0.24811887179820602</v>
      </c>
    </row>
    <row r="33" spans="2:16" ht="15" hidden="1" customHeight="1" outlineLevel="1">
      <c r="B33" s="55" t="s">
        <v>94</v>
      </c>
      <c r="C33" s="115">
        <v>9455</v>
      </c>
      <c r="D33" s="104">
        <f t="shared" si="12"/>
        <v>-0.28528233426562855</v>
      </c>
      <c r="E33" s="103">
        <v>126841</v>
      </c>
      <c r="F33" s="138">
        <f t="shared" si="12"/>
        <v>-0.33338764012466038</v>
      </c>
      <c r="G33" s="115">
        <v>456875</v>
      </c>
      <c r="H33" s="104">
        <f t="shared" si="7"/>
        <v>-0.12013195854052161</v>
      </c>
      <c r="I33" s="103">
        <v>89301</v>
      </c>
      <c r="J33" s="138">
        <f t="shared" si="8"/>
        <v>-0.27128588448419366</v>
      </c>
      <c r="K33" s="115">
        <v>682472</v>
      </c>
      <c r="L33" s="104">
        <f t="shared" si="9"/>
        <v>-0.1926332002848673</v>
      </c>
      <c r="M33" s="103">
        <v>418737</v>
      </c>
      <c r="N33" s="138">
        <f t="shared" si="10"/>
        <v>-0.11291487743545525</v>
      </c>
      <c r="O33" s="115">
        <v>1101209</v>
      </c>
      <c r="P33" s="59">
        <f t="shared" si="11"/>
        <v>-0.16406812804258264</v>
      </c>
    </row>
    <row r="34" spans="2:16" ht="15" hidden="1" customHeight="1" outlineLevel="1">
      <c r="B34" s="55" t="s">
        <v>95</v>
      </c>
      <c r="C34" s="115">
        <v>12760</v>
      </c>
      <c r="D34" s="104">
        <f t="shared" si="12"/>
        <v>-0.17624273724983863</v>
      </c>
      <c r="E34" s="103">
        <v>152897</v>
      </c>
      <c r="F34" s="138">
        <f t="shared" si="12"/>
        <v>-0.26493240514605487</v>
      </c>
      <c r="G34" s="115">
        <v>442123</v>
      </c>
      <c r="H34" s="104">
        <f t="shared" si="7"/>
        <v>-0.21074833089364131</v>
      </c>
      <c r="I34" s="103">
        <v>84068</v>
      </c>
      <c r="J34" s="138">
        <f t="shared" si="8"/>
        <v>-0.34967626149716491</v>
      </c>
      <c r="K34" s="115">
        <v>691848</v>
      </c>
      <c r="L34" s="104">
        <f t="shared" si="9"/>
        <v>-0.24217997798333968</v>
      </c>
      <c r="M34" s="103">
        <v>466252</v>
      </c>
      <c r="N34" s="138">
        <f t="shared" si="10"/>
        <v>-0.21977161369782328</v>
      </c>
      <c r="O34" s="115">
        <v>1158100</v>
      </c>
      <c r="P34" s="59">
        <f t="shared" si="11"/>
        <v>-0.23331495125217727</v>
      </c>
    </row>
    <row r="35" spans="2:16" ht="15" hidden="1" customHeight="1" outlineLevel="1">
      <c r="B35" s="55" t="s">
        <v>96</v>
      </c>
      <c r="C35" s="115">
        <v>9780</v>
      </c>
      <c r="D35" s="104">
        <f t="shared" si="12"/>
        <v>-0.35564633021478453</v>
      </c>
      <c r="E35" s="103">
        <v>146385</v>
      </c>
      <c r="F35" s="138">
        <f t="shared" si="12"/>
        <v>-0.28057854488981504</v>
      </c>
      <c r="G35" s="115">
        <v>416891</v>
      </c>
      <c r="H35" s="104">
        <f t="shared" si="7"/>
        <v>-0.16396404707090317</v>
      </c>
      <c r="I35" s="103">
        <v>79689</v>
      </c>
      <c r="J35" s="138">
        <f t="shared" si="8"/>
        <v>-0.30977107567581619</v>
      </c>
      <c r="K35" s="115">
        <v>652745</v>
      </c>
      <c r="L35" s="104">
        <f t="shared" si="9"/>
        <v>-0.21616578145657983</v>
      </c>
      <c r="M35" s="103">
        <v>456200</v>
      </c>
      <c r="N35" s="138">
        <f t="shared" si="10"/>
        <v>-0.1910515620400679</v>
      </c>
      <c r="O35" s="115">
        <v>1108945</v>
      </c>
      <c r="P35" s="59">
        <f t="shared" si="11"/>
        <v>-0.20602548433773582</v>
      </c>
    </row>
    <row r="36" spans="2:16" ht="15" hidden="1" customHeight="1" outlineLevel="1">
      <c r="B36" s="55" t="s">
        <v>97</v>
      </c>
      <c r="C36" s="115">
        <v>10176</v>
      </c>
      <c r="D36" s="104">
        <f t="shared" si="12"/>
        <v>-0.36806806185182883</v>
      </c>
      <c r="E36" s="103">
        <v>159944</v>
      </c>
      <c r="F36" s="138">
        <f t="shared" si="12"/>
        <v>-0.23304802320842022</v>
      </c>
      <c r="G36" s="115">
        <v>492218</v>
      </c>
      <c r="H36" s="104">
        <f t="shared" si="7"/>
        <v>-9.3691424446973093E-2</v>
      </c>
      <c r="I36" s="103">
        <v>88000</v>
      </c>
      <c r="J36" s="138">
        <f t="shared" si="8"/>
        <v>-0.21761782408848029</v>
      </c>
      <c r="K36" s="115">
        <v>750338</v>
      </c>
      <c r="L36" s="104">
        <f t="shared" si="9"/>
        <v>-0.14756307179852468</v>
      </c>
      <c r="M36" s="103">
        <v>492580</v>
      </c>
      <c r="N36" s="138">
        <f t="shared" si="10"/>
        <v>-0.13640786486320644</v>
      </c>
      <c r="O36" s="115">
        <v>1242918</v>
      </c>
      <c r="P36" s="59">
        <f t="shared" si="11"/>
        <v>-0.14317681089085155</v>
      </c>
    </row>
    <row r="37" spans="2:16" collapsed="1">
      <c r="B37" s="140">
        <v>2009</v>
      </c>
      <c r="C37" s="105">
        <v>117195</v>
      </c>
      <c r="D37" s="114">
        <f t="shared" si="12"/>
        <v>-0.31907315627705379</v>
      </c>
      <c r="E37" s="105">
        <v>1530284</v>
      </c>
      <c r="F37" s="114">
        <f t="shared" si="12"/>
        <v>-0.28820093381869327</v>
      </c>
      <c r="G37" s="105">
        <v>5628925</v>
      </c>
      <c r="H37" s="114">
        <f t="shared" si="7"/>
        <v>-0.10681445072561779</v>
      </c>
      <c r="I37" s="105">
        <v>1067234</v>
      </c>
      <c r="J37" s="114">
        <f t="shared" si="8"/>
        <v>-0.21954726115301781</v>
      </c>
      <c r="K37" s="105">
        <v>8343638</v>
      </c>
      <c r="L37" s="114">
        <f t="shared" si="9"/>
        <v>-0.16492856046213566</v>
      </c>
      <c r="M37" s="105">
        <v>5175846</v>
      </c>
      <c r="N37" s="114">
        <f t="shared" si="10"/>
        <v>-0.15924688631074813</v>
      </c>
      <c r="O37" s="105">
        <v>13519484</v>
      </c>
      <c r="P37" s="71">
        <f t="shared" si="11"/>
        <v>-0.16276246416833373</v>
      </c>
    </row>
    <row r="38" spans="2:16" ht="15" hidden="1" customHeight="1" outlineLevel="1">
      <c r="B38" s="55" t="s">
        <v>86</v>
      </c>
      <c r="C38" s="115">
        <v>15681</v>
      </c>
      <c r="D38" s="104">
        <f t="shared" si="12"/>
        <v>-3.2753515914137665E-2</v>
      </c>
      <c r="E38" s="103">
        <v>166390</v>
      </c>
      <c r="F38" s="138">
        <f t="shared" si="12"/>
        <v>-9.7310757512464208E-2</v>
      </c>
      <c r="G38" s="115">
        <v>472531</v>
      </c>
      <c r="H38" s="104">
        <f t="shared" si="7"/>
        <v>-6.4745083059042918E-2</v>
      </c>
      <c r="I38" s="103">
        <v>86407</v>
      </c>
      <c r="J38" s="138">
        <f t="shared" si="8"/>
        <v>-0.22054737677708014</v>
      </c>
      <c r="K38" s="115">
        <v>741009</v>
      </c>
      <c r="L38" s="104">
        <f t="shared" si="9"/>
        <v>-9.2610189582164937E-2</v>
      </c>
      <c r="M38" s="103">
        <v>486164</v>
      </c>
      <c r="N38" s="138">
        <f t="shared" si="10"/>
        <v>-0.10530141723241249</v>
      </c>
      <c r="O38" s="115">
        <v>1227173</v>
      </c>
      <c r="P38" s="59">
        <f t="shared" si="11"/>
        <v>-9.7680844634016717E-2</v>
      </c>
    </row>
    <row r="39" spans="2:16" ht="15" hidden="1" customHeight="1" outlineLevel="1">
      <c r="B39" s="55" t="s">
        <v>87</v>
      </c>
      <c r="C39" s="115">
        <v>13862</v>
      </c>
      <c r="D39" s="104">
        <f t="shared" si="12"/>
        <v>-0.15783718104495748</v>
      </c>
      <c r="E39" s="103">
        <v>171810</v>
      </c>
      <c r="F39" s="138">
        <f t="shared" si="12"/>
        <v>-9.0471148755955522E-2</v>
      </c>
      <c r="G39" s="115">
        <v>499451</v>
      </c>
      <c r="H39" s="104">
        <f t="shared" si="7"/>
        <v>-4.6079182240625571E-2</v>
      </c>
      <c r="I39" s="103">
        <v>94168</v>
      </c>
      <c r="J39" s="138">
        <f t="shared" si="8"/>
        <v>-0.16643356643356644</v>
      </c>
      <c r="K39" s="115">
        <v>779291</v>
      </c>
      <c r="L39" s="104">
        <f t="shared" si="9"/>
        <v>-7.4374010431080828E-2</v>
      </c>
      <c r="M39" s="103">
        <v>476891</v>
      </c>
      <c r="N39" s="138">
        <f t="shared" si="10"/>
        <v>-0.11972127365020768</v>
      </c>
      <c r="O39" s="115">
        <v>1256182</v>
      </c>
      <c r="P39" s="59">
        <f t="shared" si="11"/>
        <v>-9.2129046432750328E-2</v>
      </c>
    </row>
    <row r="40" spans="2:16" ht="15" hidden="1" customHeight="1" outlineLevel="1">
      <c r="B40" s="55" t="s">
        <v>88</v>
      </c>
      <c r="C40" s="115">
        <v>14357</v>
      </c>
      <c r="D40" s="104">
        <f t="shared" si="12"/>
        <v>-8.4725232691572061E-2</v>
      </c>
      <c r="E40" s="103">
        <v>171698</v>
      </c>
      <c r="F40" s="138">
        <f t="shared" si="12"/>
        <v>7.4991198216172172E-3</v>
      </c>
      <c r="G40" s="115">
        <v>509552</v>
      </c>
      <c r="H40" s="104">
        <f t="shared" si="7"/>
        <v>-6.7714184301140623E-2</v>
      </c>
      <c r="I40" s="103">
        <v>115625</v>
      </c>
      <c r="J40" s="138">
        <f t="shared" si="8"/>
        <v>-5.023779991950128E-2</v>
      </c>
      <c r="K40" s="115">
        <v>811232</v>
      </c>
      <c r="L40" s="104">
        <f t="shared" si="9"/>
        <v>-5.0534345963116012E-2</v>
      </c>
      <c r="M40" s="103">
        <v>475371</v>
      </c>
      <c r="N40" s="138">
        <f t="shared" si="10"/>
        <v>-8.6315227022424557E-2</v>
      </c>
      <c r="O40" s="115">
        <v>1286603</v>
      </c>
      <c r="P40" s="59">
        <f t="shared" si="11"/>
        <v>-6.4076357689890395E-2</v>
      </c>
    </row>
    <row r="41" spans="2:16" ht="15" hidden="1" customHeight="1" outlineLevel="1">
      <c r="B41" s="55" t="s">
        <v>89</v>
      </c>
      <c r="C41" s="115">
        <v>13090</v>
      </c>
      <c r="D41" s="104">
        <f t="shared" si="12"/>
        <v>-0.13858910239536715</v>
      </c>
      <c r="E41" s="103">
        <v>134095</v>
      </c>
      <c r="F41" s="138">
        <f t="shared" si="12"/>
        <v>-0.18995898297098601</v>
      </c>
      <c r="G41" s="115">
        <v>503329</v>
      </c>
      <c r="H41" s="104">
        <f t="shared" si="7"/>
        <v>-5.1528256538376782E-3</v>
      </c>
      <c r="I41" s="103">
        <v>110927</v>
      </c>
      <c r="J41" s="138">
        <f t="shared" si="8"/>
        <v>-1.2920563450466771E-2</v>
      </c>
      <c r="K41" s="115">
        <v>761441</v>
      </c>
      <c r="L41" s="104">
        <f t="shared" si="9"/>
        <v>-4.7069527389957067E-2</v>
      </c>
      <c r="M41" s="103">
        <v>431011</v>
      </c>
      <c r="N41" s="138">
        <f t="shared" si="10"/>
        <v>-3.0091160102884262E-2</v>
      </c>
      <c r="O41" s="115">
        <v>1192452</v>
      </c>
      <c r="P41" s="59">
        <f t="shared" si="11"/>
        <v>-4.1001741144490844E-2</v>
      </c>
    </row>
    <row r="42" spans="2:16" ht="15" hidden="1" customHeight="1" outlineLevel="1">
      <c r="B42" s="55" t="s">
        <v>90</v>
      </c>
      <c r="C42" s="115">
        <v>15096</v>
      </c>
      <c r="D42" s="104">
        <f t="shared" si="12"/>
        <v>0.35402278231231499</v>
      </c>
      <c r="E42" s="103">
        <v>193071</v>
      </c>
      <c r="F42" s="138">
        <f t="shared" si="12"/>
        <v>-0.15188055138240952</v>
      </c>
      <c r="G42" s="115">
        <v>625901</v>
      </c>
      <c r="H42" s="104">
        <f t="shared" si="7"/>
        <v>9.1075885285336611E-3</v>
      </c>
      <c r="I42" s="103">
        <v>120660</v>
      </c>
      <c r="J42" s="138">
        <f t="shared" si="8"/>
        <v>-3.8052187223457934E-2</v>
      </c>
      <c r="K42" s="115">
        <v>954728</v>
      </c>
      <c r="L42" s="104">
        <f t="shared" si="9"/>
        <v>-3.0221030391678894E-2</v>
      </c>
      <c r="M42" s="103">
        <v>644211</v>
      </c>
      <c r="N42" s="138">
        <f t="shared" si="10"/>
        <v>-1.2807841009916165E-2</v>
      </c>
      <c r="O42" s="115">
        <v>1598939</v>
      </c>
      <c r="P42" s="59">
        <f t="shared" si="11"/>
        <v>-2.3279694132551931E-2</v>
      </c>
    </row>
    <row r="43" spans="2:16" ht="15" hidden="1" customHeight="1" outlineLevel="1">
      <c r="B43" s="55" t="s">
        <v>91</v>
      </c>
      <c r="C43" s="115">
        <v>13790</v>
      </c>
      <c r="D43" s="104">
        <f t="shared" si="12"/>
        <v>0.24122412241224112</v>
      </c>
      <c r="E43" s="103">
        <v>170032</v>
      </c>
      <c r="F43" s="138">
        <f t="shared" si="12"/>
        <v>-6.1327915822480872E-2</v>
      </c>
      <c r="G43" s="115">
        <v>628648</v>
      </c>
      <c r="H43" s="104">
        <f t="shared" si="7"/>
        <v>5.3304603960230068E-2</v>
      </c>
      <c r="I43" s="103">
        <v>124413</v>
      </c>
      <c r="J43" s="138">
        <f t="shared" si="8"/>
        <v>0.22696476296610424</v>
      </c>
      <c r="K43" s="115">
        <v>936883</v>
      </c>
      <c r="L43" s="104">
        <f t="shared" si="9"/>
        <v>5.2105371910107223E-2</v>
      </c>
      <c r="M43" s="103">
        <v>557988</v>
      </c>
      <c r="N43" s="138">
        <f t="shared" si="10"/>
        <v>6.9354291595039363E-2</v>
      </c>
      <c r="O43" s="115">
        <v>1494871</v>
      </c>
      <c r="P43" s="59">
        <f t="shared" si="11"/>
        <v>5.8478364463779631E-2</v>
      </c>
    </row>
    <row r="44" spans="2:16" ht="15" hidden="1" customHeight="1" outlineLevel="1">
      <c r="B44" s="55" t="s">
        <v>92</v>
      </c>
      <c r="C44" s="115">
        <v>12811</v>
      </c>
      <c r="D44" s="104">
        <f t="shared" si="12"/>
        <v>0.54219333092572519</v>
      </c>
      <c r="E44" s="103">
        <v>159098</v>
      </c>
      <c r="F44" s="138">
        <f t="shared" si="12"/>
        <v>0.10230579497270176</v>
      </c>
      <c r="G44" s="115">
        <v>485047</v>
      </c>
      <c r="H44" s="104">
        <f t="shared" si="7"/>
        <v>5.0481008710567377E-2</v>
      </c>
      <c r="I44" s="103">
        <v>112680</v>
      </c>
      <c r="J44" s="138">
        <f t="shared" si="8"/>
        <v>0.32251968873604775</v>
      </c>
      <c r="K44" s="115">
        <v>769636</v>
      </c>
      <c r="L44" s="104">
        <f t="shared" si="9"/>
        <v>0.10014322920389152</v>
      </c>
      <c r="M44" s="103">
        <v>447008</v>
      </c>
      <c r="N44" s="138">
        <f t="shared" si="10"/>
        <v>0.121912286602047</v>
      </c>
      <c r="O44" s="115">
        <v>1216644</v>
      </c>
      <c r="P44" s="59">
        <f t="shared" si="11"/>
        <v>0.10804253505426176</v>
      </c>
    </row>
    <row r="45" spans="2:16" ht="15" hidden="1" customHeight="1" outlineLevel="1">
      <c r="B45" s="55" t="s">
        <v>93</v>
      </c>
      <c r="C45" s="115">
        <v>13424</v>
      </c>
      <c r="D45" s="104">
        <f t="shared" si="12"/>
        <v>0.57855126999059259</v>
      </c>
      <c r="E45" s="103">
        <v>173386</v>
      </c>
      <c r="F45" s="138">
        <f t="shared" si="12"/>
        <v>0.50242625905514537</v>
      </c>
      <c r="G45" s="115">
        <v>456431</v>
      </c>
      <c r="H45" s="104">
        <f t="shared" si="7"/>
        <v>8.4960624119004846E-2</v>
      </c>
      <c r="I45" s="103">
        <v>122828</v>
      </c>
      <c r="J45" s="138">
        <f t="shared" si="8"/>
        <v>0.39806046257512295</v>
      </c>
      <c r="K45" s="115">
        <v>766069</v>
      </c>
      <c r="L45" s="104">
        <f t="shared" si="9"/>
        <v>0.21126629172444433</v>
      </c>
      <c r="M45" s="103">
        <v>433610</v>
      </c>
      <c r="N45" s="138">
        <f t="shared" si="10"/>
        <v>0.1633759662156542</v>
      </c>
      <c r="O45" s="115">
        <v>1199679</v>
      </c>
      <c r="P45" s="59">
        <f t="shared" si="11"/>
        <v>0.19350856074096923</v>
      </c>
    </row>
    <row r="46" spans="2:16" ht="30" hidden="1" customHeight="1" outlineLevel="1">
      <c r="B46" s="55" t="s">
        <v>94</v>
      </c>
      <c r="C46" s="115">
        <v>13229</v>
      </c>
      <c r="D46" s="104">
        <f t="shared" si="12"/>
        <v>0.58279492701603264</v>
      </c>
      <c r="E46" s="103">
        <v>190277</v>
      </c>
      <c r="F46" s="138">
        <f t="shared" si="12"/>
        <v>0.19713985516820487</v>
      </c>
      <c r="G46" s="115">
        <v>519254</v>
      </c>
      <c r="H46" s="104">
        <f t="shared" si="7"/>
        <v>1.1465459475463957E-2</v>
      </c>
      <c r="I46" s="103">
        <v>122546</v>
      </c>
      <c r="J46" s="138">
        <f t="shared" si="8"/>
        <v>8.766386494954248E-2</v>
      </c>
      <c r="K46" s="115">
        <v>845306</v>
      </c>
      <c r="L46" s="104">
        <f t="shared" si="9"/>
        <v>6.5505497026488113E-2</v>
      </c>
      <c r="M46" s="103">
        <v>472037</v>
      </c>
      <c r="N46" s="138">
        <f t="shared" si="10"/>
        <v>-6.2834781987190391E-2</v>
      </c>
      <c r="O46" s="115">
        <v>1317343</v>
      </c>
      <c r="P46" s="59">
        <f t="shared" si="11"/>
        <v>1.5665862775091188E-2</v>
      </c>
    </row>
    <row r="47" spans="2:16" ht="15" hidden="1" customHeight="1" outlineLevel="1">
      <c r="B47" s="55" t="s">
        <v>95</v>
      </c>
      <c r="C47" s="115">
        <v>15490</v>
      </c>
      <c r="D47" s="104">
        <f t="shared" si="12"/>
        <v>-7.2066135505900686E-2</v>
      </c>
      <c r="E47" s="103">
        <v>208004</v>
      </c>
      <c r="F47" s="138">
        <f t="shared" si="12"/>
        <v>0.11079425602247173</v>
      </c>
      <c r="G47" s="115">
        <v>560180</v>
      </c>
      <c r="H47" s="104">
        <f t="shared" si="7"/>
        <v>0.1102148566400234</v>
      </c>
      <c r="I47" s="103">
        <v>129271</v>
      </c>
      <c r="J47" s="138">
        <f t="shared" si="8"/>
        <v>0.17662425136074855</v>
      </c>
      <c r="K47" s="115">
        <v>912945</v>
      </c>
      <c r="L47" s="104">
        <f t="shared" si="9"/>
        <v>0.11554463974779594</v>
      </c>
      <c r="M47" s="103">
        <v>597584</v>
      </c>
      <c r="N47" s="138">
        <f t="shared" si="10"/>
        <v>-3.3555927657956675E-3</v>
      </c>
      <c r="O47" s="115">
        <v>1510529</v>
      </c>
      <c r="P47" s="59">
        <f t="shared" si="11"/>
        <v>6.5267447166076353E-2</v>
      </c>
    </row>
    <row r="48" spans="2:16" ht="30" hidden="1" customHeight="1" outlineLevel="1">
      <c r="B48" s="55" t="s">
        <v>96</v>
      </c>
      <c r="C48" s="115">
        <v>15178</v>
      </c>
      <c r="D48" s="104">
        <f t="shared" si="12"/>
        <v>-6.9975490196078405E-2</v>
      </c>
      <c r="E48" s="103">
        <v>203476</v>
      </c>
      <c r="F48" s="138">
        <f t="shared" si="12"/>
        <v>0.18603404056889716</v>
      </c>
      <c r="G48" s="115">
        <v>498652</v>
      </c>
      <c r="H48" s="104">
        <f t="shared" si="7"/>
        <v>0.1066719634609965</v>
      </c>
      <c r="I48" s="103">
        <v>115453</v>
      </c>
      <c r="J48" s="138">
        <f t="shared" si="8"/>
        <v>7.8848759519693612E-2</v>
      </c>
      <c r="K48" s="115">
        <v>832759</v>
      </c>
      <c r="L48" s="104">
        <f t="shared" si="9"/>
        <v>0.11707459066751436</v>
      </c>
      <c r="M48" s="103">
        <v>563942</v>
      </c>
      <c r="N48" s="138">
        <f t="shared" si="10"/>
        <v>3.7331209406103572E-2</v>
      </c>
      <c r="O48" s="115">
        <v>1396701</v>
      </c>
      <c r="P48" s="59">
        <f t="shared" si="11"/>
        <v>8.3445489163613606E-2</v>
      </c>
    </row>
    <row r="49" spans="2:16" ht="15" hidden="1" customHeight="1" outlineLevel="1">
      <c r="B49" s="55" t="s">
        <v>97</v>
      </c>
      <c r="C49" s="115">
        <v>16103</v>
      </c>
      <c r="D49" s="104">
        <f t="shared" si="12"/>
        <v>-3.6959511990909633E-2</v>
      </c>
      <c r="E49" s="103">
        <v>208545</v>
      </c>
      <c r="F49" s="138">
        <f t="shared" si="12"/>
        <v>0.14648788613461305</v>
      </c>
      <c r="G49" s="115">
        <v>543102</v>
      </c>
      <c r="H49" s="104">
        <f t="shared" si="7"/>
        <v>4.7692904226444455E-2</v>
      </c>
      <c r="I49" s="103">
        <v>112477</v>
      </c>
      <c r="J49" s="138">
        <f t="shared" si="8"/>
        <v>-3.1020943568471626E-3</v>
      </c>
      <c r="K49" s="115">
        <v>880227</v>
      </c>
      <c r="L49" s="104">
        <f t="shared" si="9"/>
        <v>6.0736829166596396E-2</v>
      </c>
      <c r="M49" s="103">
        <v>570385</v>
      </c>
      <c r="N49" s="138">
        <f t="shared" si="10"/>
        <v>-7.5099921524409696E-3</v>
      </c>
      <c r="O49" s="115">
        <v>1450612</v>
      </c>
      <c r="P49" s="59">
        <f t="shared" si="11"/>
        <v>3.2811757979732681E-2</v>
      </c>
    </row>
    <row r="50" spans="2:16" collapsed="1">
      <c r="B50" s="140">
        <v>2008</v>
      </c>
      <c r="C50" s="105">
        <v>172111</v>
      </c>
      <c r="D50" s="114">
        <f t="shared" si="12"/>
        <v>7.0901465939918973E-2</v>
      </c>
      <c r="E50" s="105">
        <v>2149882</v>
      </c>
      <c r="F50" s="114">
        <f t="shared" si="12"/>
        <v>3.4905674001261211E-2</v>
      </c>
      <c r="G50" s="105">
        <v>6302078</v>
      </c>
      <c r="H50" s="114">
        <f t="shared" si="7"/>
        <v>2.1781743505799644E-2</v>
      </c>
      <c r="I50" s="105">
        <v>1367455</v>
      </c>
      <c r="J50" s="114">
        <f t="shared" si="8"/>
        <v>5.171695077418148E-2</v>
      </c>
      <c r="K50" s="105">
        <v>9991526</v>
      </c>
      <c r="L50" s="114">
        <f t="shared" si="9"/>
        <v>2.9414079821702632E-2</v>
      </c>
      <c r="M50" s="105">
        <v>6156202</v>
      </c>
      <c r="N50" s="114">
        <f t="shared" si="10"/>
        <v>-9.7703952295532526E-3</v>
      </c>
      <c r="O50" s="105">
        <v>16147728</v>
      </c>
      <c r="P50" s="71">
        <f t="shared" si="11"/>
        <v>1.411494936624913E-2</v>
      </c>
    </row>
    <row r="51" spans="2:16" ht="15" hidden="1" customHeight="1" outlineLevel="1">
      <c r="B51" s="55" t="s">
        <v>86</v>
      </c>
      <c r="C51" s="115">
        <v>16212</v>
      </c>
      <c r="D51" s="104">
        <f t="shared" si="12"/>
        <v>5.9469350411710975E-2</v>
      </c>
      <c r="E51" s="103">
        <v>184327</v>
      </c>
      <c r="F51" s="138">
        <f t="shared" si="12"/>
        <v>9.3747033133960045E-2</v>
      </c>
      <c r="G51" s="115">
        <v>505243</v>
      </c>
      <c r="H51" s="104">
        <f t="shared" si="7"/>
        <v>3.8752533953954948E-2</v>
      </c>
      <c r="I51" s="103">
        <v>110856</v>
      </c>
      <c r="J51" s="138">
        <f t="shared" si="8"/>
        <v>-7.3959993553124326E-3</v>
      </c>
      <c r="K51" s="115">
        <v>816638</v>
      </c>
      <c r="L51" s="104">
        <f t="shared" si="9"/>
        <v>4.4419661698465118E-2</v>
      </c>
      <c r="M51" s="103">
        <v>543383</v>
      </c>
      <c r="N51" s="138">
        <f t="shared" si="10"/>
        <v>2.6476905436115139E-2</v>
      </c>
      <c r="O51" s="115">
        <v>1360021</v>
      </c>
      <c r="P51" s="59">
        <f t="shared" si="11"/>
        <v>3.7176087664429813E-2</v>
      </c>
    </row>
    <row r="52" spans="2:16" ht="15" hidden="1" customHeight="1" outlineLevel="1">
      <c r="B52" s="55" t="s">
        <v>87</v>
      </c>
      <c r="C52" s="115">
        <v>16460</v>
      </c>
      <c r="D52" s="104">
        <f t="shared" si="12"/>
        <v>0.11805461214508894</v>
      </c>
      <c r="E52" s="103">
        <v>188900</v>
      </c>
      <c r="F52" s="138">
        <f t="shared" si="12"/>
        <v>0.13952380090606931</v>
      </c>
      <c r="G52" s="115">
        <v>523577</v>
      </c>
      <c r="H52" s="104">
        <f t="shared" si="7"/>
        <v>5.3091328912408198E-2</v>
      </c>
      <c r="I52" s="103">
        <v>112970</v>
      </c>
      <c r="J52" s="138">
        <f t="shared" si="8"/>
        <v>-9.4160191800373605E-2</v>
      </c>
      <c r="K52" s="115">
        <v>841907</v>
      </c>
      <c r="L52" s="104">
        <f t="shared" si="9"/>
        <v>4.9253041238205508E-2</v>
      </c>
      <c r="M52" s="103">
        <v>541750</v>
      </c>
      <c r="N52" s="138">
        <f t="shared" si="10"/>
        <v>3.7348370975308631E-2</v>
      </c>
      <c r="O52" s="115">
        <v>1383657</v>
      </c>
      <c r="P52" s="59">
        <f t="shared" si="11"/>
        <v>4.4559545594549999E-2</v>
      </c>
    </row>
    <row r="53" spans="2:16" ht="15" hidden="1" customHeight="1" outlineLevel="1">
      <c r="B53" s="55" t="s">
        <v>88</v>
      </c>
      <c r="C53" s="115">
        <v>15686</v>
      </c>
      <c r="D53" s="104">
        <f t="shared" si="12"/>
        <v>7.0789815004437262E-2</v>
      </c>
      <c r="E53" s="103">
        <v>170420</v>
      </c>
      <c r="F53" s="138">
        <f t="shared" si="12"/>
        <v>-1.2309903560830837E-2</v>
      </c>
      <c r="G53" s="115">
        <v>546562</v>
      </c>
      <c r="H53" s="104">
        <f t="shared" si="7"/>
        <v>-4.9229206313863183E-2</v>
      </c>
      <c r="I53" s="103">
        <v>121741</v>
      </c>
      <c r="J53" s="138">
        <f t="shared" si="8"/>
        <v>0.10868159589097237</v>
      </c>
      <c r="K53" s="115">
        <v>854409</v>
      </c>
      <c r="L53" s="104">
        <f t="shared" si="9"/>
        <v>-2.0018076255187145E-2</v>
      </c>
      <c r="M53" s="103">
        <v>520279</v>
      </c>
      <c r="N53" s="138">
        <f t="shared" si="10"/>
        <v>-2.7730332375289213E-2</v>
      </c>
      <c r="O53" s="115">
        <v>1374688</v>
      </c>
      <c r="P53" s="59">
        <f t="shared" si="11"/>
        <v>-2.2951285732561888E-2</v>
      </c>
    </row>
    <row r="54" spans="2:16" ht="15" hidden="1" customHeight="1" outlineLevel="1">
      <c r="B54" s="55" t="s">
        <v>89</v>
      </c>
      <c r="C54" s="115">
        <v>15196</v>
      </c>
      <c r="D54" s="104">
        <f t="shared" si="12"/>
        <v>0.39630616557934384</v>
      </c>
      <c r="E54" s="103">
        <v>165541</v>
      </c>
      <c r="F54" s="138">
        <f t="shared" si="12"/>
        <v>6.8764929950287268E-2</v>
      </c>
      <c r="G54" s="115">
        <v>505936</v>
      </c>
      <c r="H54" s="104">
        <f t="shared" si="7"/>
        <v>-5.1677019564915883E-2</v>
      </c>
      <c r="I54" s="103">
        <v>112379</v>
      </c>
      <c r="J54" s="138">
        <f t="shared" si="8"/>
        <v>-6.4513980803969084E-2</v>
      </c>
      <c r="K54" s="115">
        <v>799052</v>
      </c>
      <c r="L54" s="104">
        <f t="shared" si="9"/>
        <v>-2.4842325190869485E-2</v>
      </c>
      <c r="M54" s="103">
        <v>444383</v>
      </c>
      <c r="N54" s="138">
        <f t="shared" si="10"/>
        <v>-0.10689709228011224</v>
      </c>
      <c r="O54" s="115">
        <v>1243435</v>
      </c>
      <c r="P54" s="59">
        <f t="shared" si="11"/>
        <v>-5.5843672644990794E-2</v>
      </c>
    </row>
    <row r="55" spans="2:16" ht="15" hidden="1" customHeight="1" outlineLevel="1">
      <c r="B55" s="55" t="s">
        <v>90</v>
      </c>
      <c r="C55" s="115">
        <v>11149</v>
      </c>
      <c r="D55" s="104">
        <f t="shared" si="12"/>
        <v>-0.22961580983969043</v>
      </c>
      <c r="E55" s="103">
        <v>227646</v>
      </c>
      <c r="F55" s="138">
        <f t="shared" si="12"/>
        <v>-3.9808675406185157E-2</v>
      </c>
      <c r="G55" s="115">
        <v>620252</v>
      </c>
      <c r="H55" s="104">
        <f t="shared" si="7"/>
        <v>-2.1017475630082383E-2</v>
      </c>
      <c r="I55" s="103">
        <v>125433</v>
      </c>
      <c r="J55" s="138">
        <f t="shared" si="8"/>
        <v>-6.884571700060127E-2</v>
      </c>
      <c r="K55" s="115">
        <v>984480</v>
      </c>
      <c r="L55" s="104">
        <f t="shared" si="9"/>
        <v>-3.4663586417749581E-2</v>
      </c>
      <c r="M55" s="103">
        <v>652569</v>
      </c>
      <c r="N55" s="138">
        <f t="shared" si="10"/>
        <v>-8.7642746093706259E-2</v>
      </c>
      <c r="O55" s="115">
        <v>1637049</v>
      </c>
      <c r="P55" s="59">
        <f t="shared" si="11"/>
        <v>-5.6503218570596148E-2</v>
      </c>
    </row>
    <row r="56" spans="2:16" ht="15" hidden="1" customHeight="1" outlineLevel="1">
      <c r="B56" s="55" t="s">
        <v>91</v>
      </c>
      <c r="C56" s="115">
        <v>11110</v>
      </c>
      <c r="D56" s="104">
        <f t="shared" si="12"/>
        <v>-0.17268597810708164</v>
      </c>
      <c r="E56" s="103">
        <v>181141</v>
      </c>
      <c r="F56" s="138">
        <f t="shared" si="12"/>
        <v>-9.5511536982758161E-2</v>
      </c>
      <c r="G56" s="115">
        <v>596834</v>
      </c>
      <c r="H56" s="104">
        <f t="shared" si="7"/>
        <v>6.5689725249984399E-3</v>
      </c>
      <c r="I56" s="103">
        <v>101399</v>
      </c>
      <c r="J56" s="138">
        <f t="shared" si="8"/>
        <v>-0.11183616982140199</v>
      </c>
      <c r="K56" s="115">
        <v>890484</v>
      </c>
      <c r="L56" s="104">
        <f t="shared" si="9"/>
        <v>-3.2927745752624915E-2</v>
      </c>
      <c r="M56" s="103">
        <v>521799</v>
      </c>
      <c r="N56" s="138">
        <f t="shared" si="10"/>
        <v>-0.13950500829493695</v>
      </c>
      <c r="O56" s="115">
        <v>1412283</v>
      </c>
      <c r="P56" s="59">
        <f t="shared" si="11"/>
        <v>-7.5245645947676687E-2</v>
      </c>
    </row>
    <row r="57" spans="2:16" ht="15" hidden="1" customHeight="1" outlineLevel="1">
      <c r="B57" s="55" t="s">
        <v>92</v>
      </c>
      <c r="C57" s="115">
        <v>8307</v>
      </c>
      <c r="D57" s="104">
        <f t="shared" si="12"/>
        <v>-0.26454183266932274</v>
      </c>
      <c r="E57" s="103">
        <v>144332</v>
      </c>
      <c r="F57" s="138">
        <f t="shared" si="12"/>
        <v>-0.10313801031504377</v>
      </c>
      <c r="G57" s="115">
        <v>461738</v>
      </c>
      <c r="H57" s="104">
        <f t="shared" si="7"/>
        <v>-5.3249075266347923E-2</v>
      </c>
      <c r="I57" s="103">
        <v>85201</v>
      </c>
      <c r="J57" s="138">
        <f t="shared" si="8"/>
        <v>-8.0260373936698493E-2</v>
      </c>
      <c r="K57" s="115">
        <v>699578</v>
      </c>
      <c r="L57" s="104">
        <f t="shared" si="9"/>
        <v>-7.0413477036657124E-2</v>
      </c>
      <c r="M57" s="103">
        <v>398434</v>
      </c>
      <c r="N57" s="138">
        <f t="shared" si="10"/>
        <v>-0.11151497852565107</v>
      </c>
      <c r="O57" s="115">
        <v>1098012</v>
      </c>
      <c r="P57" s="59">
        <f t="shared" si="11"/>
        <v>-8.5760246991909317E-2</v>
      </c>
    </row>
    <row r="58" spans="2:16" ht="15" hidden="1" customHeight="1" outlineLevel="1">
      <c r="B58" s="55" t="s">
        <v>93</v>
      </c>
      <c r="C58" s="115">
        <v>8504</v>
      </c>
      <c r="D58" s="104">
        <f t="shared" si="12"/>
        <v>-0.23151997108259537</v>
      </c>
      <c r="E58" s="103">
        <v>115404</v>
      </c>
      <c r="F58" s="138">
        <f t="shared" si="12"/>
        <v>-0.2379656898350524</v>
      </c>
      <c r="G58" s="115">
        <v>420689</v>
      </c>
      <c r="H58" s="104">
        <f t="shared" si="7"/>
        <v>-7.8826244613390273E-2</v>
      </c>
      <c r="I58" s="103">
        <v>87856</v>
      </c>
      <c r="J58" s="138">
        <f t="shared" si="8"/>
        <v>-5.8712608211193951E-2</v>
      </c>
      <c r="K58" s="115">
        <v>632453</v>
      </c>
      <c r="L58" s="104">
        <f t="shared" si="9"/>
        <v>-0.11238653141192256</v>
      </c>
      <c r="M58" s="103">
        <v>372717</v>
      </c>
      <c r="N58" s="138">
        <f t="shared" si="10"/>
        <v>-0.10705079060852896</v>
      </c>
      <c r="O58" s="115">
        <v>1005170</v>
      </c>
      <c r="P58" s="59">
        <f t="shared" si="11"/>
        <v>-0.11041549402972928</v>
      </c>
    </row>
    <row r="59" spans="2:16" ht="15" hidden="1" customHeight="1" outlineLevel="1">
      <c r="B59" s="55" t="s">
        <v>94</v>
      </c>
      <c r="C59" s="115">
        <v>8358</v>
      </c>
      <c r="D59" s="104">
        <f t="shared" si="12"/>
        <v>-0.36547221378682049</v>
      </c>
      <c r="E59" s="103">
        <v>158943</v>
      </c>
      <c r="F59" s="138">
        <f t="shared" si="12"/>
        <v>-0.15015559333996342</v>
      </c>
      <c r="G59" s="115">
        <v>513368</v>
      </c>
      <c r="H59" s="104">
        <f t="shared" si="7"/>
        <v>-5.0601964011613876E-2</v>
      </c>
      <c r="I59" s="103">
        <v>112669</v>
      </c>
      <c r="J59" s="138">
        <f t="shared" si="8"/>
        <v>1.4295874181903256E-2</v>
      </c>
      <c r="K59" s="115">
        <v>793338</v>
      </c>
      <c r="L59" s="104">
        <f t="shared" si="9"/>
        <v>-6.8861948641387616E-2</v>
      </c>
      <c r="M59" s="103">
        <v>503686</v>
      </c>
      <c r="N59" s="138">
        <f t="shared" si="10"/>
        <v>-8.9991616922254214E-2</v>
      </c>
      <c r="O59" s="115">
        <v>1297024</v>
      </c>
      <c r="P59" s="59">
        <f t="shared" si="11"/>
        <v>-7.7182934247832624E-2</v>
      </c>
    </row>
    <row r="60" spans="2:16" ht="15" hidden="1" customHeight="1" outlineLevel="1">
      <c r="B60" s="55" t="s">
        <v>95</v>
      </c>
      <c r="C60" s="115">
        <v>16693</v>
      </c>
      <c r="D60" s="104">
        <f t="shared" si="12"/>
        <v>0.15867286735614639</v>
      </c>
      <c r="E60" s="103">
        <v>187257</v>
      </c>
      <c r="F60" s="138">
        <f t="shared" si="12"/>
        <v>-5.8764099161589978E-2</v>
      </c>
      <c r="G60" s="115">
        <v>504569</v>
      </c>
      <c r="H60" s="104">
        <f t="shared" si="7"/>
        <v>-1.3542627899338466E-2</v>
      </c>
      <c r="I60" s="103">
        <v>109866</v>
      </c>
      <c r="J60" s="138">
        <f t="shared" si="8"/>
        <v>-5.2103015400543518E-2</v>
      </c>
      <c r="K60" s="115">
        <v>818385</v>
      </c>
      <c r="L60" s="104">
        <f t="shared" si="9"/>
        <v>-2.660819548120974E-2</v>
      </c>
      <c r="M60" s="103">
        <v>599596</v>
      </c>
      <c r="N60" s="138">
        <f t="shared" si="10"/>
        <v>2.856722329265704E-3</v>
      </c>
      <c r="O60" s="115">
        <v>1417981</v>
      </c>
      <c r="P60" s="59">
        <f t="shared" si="11"/>
        <v>-1.4362830554327521E-2</v>
      </c>
    </row>
    <row r="61" spans="2:16" ht="15" hidden="1" customHeight="1" outlineLevel="1">
      <c r="B61" s="55" t="s">
        <v>96</v>
      </c>
      <c r="C61" s="115">
        <v>16320</v>
      </c>
      <c r="D61" s="104">
        <f t="shared" si="12"/>
        <v>0.12855265887559653</v>
      </c>
      <c r="E61" s="103">
        <v>171560</v>
      </c>
      <c r="F61" s="138">
        <f t="shared" si="12"/>
        <v>-8.4915724343930021E-2</v>
      </c>
      <c r="G61" s="115">
        <v>450587</v>
      </c>
      <c r="H61" s="104">
        <f t="shared" si="7"/>
        <v>-1.3421878318521152E-2</v>
      </c>
      <c r="I61" s="103">
        <v>107015</v>
      </c>
      <c r="J61" s="138">
        <f t="shared" si="8"/>
        <v>1.9948151960504035E-2</v>
      </c>
      <c r="K61" s="115">
        <v>745482</v>
      </c>
      <c r="L61" s="104">
        <f t="shared" si="9"/>
        <v>-2.3701511302024691E-2</v>
      </c>
      <c r="M61" s="103">
        <v>543647</v>
      </c>
      <c r="N61" s="138">
        <f t="shared" si="10"/>
        <v>-2.9690405902741857E-2</v>
      </c>
      <c r="O61" s="115">
        <v>1289129</v>
      </c>
      <c r="P61" s="59">
        <f t="shared" si="11"/>
        <v>-2.6236118266103281E-2</v>
      </c>
    </row>
    <row r="62" spans="2:16" ht="15" hidden="1" customHeight="1" outlineLevel="1">
      <c r="B62" s="55" t="s">
        <v>97</v>
      </c>
      <c r="C62" s="115">
        <v>16721</v>
      </c>
      <c r="D62" s="104">
        <f t="shared" si="12"/>
        <v>8.8819430878426697E-2</v>
      </c>
      <c r="E62" s="103">
        <v>181899</v>
      </c>
      <c r="F62" s="138">
        <f t="shared" si="12"/>
        <v>-0.1276956940827807</v>
      </c>
      <c r="G62" s="115">
        <v>518379</v>
      </c>
      <c r="H62" s="104">
        <f t="shared" si="7"/>
        <v>-3.592012542473122E-2</v>
      </c>
      <c r="I62" s="103">
        <v>112827</v>
      </c>
      <c r="J62" s="138">
        <f t="shared" si="8"/>
        <v>7.564923921748079E-2</v>
      </c>
      <c r="K62" s="115">
        <v>829826</v>
      </c>
      <c r="L62" s="104">
        <f t="shared" si="9"/>
        <v>-4.2290029995302736E-2</v>
      </c>
      <c r="M62" s="103">
        <v>574701</v>
      </c>
      <c r="N62" s="138">
        <f t="shared" si="10"/>
        <v>-3.8662527140548741E-2</v>
      </c>
      <c r="O62" s="115">
        <v>1404527</v>
      </c>
      <c r="P62" s="59">
        <f t="shared" si="11"/>
        <v>-4.0809051255802364E-2</v>
      </c>
    </row>
    <row r="63" spans="2:16" collapsed="1">
      <c r="B63" s="140">
        <v>2007</v>
      </c>
      <c r="C63" s="105">
        <v>160716</v>
      </c>
      <c r="D63" s="114">
        <f t="shared" si="12"/>
        <v>-1.5311092730447617E-2</v>
      </c>
      <c r="E63" s="105">
        <v>2077370</v>
      </c>
      <c r="F63" s="114">
        <f t="shared" si="12"/>
        <v>-5.2916447642263997E-2</v>
      </c>
      <c r="G63" s="105">
        <v>6167734</v>
      </c>
      <c r="H63" s="114">
        <f t="shared" si="7"/>
        <v>-2.2465869622894541E-2</v>
      </c>
      <c r="I63" s="105">
        <v>1300212</v>
      </c>
      <c r="J63" s="114">
        <f t="shared" si="8"/>
        <v>-2.8225447821599303E-2</v>
      </c>
      <c r="K63" s="105">
        <v>9706032</v>
      </c>
      <c r="L63" s="114">
        <f t="shared" si="9"/>
        <v>-2.9795844968964258E-2</v>
      </c>
      <c r="M63" s="105">
        <v>6216944</v>
      </c>
      <c r="N63" s="114">
        <f t="shared" si="10"/>
        <v>-5.535858254799908E-2</v>
      </c>
      <c r="O63" s="105">
        <v>15922976</v>
      </c>
      <c r="P63" s="71">
        <f t="shared" si="11"/>
        <v>-3.9939435841925164E-2</v>
      </c>
    </row>
    <row r="64" spans="2:16" ht="15" hidden="1" customHeight="1" outlineLevel="1">
      <c r="B64" s="55" t="s">
        <v>86</v>
      </c>
      <c r="C64" s="115">
        <v>15302</v>
      </c>
      <c r="D64" s="115"/>
      <c r="E64" s="103">
        <v>168528</v>
      </c>
      <c r="F64" s="103"/>
      <c r="G64" s="115">
        <v>486394</v>
      </c>
      <c r="H64" s="115"/>
      <c r="I64" s="103">
        <v>111682</v>
      </c>
      <c r="J64" s="103"/>
      <c r="K64" s="115">
        <v>781906</v>
      </c>
      <c r="L64" s="115"/>
      <c r="M64" s="103">
        <v>529367</v>
      </c>
      <c r="N64" s="103"/>
      <c r="O64" s="115">
        <v>1311273</v>
      </c>
      <c r="P64" s="58"/>
    </row>
    <row r="65" spans="2:16" ht="15" hidden="1" customHeight="1" outlineLevel="1">
      <c r="B65" s="55" t="s">
        <v>87</v>
      </c>
      <c r="C65" s="115">
        <v>14722</v>
      </c>
      <c r="D65" s="115"/>
      <c r="E65" s="103">
        <v>165771</v>
      </c>
      <c r="F65" s="103"/>
      <c r="G65" s="115">
        <v>497181</v>
      </c>
      <c r="H65" s="115"/>
      <c r="I65" s="103">
        <v>124713</v>
      </c>
      <c r="J65" s="103"/>
      <c r="K65" s="115">
        <v>802387</v>
      </c>
      <c r="L65" s="115"/>
      <c r="M65" s="103">
        <v>522245</v>
      </c>
      <c r="N65" s="103"/>
      <c r="O65" s="115">
        <v>1324632</v>
      </c>
      <c r="P65" s="58"/>
    </row>
    <row r="66" spans="2:16" ht="15" hidden="1" customHeight="1" outlineLevel="1">
      <c r="B66" s="55" t="s">
        <v>88</v>
      </c>
      <c r="C66" s="115">
        <v>14649</v>
      </c>
      <c r="D66" s="115"/>
      <c r="E66" s="103">
        <v>172544</v>
      </c>
      <c r="F66" s="103"/>
      <c r="G66" s="115">
        <v>574862</v>
      </c>
      <c r="H66" s="115"/>
      <c r="I66" s="103">
        <v>109807</v>
      </c>
      <c r="J66" s="103"/>
      <c r="K66" s="115">
        <v>871862</v>
      </c>
      <c r="L66" s="115"/>
      <c r="M66" s="103">
        <v>535118</v>
      </c>
      <c r="N66" s="103"/>
      <c r="O66" s="115">
        <v>1406980</v>
      </c>
      <c r="P66" s="58"/>
    </row>
    <row r="67" spans="2:16" ht="15" hidden="1" customHeight="1" outlineLevel="1">
      <c r="B67" s="55" t="s">
        <v>89</v>
      </c>
      <c r="C67" s="115">
        <v>10883</v>
      </c>
      <c r="D67" s="115"/>
      <c r="E67" s="103">
        <v>154890</v>
      </c>
      <c r="F67" s="103"/>
      <c r="G67" s="115">
        <v>533506</v>
      </c>
      <c r="H67" s="115"/>
      <c r="I67" s="103">
        <v>120129</v>
      </c>
      <c r="J67" s="103"/>
      <c r="K67" s="115">
        <v>819408</v>
      </c>
      <c r="L67" s="115"/>
      <c r="M67" s="103">
        <v>497572</v>
      </c>
      <c r="N67" s="103"/>
      <c r="O67" s="115">
        <v>1316980</v>
      </c>
      <c r="P67" s="58"/>
    </row>
    <row r="68" spans="2:16" ht="15" hidden="1" customHeight="1" outlineLevel="1">
      <c r="B68" s="55" t="s">
        <v>90</v>
      </c>
      <c r="C68" s="115">
        <v>14472</v>
      </c>
      <c r="D68" s="115"/>
      <c r="E68" s="103">
        <v>237084</v>
      </c>
      <c r="F68" s="103"/>
      <c r="G68" s="115">
        <v>633568</v>
      </c>
      <c r="H68" s="115"/>
      <c r="I68" s="103">
        <v>134707</v>
      </c>
      <c r="J68" s="103"/>
      <c r="K68" s="115">
        <v>1019831</v>
      </c>
      <c r="L68" s="115"/>
      <c r="M68" s="103">
        <v>715256</v>
      </c>
      <c r="N68" s="103"/>
      <c r="O68" s="115">
        <v>1735087</v>
      </c>
      <c r="P68" s="58"/>
    </row>
    <row r="69" spans="2:16" ht="15" hidden="1" customHeight="1" outlineLevel="1">
      <c r="B69" s="55" t="s">
        <v>91</v>
      </c>
      <c r="C69" s="115">
        <v>13429</v>
      </c>
      <c r="D69" s="115"/>
      <c r="E69" s="103">
        <v>200269</v>
      </c>
      <c r="F69" s="103"/>
      <c r="G69" s="115">
        <v>592939</v>
      </c>
      <c r="H69" s="115"/>
      <c r="I69" s="103">
        <v>114167</v>
      </c>
      <c r="J69" s="103"/>
      <c r="K69" s="115">
        <v>920804</v>
      </c>
      <c r="L69" s="115"/>
      <c r="M69" s="103">
        <v>606394</v>
      </c>
      <c r="N69" s="103"/>
      <c r="O69" s="115">
        <v>1527198</v>
      </c>
      <c r="P69" s="58"/>
    </row>
    <row r="70" spans="2:16" ht="15" hidden="1" customHeight="1" outlineLevel="1">
      <c r="B70" s="55" t="s">
        <v>92</v>
      </c>
      <c r="C70" s="115">
        <v>11295</v>
      </c>
      <c r="D70" s="115"/>
      <c r="E70" s="103">
        <v>160930</v>
      </c>
      <c r="F70" s="103"/>
      <c r="G70" s="115">
        <v>487708</v>
      </c>
      <c r="H70" s="115"/>
      <c r="I70" s="103">
        <v>92636</v>
      </c>
      <c r="J70" s="103"/>
      <c r="K70" s="115">
        <v>752569</v>
      </c>
      <c r="L70" s="115"/>
      <c r="M70" s="103">
        <v>448442</v>
      </c>
      <c r="N70" s="103"/>
      <c r="O70" s="115">
        <v>1201011</v>
      </c>
      <c r="P70" s="58"/>
    </row>
    <row r="71" spans="2:16" ht="15" hidden="1" customHeight="1" outlineLevel="1">
      <c r="B71" s="55" t="s">
        <v>93</v>
      </c>
      <c r="C71" s="115">
        <v>11066</v>
      </c>
      <c r="D71" s="115"/>
      <c r="E71" s="103">
        <v>151442</v>
      </c>
      <c r="F71" s="103"/>
      <c r="G71" s="115">
        <v>456688</v>
      </c>
      <c r="H71" s="115"/>
      <c r="I71" s="103">
        <v>93336</v>
      </c>
      <c r="J71" s="103"/>
      <c r="K71" s="115">
        <v>712532</v>
      </c>
      <c r="L71" s="115"/>
      <c r="M71" s="103">
        <v>417400</v>
      </c>
      <c r="N71" s="103"/>
      <c r="O71" s="115">
        <v>1129932</v>
      </c>
      <c r="P71" s="58"/>
    </row>
    <row r="72" spans="2:16" ht="15" hidden="1" customHeight="1" outlineLevel="1">
      <c r="B72" s="55" t="s">
        <v>94</v>
      </c>
      <c r="C72" s="115">
        <v>13172</v>
      </c>
      <c r="D72" s="115"/>
      <c r="E72" s="103">
        <v>187026</v>
      </c>
      <c r="F72" s="103"/>
      <c r="G72" s="115">
        <v>540730</v>
      </c>
      <c r="H72" s="115"/>
      <c r="I72" s="103">
        <v>111081</v>
      </c>
      <c r="J72" s="103"/>
      <c r="K72" s="115">
        <v>852009</v>
      </c>
      <c r="L72" s="115"/>
      <c r="M72" s="103">
        <v>553496</v>
      </c>
      <c r="N72" s="103"/>
      <c r="O72" s="115">
        <v>1405505</v>
      </c>
      <c r="P72" s="58"/>
    </row>
    <row r="73" spans="2:16" ht="15" hidden="1" customHeight="1" outlineLevel="1">
      <c r="B73" s="55" t="s">
        <v>95</v>
      </c>
      <c r="C73" s="115">
        <v>14407</v>
      </c>
      <c r="D73" s="115"/>
      <c r="E73" s="103">
        <v>198948</v>
      </c>
      <c r="F73" s="103"/>
      <c r="G73" s="115">
        <v>511496</v>
      </c>
      <c r="H73" s="115"/>
      <c r="I73" s="103">
        <v>115905</v>
      </c>
      <c r="J73" s="103"/>
      <c r="K73" s="115">
        <v>840756</v>
      </c>
      <c r="L73" s="115"/>
      <c r="M73" s="103">
        <v>597888</v>
      </c>
      <c r="N73" s="103"/>
      <c r="O73" s="115">
        <v>1438644</v>
      </c>
      <c r="P73" s="58"/>
    </row>
    <row r="74" spans="2:16" ht="15" hidden="1" customHeight="1" outlineLevel="1">
      <c r="B74" s="55" t="s">
        <v>96</v>
      </c>
      <c r="C74" s="115">
        <v>14461</v>
      </c>
      <c r="D74" s="115"/>
      <c r="E74" s="103">
        <v>187480</v>
      </c>
      <c r="F74" s="103"/>
      <c r="G74" s="115">
        <v>456717</v>
      </c>
      <c r="H74" s="115"/>
      <c r="I74" s="103">
        <v>104922</v>
      </c>
      <c r="J74" s="103"/>
      <c r="K74" s="115">
        <v>763580</v>
      </c>
      <c r="L74" s="115"/>
      <c r="M74" s="103">
        <v>560282</v>
      </c>
      <c r="N74" s="103"/>
      <c r="O74" s="115">
        <v>1323862</v>
      </c>
      <c r="P74" s="58"/>
    </row>
    <row r="75" spans="2:16" ht="15" hidden="1" customHeight="1" outlineLevel="1">
      <c r="B75" s="55" t="s">
        <v>97</v>
      </c>
      <c r="C75" s="115">
        <v>15357</v>
      </c>
      <c r="D75" s="115"/>
      <c r="E75" s="103">
        <v>208527</v>
      </c>
      <c r="F75" s="103"/>
      <c r="G75" s="115">
        <v>537693</v>
      </c>
      <c r="H75" s="115"/>
      <c r="I75" s="103">
        <v>104892</v>
      </c>
      <c r="J75" s="103"/>
      <c r="K75" s="115">
        <v>866469</v>
      </c>
      <c r="L75" s="115"/>
      <c r="M75" s="103">
        <v>597814</v>
      </c>
      <c r="N75" s="103"/>
      <c r="O75" s="115">
        <v>1464283</v>
      </c>
      <c r="P75" s="58"/>
    </row>
    <row r="76" spans="2:16" collapsed="1">
      <c r="B76" s="140">
        <v>2006</v>
      </c>
      <c r="C76" s="105">
        <v>163215</v>
      </c>
      <c r="D76" s="105"/>
      <c r="E76" s="105">
        <v>2193439</v>
      </c>
      <c r="F76" s="105"/>
      <c r="G76" s="105">
        <v>6309482</v>
      </c>
      <c r="H76" s="105"/>
      <c r="I76" s="105">
        <v>1337977</v>
      </c>
      <c r="J76" s="105"/>
      <c r="K76" s="105">
        <v>10004113</v>
      </c>
      <c r="L76" s="105"/>
      <c r="M76" s="105">
        <v>6581274</v>
      </c>
      <c r="N76" s="105"/>
      <c r="O76" s="105">
        <v>16585387</v>
      </c>
      <c r="P76" s="70"/>
    </row>
    <row r="77" spans="2:16" ht="15" customHeight="1">
      <c r="B77" s="349" t="s">
        <v>79</v>
      </c>
      <c r="C77" s="349"/>
      <c r="D77" s="349"/>
      <c r="E77" s="349"/>
      <c r="F77" s="349"/>
      <c r="G77" s="349"/>
      <c r="H77" s="349"/>
      <c r="I77" s="349"/>
      <c r="J77" s="349"/>
      <c r="K77" s="349"/>
      <c r="L77" s="349"/>
      <c r="M77" s="349"/>
      <c r="N77" s="349"/>
      <c r="O77" s="349"/>
      <c r="P77" s="349"/>
    </row>
    <row r="79" spans="2:16"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</row>
    <row r="80" spans="2:16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</row>
  </sheetData>
  <mergeCells count="2">
    <mergeCell ref="B5:P5"/>
    <mergeCell ref="B77:P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I67"/>
  <sheetViews>
    <sheetView showGridLines="0" showRowColHeaders="0" zoomScaleNormal="100" workbookViewId="0">
      <selection activeCell="I25" sqref="I25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45" t="s">
        <v>262</v>
      </c>
      <c r="C5" s="345"/>
      <c r="D5" s="345"/>
      <c r="E5" s="345"/>
      <c r="F5" s="345"/>
      <c r="G5" s="345"/>
      <c r="H5" s="345"/>
      <c r="I5" s="345"/>
    </row>
    <row r="6" spans="2:9">
      <c r="B6" s="137"/>
      <c r="C6" s="117" t="s">
        <v>167</v>
      </c>
      <c r="D6" s="117" t="s">
        <v>171</v>
      </c>
      <c r="E6" s="117" t="s">
        <v>172</v>
      </c>
      <c r="F6" s="117" t="s">
        <v>173</v>
      </c>
      <c r="G6" s="141" t="s">
        <v>81</v>
      </c>
      <c r="H6" s="142" t="s">
        <v>174</v>
      </c>
      <c r="I6" s="141" t="s">
        <v>83</v>
      </c>
    </row>
    <row r="7" spans="2:9">
      <c r="B7" s="55" t="s">
        <v>94</v>
      </c>
      <c r="C7" s="57">
        <f>IFERROR('tablas pernocta cat ev anual'!C7/'tablas pernocta cat ev anual'!C20-1,"-")</f>
        <v>-6.1620572537603113E-2</v>
      </c>
      <c r="D7" s="57">
        <f>IFERROR('tablas pernocta cat ev anual'!E7/'tablas pernocta cat ev anual'!E20-1,"-")</f>
        <v>0.2129361480226093</v>
      </c>
      <c r="E7" s="57">
        <f>IFERROR('tablas pernocta cat ev anual'!G7/'tablas pernocta cat ev anual'!G20-1,"-")</f>
        <v>0.22538772257755513</v>
      </c>
      <c r="F7" s="57">
        <f>IFERROR('tablas pernocta cat ev anual'!I7/'tablas pernocta cat ev anual'!I20-1,"-")</f>
        <v>0.33647835086207811</v>
      </c>
      <c r="G7" s="59">
        <f>IFERROR('tablas pernocta cat ev anual'!K7/'tablas pernocta cat ev anual'!K20-1,"-")</f>
        <v>0.23545120029062439</v>
      </c>
      <c r="H7" s="57">
        <f>IFERROR('tablas pernocta cat ev anual'!M7/'tablas pernocta cat ev anual'!M20-1,"-")</f>
        <v>0.18163185530305426</v>
      </c>
      <c r="I7" s="59">
        <f>IFERROR('tablas pernocta cat ev anual'!O7/'tablas pernocta cat ev anual'!O20-1,"-")</f>
        <v>0.21625113071008584</v>
      </c>
    </row>
    <row r="8" spans="2:9">
      <c r="B8" s="55" t="s">
        <v>95</v>
      </c>
      <c r="C8" s="57">
        <f>IFERROR('tablas pernocta cat ev anual'!C8/'tablas pernocta cat ev anual'!C21-1,"-")</f>
        <v>-0.20018075011296887</v>
      </c>
      <c r="D8" s="57">
        <f>IFERROR('tablas pernocta cat ev anual'!E8/'tablas pernocta cat ev anual'!E21-1,"-")</f>
        <v>0.23956264822928808</v>
      </c>
      <c r="E8" s="57">
        <f>IFERROR('tablas pernocta cat ev anual'!G8/'tablas pernocta cat ev anual'!G21-1,"-")</f>
        <v>0.26022054054054045</v>
      </c>
      <c r="F8" s="57">
        <f>IFERROR('tablas pernocta cat ev anual'!I8/'tablas pernocta cat ev anual'!I21-1,"-")</f>
        <v>0.15126570715170207</v>
      </c>
      <c r="G8" s="59">
        <f>IFERROR('tablas pernocta cat ev anual'!K8/'tablas pernocta cat ev anual'!K21-1,"-")</f>
        <v>0.23380408688360776</v>
      </c>
      <c r="H8" s="57">
        <f>IFERROR('tablas pernocta cat ev anual'!M8/'tablas pernocta cat ev anual'!M21-1,"-")</f>
        <v>0.10309873438352413</v>
      </c>
      <c r="I8" s="59">
        <f>IFERROR('tablas pernocta cat ev anual'!O8/'tablas pernocta cat ev anual'!O21-1,"-")</f>
        <v>0.18307587286610039</v>
      </c>
    </row>
    <row r="9" spans="2:9">
      <c r="B9" s="55" t="s">
        <v>96</v>
      </c>
      <c r="C9" s="57">
        <f>IFERROR('tablas pernocta cat ev anual'!C9/'tablas pernocta cat ev anual'!C22-1,"-")</f>
        <v>-0.34900855011824627</v>
      </c>
      <c r="D9" s="57">
        <f>IFERROR('tablas pernocta cat ev anual'!E9/'tablas pernocta cat ev anual'!E22-1,"-")</f>
        <v>0.26711825810018075</v>
      </c>
      <c r="E9" s="57">
        <f>IFERROR('tablas pernocta cat ev anual'!G9/'tablas pernocta cat ev anual'!G22-1,"-")</f>
        <v>0.25452035949485485</v>
      </c>
      <c r="F9" s="57">
        <f>IFERROR('tablas pernocta cat ev anual'!I9/'tablas pernocta cat ev anual'!I22-1,"-")</f>
        <v>0.25838753338843179</v>
      </c>
      <c r="G9" s="59">
        <f>IFERROR('tablas pernocta cat ev anual'!K9/'tablas pernocta cat ev anual'!K22-1,"-")</f>
        <v>0.24722755181814993</v>
      </c>
      <c r="H9" s="57">
        <f>IFERROR('tablas pernocta cat ev anual'!M9/'tablas pernocta cat ev anual'!M22-1,"-")</f>
        <v>0.17090737115536658</v>
      </c>
      <c r="I9" s="59">
        <f>IFERROR('tablas pernocta cat ev anual'!O9/'tablas pernocta cat ev anual'!O22-1,"-")</f>
        <v>0.21722683285284727</v>
      </c>
    </row>
    <row r="10" spans="2:9">
      <c r="B10" s="55" t="s">
        <v>97</v>
      </c>
      <c r="C10" s="57">
        <f>IFERROR('tablas pernocta cat ev anual'!C10/'tablas pernocta cat ev anual'!C23-1,"-")</f>
        <v>-0.25161173158993921</v>
      </c>
      <c r="D10" s="57">
        <f>IFERROR('tablas pernocta cat ev anual'!E10/'tablas pernocta cat ev anual'!E23-1,"-")</f>
        <v>7.7275298909968759E-2</v>
      </c>
      <c r="E10" s="57">
        <f>IFERROR('tablas pernocta cat ev anual'!G10/'tablas pernocta cat ev anual'!G23-1,"-")</f>
        <v>0.10400162953163061</v>
      </c>
      <c r="F10" s="57">
        <f>IFERROR('tablas pernocta cat ev anual'!I10/'tablas pernocta cat ev anual'!I23-1,"-")</f>
        <v>0.31046020796870177</v>
      </c>
      <c r="G10" s="59">
        <f>IFERROR('tablas pernocta cat ev anual'!K10/'tablas pernocta cat ev anual'!K23-1,"-")</f>
        <v>0.11597060505068812</v>
      </c>
      <c r="H10" s="57">
        <f>IFERROR('tablas pernocta cat ev anual'!M10/'tablas pernocta cat ev anual'!M23-1,"-")</f>
        <v>4.8164411252737294E-2</v>
      </c>
      <c r="I10" s="59">
        <f>IFERROR('tablas pernocta cat ev anual'!O10/'tablas pernocta cat ev anual'!O23-1,"-")</f>
        <v>8.9998322371392492E-2</v>
      </c>
    </row>
    <row r="11" spans="2:9" ht="30" customHeight="1">
      <c r="B11" s="61" t="str">
        <f>actualizaciones!$A$2</f>
        <v xml:space="preserve">acumulado abril 2011 </v>
      </c>
      <c r="C11" s="154">
        <v>-0.22584470907154608</v>
      </c>
      <c r="D11" s="154">
        <v>0.19624335791077985</v>
      </c>
      <c r="E11" s="154">
        <v>0.20868513769883457</v>
      </c>
      <c r="F11" s="154">
        <v>0.26099354729634539</v>
      </c>
      <c r="G11" s="154">
        <v>0.20671225257124637</v>
      </c>
      <c r="H11" s="154">
        <v>0.12326585851463912</v>
      </c>
      <c r="I11" s="154">
        <v>0.17496052837399412</v>
      </c>
    </row>
    <row r="12" spans="2:9" outlineLevel="1">
      <c r="B12" s="55" t="s">
        <v>86</v>
      </c>
      <c r="C12" s="57">
        <f>IFERROR('tablas pernocta cat ev anual'!C12/'tablas pernocta cat ev anual'!C25-1,"-")</f>
        <v>-0.49644793419330713</v>
      </c>
      <c r="D12" s="57">
        <f>IFERROR('tablas pernocta cat ev anual'!E12/'tablas pernocta cat ev anual'!E25-1,"-")</f>
        <v>-6.4760532591414899E-2</v>
      </c>
      <c r="E12" s="57">
        <f>IFERROR('tablas pernocta cat ev anual'!G12/'tablas pernocta cat ev anual'!G25-1,"-")</f>
        <v>5.3474567597993072E-3</v>
      </c>
      <c r="F12" s="57">
        <f>IFERROR('tablas pernocta cat ev anual'!I12/'tablas pernocta cat ev anual'!I25-1,"-")</f>
        <v>0.15392225617392175</v>
      </c>
      <c r="G12" s="59">
        <f>IFERROR('tablas pernocta cat ev anual'!K12/'tablas pernocta cat ev anual'!K25-1,"-")</f>
        <v>6.5983072820972044E-3</v>
      </c>
      <c r="H12" s="57">
        <f>IFERROR('tablas pernocta cat ev anual'!M12/'tablas pernocta cat ev anual'!M25-1,"-")</f>
        <v>4.1585322285095261E-2</v>
      </c>
      <c r="I12" s="59">
        <f>IFERROR('tablas pernocta cat ev anual'!O12/'tablas pernocta cat ev anual'!O25-1,"-")</f>
        <v>2.0222028557298932E-2</v>
      </c>
    </row>
    <row r="13" spans="2:9" outlineLevel="1">
      <c r="B13" s="55" t="s">
        <v>87</v>
      </c>
      <c r="C13" s="57">
        <f>IFERROR('tablas pernocta cat ev anual'!C13/'tablas pernocta cat ev anual'!C26-1,"-")</f>
        <v>-0.54699381526918789</v>
      </c>
      <c r="D13" s="57">
        <f>IFERROR('tablas pernocta cat ev anual'!E13/'tablas pernocta cat ev anual'!E26-1,"-")</f>
        <v>-9.2230811275083924E-2</v>
      </c>
      <c r="E13" s="57">
        <f>IFERROR('tablas pernocta cat ev anual'!G13/'tablas pernocta cat ev anual'!G26-1,"-")</f>
        <v>9.82235435337242E-2</v>
      </c>
      <c r="F13" s="57">
        <f>IFERROR('tablas pernocta cat ev anual'!I13/'tablas pernocta cat ev anual'!I26-1,"-")</f>
        <v>4.8464361419007229E-3</v>
      </c>
      <c r="G13" s="59">
        <f>IFERROR('tablas pernocta cat ev anual'!K13/'tablas pernocta cat ev anual'!K26-1,"-")</f>
        <v>4.0812531695497922E-2</v>
      </c>
      <c r="H13" s="57">
        <f>IFERROR('tablas pernocta cat ev anual'!M13/'tablas pernocta cat ev anual'!M26-1,"-")</f>
        <v>0.1109860318727689</v>
      </c>
      <c r="I13" s="59">
        <f>IFERROR('tablas pernocta cat ev anual'!O13/'tablas pernocta cat ev anual'!O26-1,"-")</f>
        <v>6.7316374423827874E-2</v>
      </c>
    </row>
    <row r="14" spans="2:9" outlineLevel="1">
      <c r="B14" s="55" t="s">
        <v>88</v>
      </c>
      <c r="C14" s="57">
        <f>IFERROR('tablas pernocta cat ev anual'!C14/'tablas pernocta cat ev anual'!C27-1,"-")</f>
        <v>-0.35980030904552474</v>
      </c>
      <c r="D14" s="57">
        <f>IFERROR('tablas pernocta cat ev anual'!E14/'tablas pernocta cat ev anual'!E27-1,"-")</f>
        <v>-2.6934427554980545E-2</v>
      </c>
      <c r="E14" s="57">
        <f>IFERROR('tablas pernocta cat ev anual'!G14/'tablas pernocta cat ev anual'!G27-1,"-")</f>
        <v>0.10913274874550161</v>
      </c>
      <c r="F14" s="57">
        <f>IFERROR('tablas pernocta cat ev anual'!I14/'tablas pernocta cat ev anual'!I27-1,"-")</f>
        <v>0.10969827366446072</v>
      </c>
      <c r="G14" s="59">
        <f>IFERROR('tablas pernocta cat ev anual'!K14/'tablas pernocta cat ev anual'!K27-1,"-")</f>
        <v>8.4295306240168566E-2</v>
      </c>
      <c r="H14" s="57">
        <f>IFERROR('tablas pernocta cat ev anual'!M14/'tablas pernocta cat ev anual'!M27-1,"-")</f>
        <v>3.9268954061977723E-2</v>
      </c>
      <c r="I14" s="59">
        <f>IFERROR('tablas pernocta cat ev anual'!O14/'tablas pernocta cat ev anual'!O27-1,"-")</f>
        <v>6.7908343628545698E-2</v>
      </c>
    </row>
    <row r="15" spans="2:9" outlineLevel="1">
      <c r="B15" s="55" t="s">
        <v>89</v>
      </c>
      <c r="C15" s="57">
        <f>IFERROR('tablas pernocta cat ev anual'!C15/'tablas pernocta cat ev anual'!C28-1,"-")</f>
        <v>-0.12091246207439033</v>
      </c>
      <c r="D15" s="57">
        <f>IFERROR('tablas pernocta cat ev anual'!E15/'tablas pernocta cat ev anual'!E28-1,"-")</f>
        <v>0.10564824255733951</v>
      </c>
      <c r="E15" s="57">
        <f>IFERROR('tablas pernocta cat ev anual'!G15/'tablas pernocta cat ev anual'!G28-1,"-")</f>
        <v>4.4561925428909355E-2</v>
      </c>
      <c r="F15" s="57">
        <f>IFERROR('tablas pernocta cat ev anual'!I15/'tablas pernocta cat ev anual'!I28-1,"-")</f>
        <v>-3.9277049481131088E-2</v>
      </c>
      <c r="G15" s="59">
        <f>IFERROR('tablas pernocta cat ev anual'!K15/'tablas pernocta cat ev anual'!K28-1,"-")</f>
        <v>3.8150715033293814E-2</v>
      </c>
      <c r="H15" s="57">
        <f>IFERROR('tablas pernocta cat ev anual'!M15/'tablas pernocta cat ev anual'!M28-1,"-")</f>
        <v>-7.6579822266045205E-3</v>
      </c>
      <c r="I15" s="59">
        <f>IFERROR('tablas pernocta cat ev anual'!O15/'tablas pernocta cat ev anual'!O28-1,"-")</f>
        <v>2.1019749033726942E-2</v>
      </c>
    </row>
    <row r="16" spans="2:9" outlineLevel="1">
      <c r="B16" s="55" t="s">
        <v>90</v>
      </c>
      <c r="C16" s="57">
        <f>IFERROR('tablas pernocta cat ev anual'!C16/'tablas pernocta cat ev anual'!C29-1,"-")</f>
        <v>3.1798034303334166E-3</v>
      </c>
      <c r="D16" s="57">
        <f>IFERROR('tablas pernocta cat ev anual'!E16/'tablas pernocta cat ev anual'!E29-1,"-")</f>
        <v>-3.7006323956763509E-2</v>
      </c>
      <c r="E16" s="57">
        <f>IFERROR('tablas pernocta cat ev anual'!G16/'tablas pernocta cat ev anual'!G29-1,"-")</f>
        <v>4.9897638823052537E-2</v>
      </c>
      <c r="F16" s="57">
        <f>IFERROR('tablas pernocta cat ev anual'!I16/'tablas pernocta cat ev anual'!I29-1,"-")</f>
        <v>9.1400234637642574E-2</v>
      </c>
      <c r="G16" s="59">
        <f>IFERROR('tablas pernocta cat ev anual'!K16/'tablas pernocta cat ev anual'!K29-1,"-")</f>
        <v>3.9898311842083034E-2</v>
      </c>
      <c r="H16" s="57">
        <f>IFERROR('tablas pernocta cat ev anual'!M16/'tablas pernocta cat ev anual'!M29-1,"-")</f>
        <v>-7.2825611016466896E-2</v>
      </c>
      <c r="I16" s="59">
        <f>IFERROR('tablas pernocta cat ev anual'!O16/'tablas pernocta cat ev anual'!O29-1,"-")</f>
        <v>-5.6241109416018675E-3</v>
      </c>
    </row>
    <row r="17" spans="2:9" outlineLevel="1">
      <c r="B17" s="55" t="s">
        <v>91</v>
      </c>
      <c r="C17" s="57">
        <f>IFERROR('tablas pernocta cat ev anual'!C17/'tablas pernocta cat ev anual'!C30-1,"-")</f>
        <v>4.7010190348010017E-2</v>
      </c>
      <c r="D17" s="57">
        <f>IFERROR('tablas pernocta cat ev anual'!E17/'tablas pernocta cat ev anual'!E30-1,"-")</f>
        <v>-0.15612805371894745</v>
      </c>
      <c r="E17" s="57">
        <f>IFERROR('tablas pernocta cat ev anual'!G17/'tablas pernocta cat ev anual'!G30-1,"-")</f>
        <v>9.2466266182190004E-2</v>
      </c>
      <c r="F17" s="57">
        <f>IFERROR('tablas pernocta cat ev anual'!I17/'tablas pernocta cat ev anual'!I30-1,"-")</f>
        <v>0.22800754871421747</v>
      </c>
      <c r="G17" s="59">
        <f>IFERROR('tablas pernocta cat ev anual'!K17/'tablas pernocta cat ev anual'!K30-1,"-")</f>
        <v>6.3926420857144395E-2</v>
      </c>
      <c r="H17" s="57">
        <f>IFERROR('tablas pernocta cat ev anual'!M17/'tablas pernocta cat ev anual'!M30-1,"-")</f>
        <v>6.053237377913856E-2</v>
      </c>
      <c r="I17" s="59">
        <f>IFERROR('tablas pernocta cat ev anual'!O17/'tablas pernocta cat ev anual'!O30-1,"-")</f>
        <v>6.2691066817865959E-2</v>
      </c>
    </row>
    <row r="18" spans="2:9" outlineLevel="1">
      <c r="B18" s="55" t="s">
        <v>92</v>
      </c>
      <c r="C18" s="57">
        <f>IFERROR('tablas pernocta cat ev anual'!C18/'tablas pernocta cat ev anual'!C31-1,"-")</f>
        <v>0.19016519400691512</v>
      </c>
      <c r="D18" s="57">
        <f>IFERROR('tablas pernocta cat ev anual'!E18/'tablas pernocta cat ev anual'!E31-1,"-")</f>
        <v>-0.24538314756729751</v>
      </c>
      <c r="E18" s="57">
        <f>IFERROR('tablas pernocta cat ev anual'!G18/'tablas pernocta cat ev anual'!G31-1,"-")</f>
        <v>0.11581517828807586</v>
      </c>
      <c r="F18" s="57">
        <f>IFERROR('tablas pernocta cat ev anual'!I18/'tablas pernocta cat ev anual'!I31-1,"-")</f>
        <v>0.15143274893756575</v>
      </c>
      <c r="G18" s="59">
        <f>IFERROR('tablas pernocta cat ev anual'!K18/'tablas pernocta cat ev anual'!K31-1,"-")</f>
        <v>4.9377804911314493E-2</v>
      </c>
      <c r="H18" s="57">
        <f>IFERROR('tablas pernocta cat ev anual'!M18/'tablas pernocta cat ev anual'!M31-1,"-")</f>
        <v>-8.3864266123987452E-3</v>
      </c>
      <c r="I18" s="59">
        <f>IFERROR('tablas pernocta cat ev anual'!O18/'tablas pernocta cat ev anual'!O31-1,"-")</f>
        <v>2.8320468678580957E-2</v>
      </c>
    </row>
    <row r="19" spans="2:9" outlineLevel="1">
      <c r="B19" s="55" t="s">
        <v>93</v>
      </c>
      <c r="C19" s="57">
        <f>IFERROR('tablas pernocta cat ev anual'!C19/'tablas pernocta cat ev anual'!C32-1,"-")</f>
        <v>-4.0060733473487486E-2</v>
      </c>
      <c r="D19" s="57">
        <f>IFERROR('tablas pernocta cat ev anual'!E19/'tablas pernocta cat ev anual'!E32-1,"-")</f>
        <v>9.7574650485612313E-3</v>
      </c>
      <c r="E19" s="57">
        <f>IFERROR('tablas pernocta cat ev anual'!G19/'tablas pernocta cat ev anual'!G32-1,"-")</f>
        <v>0.10763981751474194</v>
      </c>
      <c r="F19" s="57">
        <f>IFERROR('tablas pernocta cat ev anual'!I19/'tablas pernocta cat ev anual'!I32-1,"-")</f>
        <v>6.6056254037668349E-2</v>
      </c>
      <c r="G19" s="59">
        <f>IFERROR('tablas pernocta cat ev anual'!K19/'tablas pernocta cat ev anual'!K32-1,"-")</f>
        <v>8.1243170310022927E-2</v>
      </c>
      <c r="H19" s="57">
        <f>IFERROR('tablas pernocta cat ev anual'!M19/'tablas pernocta cat ev anual'!M32-1,"-")</f>
        <v>9.5381288750617799E-3</v>
      </c>
      <c r="I19" s="59">
        <f>IFERROR('tablas pernocta cat ev anual'!O19/'tablas pernocta cat ev anual'!O32-1,"-")</f>
        <v>5.6023396480771925E-2</v>
      </c>
    </row>
    <row r="20" spans="2:9" outlineLevel="1">
      <c r="B20" s="55" t="s">
        <v>94</v>
      </c>
      <c r="C20" s="57">
        <f>IFERROR('tablas pernocta cat ev anual'!C20/'tablas pernocta cat ev anual'!C33-1,"-")</f>
        <v>-0.12808038075092543</v>
      </c>
      <c r="D20" s="57">
        <f>IFERROR('tablas pernocta cat ev anual'!E20/'tablas pernocta cat ev anual'!E33-1,"-")</f>
        <v>-0.15335735290639463</v>
      </c>
      <c r="E20" s="57">
        <f>IFERROR('tablas pernocta cat ev anual'!G20/'tablas pernocta cat ev anual'!G33-1,"-")</f>
        <v>3.2794528043775584E-2</v>
      </c>
      <c r="F20" s="57">
        <f>IFERROR('tablas pernocta cat ev anual'!I20/'tablas pernocta cat ev anual'!I33-1,"-")</f>
        <v>6.5799935051119141E-2</v>
      </c>
      <c r="G20" s="59">
        <f>IFERROR('tablas pernocta cat ev anual'!K20/'tablas pernocta cat ev anual'!K33-1,"-")</f>
        <v>2.8719126938536732E-4</v>
      </c>
      <c r="H20" s="57">
        <f>IFERROR('tablas pernocta cat ev anual'!M20/'tablas pernocta cat ev anual'!M33-1,"-")</f>
        <v>-9.5823870352990115E-2</v>
      </c>
      <c r="I20" s="59">
        <f>IFERROR('tablas pernocta cat ev anual'!O20/'tablas pernocta cat ev anual'!O33-1,"-")</f>
        <v>-3.62592387094548E-2</v>
      </c>
    </row>
    <row r="21" spans="2:9" outlineLevel="1">
      <c r="B21" s="55" t="s">
        <v>95</v>
      </c>
      <c r="C21" s="57">
        <f>IFERROR('tablas pernocta cat ev anual'!C21/'tablas pernocta cat ev anual'!C34-1,"-")</f>
        <v>-0.13283699059561127</v>
      </c>
      <c r="D21" s="57">
        <f>IFERROR('tablas pernocta cat ev anual'!E21/'tablas pernocta cat ev anual'!E34-1,"-")</f>
        <v>-0.18647847897604275</v>
      </c>
      <c r="E21" s="57">
        <f>IFERROR('tablas pernocta cat ev anual'!G21/'tablas pernocta cat ev anual'!G34-1,"-")</f>
        <v>4.6088984287177892E-2</v>
      </c>
      <c r="F21" s="57">
        <f>IFERROR('tablas pernocta cat ev anual'!I21/'tablas pernocta cat ev anual'!I34-1,"-")</f>
        <v>0.17193224532521301</v>
      </c>
      <c r="G21" s="59">
        <f>IFERROR('tablas pernocta cat ev anual'!K21/'tablas pernocta cat ev anual'!K34-1,"-")</f>
        <v>6.6835489876388987E-3</v>
      </c>
      <c r="H21" s="57">
        <f>IFERROR('tablas pernocta cat ev anual'!M21/'tablas pernocta cat ev anual'!M34-1,"-")</f>
        <v>-5.2527388622461646E-2</v>
      </c>
      <c r="I21" s="59">
        <f>IFERROR('tablas pernocta cat ev anual'!O21/'tablas pernocta cat ev anual'!O34-1,"-")</f>
        <v>-1.7154822554183546E-2</v>
      </c>
    </row>
    <row r="22" spans="2:9" outlineLevel="1">
      <c r="B22" s="55" t="s">
        <v>96</v>
      </c>
      <c r="C22" s="57">
        <f>IFERROR('tablas pernocta cat ev anual'!C22/'tablas pernocta cat ev anual'!C35-1,"-")</f>
        <v>0.1241308793456033</v>
      </c>
      <c r="D22" s="57">
        <f>IFERROR('tablas pernocta cat ev anual'!E22/'tablas pernocta cat ev anual'!E35-1,"-")</f>
        <v>-0.17203948491990295</v>
      </c>
      <c r="E22" s="57">
        <f>IFERROR('tablas pernocta cat ev anual'!G22/'tablas pernocta cat ev anual'!G35-1,"-")</f>
        <v>5.6647900770225412E-2</v>
      </c>
      <c r="F22" s="57">
        <f>IFERROR('tablas pernocta cat ev anual'!I22/'tablas pernocta cat ev anual'!I35-1,"-")</f>
        <v>4.7660279335918432E-2</v>
      </c>
      <c r="G22" s="59">
        <f>IFERROR('tablas pernocta cat ev anual'!K22/'tablas pernocta cat ev anual'!K35-1,"-")</f>
        <v>5.2761798251996783E-3</v>
      </c>
      <c r="H22" s="57">
        <f>IFERROR('tablas pernocta cat ev anual'!M22/'tablas pernocta cat ev anual'!M35-1,"-")</f>
        <v>-6.8373520385795694E-2</v>
      </c>
      <c r="I22" s="59">
        <f>IFERROR('tablas pernocta cat ev anual'!O22/'tablas pernocta cat ev anual'!O35-1,"-")</f>
        <v>-2.5021980350693696E-2</v>
      </c>
    </row>
    <row r="23" spans="2:9" outlineLevel="1">
      <c r="B23" s="55" t="s">
        <v>97</v>
      </c>
      <c r="C23" s="57">
        <f>IFERROR('tablas pernocta cat ev anual'!C23/'tablas pernocta cat ev anual'!C36-1,"-")</f>
        <v>8.2252358490566113E-2</v>
      </c>
      <c r="D23" s="57">
        <f>IFERROR('tablas pernocta cat ev anual'!E23/'tablas pernocta cat ev anual'!E36-1,"-")</f>
        <v>-0.17117866253188618</v>
      </c>
      <c r="E23" s="57">
        <f>IFERROR('tablas pernocta cat ev anual'!G23/'tablas pernocta cat ev anual'!G36-1,"-")</f>
        <v>7.374781092930327E-3</v>
      </c>
      <c r="F23" s="57">
        <f>IFERROR('tablas pernocta cat ev anual'!I23/'tablas pernocta cat ev anual'!I36-1,"-")</f>
        <v>-0.11699999999999999</v>
      </c>
      <c r="G23" s="59">
        <f>IFERROR('tablas pernocta cat ev anual'!K23/'tablas pernocta cat ev anual'!K36-1,"-")</f>
        <v>-4.4257388003806297E-2</v>
      </c>
      <c r="H23" s="57">
        <f>IFERROR('tablas pernocta cat ev anual'!M23/'tablas pernocta cat ev anual'!M36-1,"-")</f>
        <v>-9.6136668155426541E-2</v>
      </c>
      <c r="I23" s="59">
        <f>IFERROR('tablas pernocta cat ev anual'!O23/'tablas pernocta cat ev anual'!O36-1,"-")</f>
        <v>-6.4817630768884138E-2</v>
      </c>
    </row>
    <row r="24" spans="2:9" ht="15" customHeight="1">
      <c r="B24" s="139">
        <v>2010</v>
      </c>
      <c r="C24" s="68">
        <f>IFERROR('tablas pernocta cat ev anual'!C24/'tablas pernocta cat ev anual'!C37-1,"-")</f>
        <v>-0.11945902128930419</v>
      </c>
      <c r="D24" s="68">
        <f>IFERROR('tablas pernocta cat ev anual'!E24/'tablas pernocta cat ev anual'!E37-1,"-")</f>
        <v>-0.11018673657961531</v>
      </c>
      <c r="E24" s="68">
        <f>IFERROR('tablas pernocta cat ev anual'!G24/'tablas pernocta cat ev anual'!G37-1,"-")</f>
        <v>6.2945944385473185E-2</v>
      </c>
      <c r="F24" s="68">
        <f>IFERROR('tablas pernocta cat ev anual'!I24/'tablas pernocta cat ev anual'!I37-1,"-")</f>
        <v>7.4278930393896658E-2</v>
      </c>
      <c r="G24" s="68">
        <f>IFERROR('tablas pernocta cat ev anual'!K24/'tablas pernocta cat ev anual'!K37-1,"-")</f>
        <v>3.0417906433620523E-2</v>
      </c>
      <c r="H24" s="68">
        <f>IFERROR('tablas pernocta cat ev anual'!M24/'tablas pernocta cat ev anual'!M37-1,"-")</f>
        <v>-1.517993386974803E-2</v>
      </c>
      <c r="I24" s="68">
        <f>IFERROR('tablas pernocta cat ev anual'!O24/'tablas pernocta cat ev anual'!O37-1,"-")</f>
        <v>1.2961071591193862E-2</v>
      </c>
    </row>
    <row r="25" spans="2:9" hidden="1" outlineLevel="1">
      <c r="B25" s="55" t="s">
        <v>86</v>
      </c>
      <c r="C25" s="57">
        <f>IFERROR('tablas pernocta cat ev anual'!C25/'tablas pernocta cat ev anual'!C38-1,"-")</f>
        <v>-0.31777310120528024</v>
      </c>
      <c r="D25" s="57">
        <f>IFERROR('tablas pernocta cat ev anual'!E25/'tablas pernocta cat ev anual'!E38-1,"-")</f>
        <v>-0.27418715067011235</v>
      </c>
      <c r="E25" s="57">
        <f>IFERROR('tablas pernocta cat ev anual'!G25/'tablas pernocta cat ev anual'!G38-1,"-")</f>
        <v>-7.4555955059033563E-3</v>
      </c>
      <c r="F25" s="57">
        <f>IFERROR('tablas pernocta cat ev anual'!I25/'tablas pernocta cat ev anual'!I38-1,"-")</f>
        <v>-7.5861909336049194E-2</v>
      </c>
      <c r="G25" s="59">
        <f>IFERROR('tablas pernocta cat ev anual'!K25/'tablas pernocta cat ev anual'!K38-1,"-")</f>
        <v>-8.1892392669994596E-2</v>
      </c>
      <c r="H25" s="57">
        <f>IFERROR('tablas pernocta cat ev anual'!M25/'tablas pernocta cat ev anual'!M38-1,"-")</f>
        <v>-0.1075953793370138</v>
      </c>
      <c r="I25" s="59">
        <f>IFERROR('tablas pernocta cat ev anual'!O25/'tablas pernocta cat ev anual'!O38-1,"-")</f>
        <v>-9.2075037504899426E-2</v>
      </c>
    </row>
    <row r="26" spans="2:9" hidden="1" outlineLevel="1">
      <c r="B26" s="55" t="s">
        <v>87</v>
      </c>
      <c r="C26" s="57">
        <f>IFERROR('tablas pernocta cat ev anual'!C26/'tablas pernocta cat ev anual'!C39-1,"-")</f>
        <v>-0.28848650988313373</v>
      </c>
      <c r="D26" s="57">
        <f>IFERROR('tablas pernocta cat ev anual'!E26/'tablas pernocta cat ev anual'!E39-1,"-")</f>
        <v>-0.25458355159769508</v>
      </c>
      <c r="E26" s="57">
        <f>IFERROR('tablas pernocta cat ev anual'!G26/'tablas pernocta cat ev anual'!G39-1,"-")</f>
        <v>-6.9262049730604236E-2</v>
      </c>
      <c r="F26" s="57">
        <f>IFERROR('tablas pernocta cat ev anual'!I26/'tablas pernocta cat ev anual'!I39-1,"-")</f>
        <v>0.13721221646419157</v>
      </c>
      <c r="G26" s="59">
        <f>IFERROR('tablas pernocta cat ev anual'!K26/'tablas pernocta cat ev anual'!K39-1,"-")</f>
        <v>-8.9069423360464861E-2</v>
      </c>
      <c r="H26" s="57">
        <f>IFERROR('tablas pernocta cat ev anual'!M26/'tablas pernocta cat ev anual'!M39-1,"-")</f>
        <v>-9.6569236995455943E-2</v>
      </c>
      <c r="I26" s="59">
        <f>IFERROR('tablas pernocta cat ev anual'!O26/'tablas pernocta cat ev anual'!O39-1,"-")</f>
        <v>-9.1916617178084081E-2</v>
      </c>
    </row>
    <row r="27" spans="2:9" hidden="1" outlineLevel="1">
      <c r="B27" s="55" t="s">
        <v>88</v>
      </c>
      <c r="C27" s="57">
        <f>IFERROR('tablas pernocta cat ev anual'!C27/'tablas pernocta cat ev anual'!C40-1,"-")</f>
        <v>-0.41401406979173927</v>
      </c>
      <c r="D27" s="57">
        <f>IFERROR('tablas pernocta cat ev anual'!E27/'tablas pernocta cat ev anual'!E40-1,"-")</f>
        <v>-0.42373236729606634</v>
      </c>
      <c r="E27" s="57">
        <f>IFERROR('tablas pernocta cat ev anual'!G27/'tablas pernocta cat ev anual'!G40-1,"-")</f>
        <v>-3.2041872075862732E-2</v>
      </c>
      <c r="F27" s="57">
        <f>IFERROR('tablas pernocta cat ev anual'!I27/'tablas pernocta cat ev anual'!I40-1,"-")</f>
        <v>-0.15183567567567569</v>
      </c>
      <c r="G27" s="59">
        <f>IFERROR('tablas pernocta cat ev anual'!K27/'tablas pernocta cat ev anual'!K40-1,"-")</f>
        <v>-0.13877780955386376</v>
      </c>
      <c r="H27" s="57">
        <f>IFERROR('tablas pernocta cat ev anual'!M27/'tablas pernocta cat ev anual'!M40-1,"-")</f>
        <v>-0.15906523536353712</v>
      </c>
      <c r="I27" s="59">
        <f>IFERROR('tablas pernocta cat ev anual'!O27/'tablas pernocta cat ev anual'!O40-1,"-")</f>
        <v>-0.14627355913207107</v>
      </c>
    </row>
    <row r="28" spans="2:9" hidden="1" outlineLevel="1">
      <c r="B28" s="55" t="s">
        <v>89</v>
      </c>
      <c r="C28" s="57">
        <f>IFERROR('tablas pernocta cat ev anual'!C28/'tablas pernocta cat ev anual'!C41-1,"-")</f>
        <v>-0.32016806722689073</v>
      </c>
      <c r="D28" s="57">
        <f>IFERROR('tablas pernocta cat ev anual'!E28/'tablas pernocta cat ev anual'!E41-1,"-")</f>
        <v>-0.33443454267496919</v>
      </c>
      <c r="E28" s="57">
        <f>IFERROR('tablas pernocta cat ev anual'!G28/'tablas pernocta cat ev anual'!G41-1,"-")</f>
        <v>-7.4380772814600427E-2</v>
      </c>
      <c r="F28" s="57">
        <f>IFERROR('tablas pernocta cat ev anual'!I28/'tablas pernocta cat ev anual'!I41-1,"-")</f>
        <v>-0.11565263641854551</v>
      </c>
      <c r="G28" s="59">
        <f>IFERROR('tablas pernocta cat ev anual'!K28/'tablas pernocta cat ev anual'!K41-1,"-")</f>
        <v>-0.13041588251748981</v>
      </c>
      <c r="H28" s="57">
        <f>IFERROR('tablas pernocta cat ev anual'!M28/'tablas pernocta cat ev anual'!M41-1,"-")</f>
        <v>-8.230880418365194E-2</v>
      </c>
      <c r="I28" s="59">
        <f>IFERROR('tablas pernocta cat ev anual'!O28/'tablas pernocta cat ev anual'!O41-1,"-")</f>
        <v>-0.1130276103356781</v>
      </c>
    </row>
    <row r="29" spans="2:9" hidden="1" outlineLevel="1">
      <c r="B29" s="55" t="s">
        <v>90</v>
      </c>
      <c r="C29" s="57">
        <f>IFERROR('tablas pernocta cat ev anual'!C29/'tablas pernocta cat ev anual'!C42-1,"-")</f>
        <v>-0.31253312135665079</v>
      </c>
      <c r="D29" s="57">
        <f>IFERROR('tablas pernocta cat ev anual'!E29/'tablas pernocta cat ev anual'!E42-1,"-")</f>
        <v>-0.28172019619725386</v>
      </c>
      <c r="E29" s="57">
        <f>IFERROR('tablas pernocta cat ev anual'!G29/'tablas pernocta cat ev anual'!G42-1,"-")</f>
        <v>-6.9737865892529283E-2</v>
      </c>
      <c r="F29" s="57">
        <f>IFERROR('tablas pernocta cat ev anual'!I29/'tablas pernocta cat ev anual'!I42-1,"-")</f>
        <v>-0.15934858279462949</v>
      </c>
      <c r="G29" s="59">
        <f>IFERROR('tablas pernocta cat ev anual'!K29/'tablas pernocta cat ev anual'!K42-1,"-")</f>
        <v>-0.12777042257061699</v>
      </c>
      <c r="H29" s="57">
        <f>IFERROR('tablas pernocta cat ev anual'!M29/'tablas pernocta cat ev anual'!M42-1,"-")</f>
        <v>-0.12435366673341497</v>
      </c>
      <c r="I29" s="59">
        <f>IFERROR('tablas pernocta cat ev anual'!O29/'tablas pernocta cat ev anual'!O42-1,"-")</f>
        <v>-0.12639381489850454</v>
      </c>
    </row>
    <row r="30" spans="2:9" hidden="1" outlineLevel="1">
      <c r="B30" s="55" t="s">
        <v>91</v>
      </c>
      <c r="C30" s="57">
        <f>IFERROR('tablas pernocta cat ev anual'!C30/'tablas pernocta cat ev anual'!C43-1,"-")</f>
        <v>-0.24568527918781724</v>
      </c>
      <c r="D30" s="57">
        <f>IFERROR('tablas pernocta cat ev anual'!E30/'tablas pernocta cat ev anual'!E43-1,"-")</f>
        <v>-0.2012209466453373</v>
      </c>
      <c r="E30" s="57">
        <f>IFERROR('tablas pernocta cat ev anual'!G30/'tablas pernocta cat ev anual'!G43-1,"-")</f>
        <v>-0.12881294460492998</v>
      </c>
      <c r="F30" s="57">
        <f>IFERROR('tablas pernocta cat ev anual'!I30/'tablas pernocta cat ev anual'!I43-1,"-")</f>
        <v>-0.29298385216978928</v>
      </c>
      <c r="G30" s="59">
        <f>IFERROR('tablas pernocta cat ev anual'!K30/'tablas pernocta cat ev anual'!K43-1,"-")</f>
        <v>-0.16547530481394157</v>
      </c>
      <c r="H30" s="57">
        <f>IFERROR('tablas pernocta cat ev anual'!M30/'tablas pernocta cat ev anual'!M43-1,"-")</f>
        <v>-0.1981368774955734</v>
      </c>
      <c r="I30" s="59">
        <f>IFERROR('tablas pernocta cat ev anual'!O30/'tablas pernocta cat ev anual'!O43-1,"-")</f>
        <v>-0.17766683546607032</v>
      </c>
    </row>
    <row r="31" spans="2:9" hidden="1" outlineLevel="1">
      <c r="B31" s="55" t="s">
        <v>92</v>
      </c>
      <c r="C31" s="57">
        <f>IFERROR('tablas pernocta cat ev anual'!C31/'tablas pernocta cat ev anual'!C44-1,"-")</f>
        <v>-0.39044571071735223</v>
      </c>
      <c r="D31" s="57">
        <f>IFERROR('tablas pernocta cat ev anual'!E31/'tablas pernocta cat ev anual'!E44-1,"-")</f>
        <v>-0.23250449408540652</v>
      </c>
      <c r="E31" s="57">
        <f>IFERROR('tablas pernocta cat ev anual'!G31/'tablas pernocta cat ev anual'!G44-1,"-")</f>
        <v>-0.14897525394446309</v>
      </c>
      <c r="F31" s="57">
        <f>IFERROR('tablas pernocta cat ev anual'!I31/'tablas pernocta cat ev anual'!I44-1,"-")</f>
        <v>-0.35054135605253811</v>
      </c>
      <c r="G31" s="59">
        <f>IFERROR('tablas pernocta cat ev anual'!K31/'tablas pernocta cat ev anual'!K44-1,"-")</f>
        <v>-0.19977235992079367</v>
      </c>
      <c r="H31" s="57">
        <f>IFERROR('tablas pernocta cat ev anual'!M31/'tablas pernocta cat ev anual'!M44-1,"-")</f>
        <v>-0.20961369818884679</v>
      </c>
      <c r="I31" s="59">
        <f>IFERROR('tablas pernocta cat ev anual'!O31/'tablas pernocta cat ev anual'!O44-1,"-")</f>
        <v>-0.20338817271116283</v>
      </c>
    </row>
    <row r="32" spans="2:9" hidden="1" outlineLevel="1">
      <c r="B32" s="55" t="s">
        <v>93</v>
      </c>
      <c r="C32" s="57">
        <f>IFERROR('tablas pernocta cat ev anual'!C32/'tablas pernocta cat ev anual'!C45-1,"-")</f>
        <v>-0.36218712753277715</v>
      </c>
      <c r="D32" s="57">
        <f>IFERROR('tablas pernocta cat ev anual'!E32/'tablas pernocta cat ev anual'!E45-1,"-")</f>
        <v>-0.36222070986123445</v>
      </c>
      <c r="E32" s="57">
        <f>IFERROR('tablas pernocta cat ev anual'!G32/'tablas pernocta cat ev anual'!G45-1,"-")</f>
        <v>-0.15622076502253357</v>
      </c>
      <c r="F32" s="57">
        <f>IFERROR('tablas pernocta cat ev anual'!I32/'tablas pernocta cat ev anual'!I45-1,"-")</f>
        <v>-0.34467710945387042</v>
      </c>
      <c r="G32" s="59">
        <f>IFERROR('tablas pernocta cat ev anual'!K32/'tablas pernocta cat ev anual'!K45-1,"-")</f>
        <v>-0.23667058711421551</v>
      </c>
      <c r="H32" s="57">
        <f>IFERROR('tablas pernocta cat ev anual'!M32/'tablas pernocta cat ev anual'!M45-1,"-")</f>
        <v>-0.26834482599571041</v>
      </c>
      <c r="I32" s="59">
        <f>IFERROR('tablas pernocta cat ev anual'!O32/'tablas pernocta cat ev anual'!O45-1,"-")</f>
        <v>-0.24811887179820602</v>
      </c>
    </row>
    <row r="33" spans="2:9" hidden="1" outlineLevel="1">
      <c r="B33" s="55" t="s">
        <v>94</v>
      </c>
      <c r="C33" s="57">
        <f>IFERROR('tablas pernocta cat ev anual'!C33/'tablas pernocta cat ev anual'!C46-1,"-")</f>
        <v>-0.28528233426562855</v>
      </c>
      <c r="D33" s="57">
        <f>IFERROR('tablas pernocta cat ev anual'!E33/'tablas pernocta cat ev anual'!E46-1,"-")</f>
        <v>-0.33338764012466038</v>
      </c>
      <c r="E33" s="57">
        <f>IFERROR('tablas pernocta cat ev anual'!G33/'tablas pernocta cat ev anual'!G46-1,"-")</f>
        <v>-0.12013195854052161</v>
      </c>
      <c r="F33" s="57">
        <f>IFERROR('tablas pernocta cat ev anual'!I33/'tablas pernocta cat ev anual'!I46-1,"-")</f>
        <v>-0.27128588448419366</v>
      </c>
      <c r="G33" s="59">
        <f>IFERROR('tablas pernocta cat ev anual'!K33/'tablas pernocta cat ev anual'!K46-1,"-")</f>
        <v>-0.1926332002848673</v>
      </c>
      <c r="H33" s="57">
        <f>IFERROR('tablas pernocta cat ev anual'!M33/'tablas pernocta cat ev anual'!M46-1,"-")</f>
        <v>-0.11291487743545525</v>
      </c>
      <c r="I33" s="59">
        <f>IFERROR('tablas pernocta cat ev anual'!O33/'tablas pernocta cat ev anual'!O46-1,"-")</f>
        <v>-0.16406812804258264</v>
      </c>
    </row>
    <row r="34" spans="2:9" hidden="1" outlineLevel="1">
      <c r="B34" s="55" t="s">
        <v>95</v>
      </c>
      <c r="C34" s="57">
        <f>IFERROR('tablas pernocta cat ev anual'!C34/'tablas pernocta cat ev anual'!C47-1,"-")</f>
        <v>-0.17624273724983863</v>
      </c>
      <c r="D34" s="57">
        <f>IFERROR('tablas pernocta cat ev anual'!E34/'tablas pernocta cat ev anual'!E47-1,"-")</f>
        <v>-0.26493240514605487</v>
      </c>
      <c r="E34" s="57">
        <f>IFERROR('tablas pernocta cat ev anual'!G34/'tablas pernocta cat ev anual'!G47-1,"-")</f>
        <v>-0.21074833089364131</v>
      </c>
      <c r="F34" s="57">
        <f>IFERROR('tablas pernocta cat ev anual'!I34/'tablas pernocta cat ev anual'!I47-1,"-")</f>
        <v>-0.34967626149716491</v>
      </c>
      <c r="G34" s="59">
        <f>IFERROR('tablas pernocta cat ev anual'!K34/'tablas pernocta cat ev anual'!K47-1,"-")</f>
        <v>-0.24217997798333968</v>
      </c>
      <c r="H34" s="57">
        <f>IFERROR('tablas pernocta cat ev anual'!M34/'tablas pernocta cat ev anual'!M47-1,"-")</f>
        <v>-0.21977161369782328</v>
      </c>
      <c r="I34" s="59">
        <f>IFERROR('tablas pernocta cat ev anual'!O34/'tablas pernocta cat ev anual'!O47-1,"-")</f>
        <v>-0.23331495125217727</v>
      </c>
    </row>
    <row r="35" spans="2:9" hidden="1" outlineLevel="1">
      <c r="B35" s="55" t="s">
        <v>96</v>
      </c>
      <c r="C35" s="57">
        <f>IFERROR('tablas pernocta cat ev anual'!C35/'tablas pernocta cat ev anual'!C48-1,"-")</f>
        <v>-0.35564633021478453</v>
      </c>
      <c r="D35" s="57">
        <f>IFERROR('tablas pernocta cat ev anual'!E35/'tablas pernocta cat ev anual'!E48-1,"-")</f>
        <v>-0.28057854488981504</v>
      </c>
      <c r="E35" s="57">
        <f>IFERROR('tablas pernocta cat ev anual'!G35/'tablas pernocta cat ev anual'!G48-1,"-")</f>
        <v>-0.16396404707090317</v>
      </c>
      <c r="F35" s="57">
        <f>IFERROR('tablas pernocta cat ev anual'!I35/'tablas pernocta cat ev anual'!I48-1,"-")</f>
        <v>-0.30977107567581619</v>
      </c>
      <c r="G35" s="59">
        <f>IFERROR('tablas pernocta cat ev anual'!K35/'tablas pernocta cat ev anual'!K48-1,"-")</f>
        <v>-0.21616578145657983</v>
      </c>
      <c r="H35" s="57">
        <f>IFERROR('tablas pernocta cat ev anual'!M35/'tablas pernocta cat ev anual'!M48-1,"-")</f>
        <v>-0.1910515620400679</v>
      </c>
      <c r="I35" s="59">
        <f>IFERROR('tablas pernocta cat ev anual'!O35/'tablas pernocta cat ev anual'!O48-1,"-")</f>
        <v>-0.20602548433773582</v>
      </c>
    </row>
    <row r="36" spans="2:9" hidden="1" outlineLevel="1">
      <c r="B36" s="55" t="s">
        <v>97</v>
      </c>
      <c r="C36" s="57">
        <f>IFERROR('tablas pernocta cat ev anual'!C36/'tablas pernocta cat ev anual'!C49-1,"-")</f>
        <v>-0.36806806185182883</v>
      </c>
      <c r="D36" s="57">
        <f>IFERROR('tablas pernocta cat ev anual'!E36/'tablas pernocta cat ev anual'!E49-1,"-")</f>
        <v>-0.23304802320842022</v>
      </c>
      <c r="E36" s="57">
        <f>IFERROR('tablas pernocta cat ev anual'!G36/'tablas pernocta cat ev anual'!G49-1,"-")</f>
        <v>-9.3691424446973093E-2</v>
      </c>
      <c r="F36" s="57">
        <f>IFERROR('tablas pernocta cat ev anual'!I36/'tablas pernocta cat ev anual'!I49-1,"-")</f>
        <v>-0.21761782408848029</v>
      </c>
      <c r="G36" s="59">
        <f>IFERROR('tablas pernocta cat ev anual'!K36/'tablas pernocta cat ev anual'!K49-1,"-")</f>
        <v>-0.14756307179852468</v>
      </c>
      <c r="H36" s="57">
        <f>IFERROR('tablas pernocta cat ev anual'!M36/'tablas pernocta cat ev anual'!M49-1,"-")</f>
        <v>-0.13640786486320644</v>
      </c>
      <c r="I36" s="59">
        <f>IFERROR('tablas pernocta cat ev anual'!O36/'tablas pernocta cat ev anual'!O49-1,"-")</f>
        <v>-0.14317681089085155</v>
      </c>
    </row>
    <row r="37" spans="2:9" collapsed="1">
      <c r="B37" s="140">
        <v>2009</v>
      </c>
      <c r="C37" s="71">
        <f>IFERROR('tablas pernocta cat ev anual'!C37/'tablas pernocta cat ev anual'!C50-1,"-")</f>
        <v>-0.31907315627705379</v>
      </c>
      <c r="D37" s="71">
        <f>IFERROR('tablas pernocta cat ev anual'!E37/'tablas pernocta cat ev anual'!E50-1,"-")</f>
        <v>-0.28820093381869327</v>
      </c>
      <c r="E37" s="71">
        <f>IFERROR('tablas pernocta cat ev anual'!G37/'tablas pernocta cat ev anual'!G50-1,"-")</f>
        <v>-0.10681445072561779</v>
      </c>
      <c r="F37" s="71">
        <f>IFERROR('tablas pernocta cat ev anual'!I37/'tablas pernocta cat ev anual'!I50-1,"-")</f>
        <v>-0.21954726115301781</v>
      </c>
      <c r="G37" s="71">
        <f>IFERROR('tablas pernocta cat ev anual'!K37/'tablas pernocta cat ev anual'!K50-1,"-")</f>
        <v>-0.16492856046213566</v>
      </c>
      <c r="H37" s="71">
        <f>IFERROR('tablas pernocta cat ev anual'!M37/'tablas pernocta cat ev anual'!M50-1,"-")</f>
        <v>-0.15924688631074813</v>
      </c>
      <c r="I37" s="71">
        <f>IFERROR('tablas pernocta cat ev anual'!O37/'tablas pernocta cat ev anual'!O50-1,"-")</f>
        <v>-0.16276246416833373</v>
      </c>
    </row>
    <row r="38" spans="2:9" hidden="1" outlineLevel="1">
      <c r="B38" s="55" t="s">
        <v>86</v>
      </c>
      <c r="C38" s="57">
        <f>IFERROR('tablas pernocta cat ev anual'!C38/'tablas pernocta cat ev anual'!C51-1,"-")</f>
        <v>-3.2753515914137665E-2</v>
      </c>
      <c r="D38" s="57">
        <f>IFERROR('tablas pernocta cat ev anual'!E38/'tablas pernocta cat ev anual'!E51-1,"-")</f>
        <v>-9.7310757512464208E-2</v>
      </c>
      <c r="E38" s="57">
        <f>IFERROR('tablas pernocta cat ev anual'!G38/'tablas pernocta cat ev anual'!G51-1,"-")</f>
        <v>-6.4745083059042918E-2</v>
      </c>
      <c r="F38" s="57">
        <f>IFERROR('tablas pernocta cat ev anual'!I38/'tablas pernocta cat ev anual'!I51-1,"-")</f>
        <v>-0.22054737677708014</v>
      </c>
      <c r="G38" s="59">
        <f>IFERROR('tablas pernocta cat ev anual'!K38/'tablas pernocta cat ev anual'!K51-1,"-")</f>
        <v>-9.2610189582164937E-2</v>
      </c>
      <c r="H38" s="57">
        <f>IFERROR('tablas pernocta cat ev anual'!M38/'tablas pernocta cat ev anual'!M51-1,"-")</f>
        <v>-0.10530141723241249</v>
      </c>
      <c r="I38" s="59">
        <f>IFERROR('tablas pernocta cat ev anual'!O38/'tablas pernocta cat ev anual'!O51-1,"-")</f>
        <v>-9.7680844634016717E-2</v>
      </c>
    </row>
    <row r="39" spans="2:9" hidden="1" outlineLevel="1">
      <c r="B39" s="55" t="s">
        <v>87</v>
      </c>
      <c r="C39" s="57">
        <f>IFERROR('tablas pernocta cat ev anual'!C39/'tablas pernocta cat ev anual'!C52-1,"-")</f>
        <v>-0.15783718104495748</v>
      </c>
      <c r="D39" s="57">
        <f>IFERROR('tablas pernocta cat ev anual'!E39/'tablas pernocta cat ev anual'!E52-1,"-")</f>
        <v>-9.0471148755955522E-2</v>
      </c>
      <c r="E39" s="57">
        <f>IFERROR('tablas pernocta cat ev anual'!G39/'tablas pernocta cat ev anual'!G52-1,"-")</f>
        <v>-4.6079182240625571E-2</v>
      </c>
      <c r="F39" s="57">
        <f>IFERROR('tablas pernocta cat ev anual'!I39/'tablas pernocta cat ev anual'!I52-1,"-")</f>
        <v>-0.16643356643356644</v>
      </c>
      <c r="G39" s="59">
        <f>IFERROR('tablas pernocta cat ev anual'!K39/'tablas pernocta cat ev anual'!K52-1,"-")</f>
        <v>-7.4374010431080828E-2</v>
      </c>
      <c r="H39" s="57">
        <f>IFERROR('tablas pernocta cat ev anual'!M39/'tablas pernocta cat ev anual'!M52-1,"-")</f>
        <v>-0.11972127365020768</v>
      </c>
      <c r="I39" s="59">
        <f>IFERROR('tablas pernocta cat ev anual'!O39/'tablas pernocta cat ev anual'!O52-1,"-")</f>
        <v>-9.2129046432750328E-2</v>
      </c>
    </row>
    <row r="40" spans="2:9" hidden="1" outlineLevel="1">
      <c r="B40" s="55" t="s">
        <v>88</v>
      </c>
      <c r="C40" s="57">
        <f>IFERROR('tablas pernocta cat ev anual'!C40/'tablas pernocta cat ev anual'!C53-1,"-")</f>
        <v>-8.4725232691572061E-2</v>
      </c>
      <c r="D40" s="57">
        <f>IFERROR('tablas pernocta cat ev anual'!E40/'tablas pernocta cat ev anual'!E53-1,"-")</f>
        <v>7.4991198216172172E-3</v>
      </c>
      <c r="E40" s="57">
        <f>IFERROR('tablas pernocta cat ev anual'!G40/'tablas pernocta cat ev anual'!G53-1,"-")</f>
        <v>-6.7714184301140623E-2</v>
      </c>
      <c r="F40" s="57">
        <f>IFERROR('tablas pernocta cat ev anual'!I40/'tablas pernocta cat ev anual'!I53-1,"-")</f>
        <v>-5.023779991950128E-2</v>
      </c>
      <c r="G40" s="59">
        <f>IFERROR('tablas pernocta cat ev anual'!K40/'tablas pernocta cat ev anual'!K53-1,"-")</f>
        <v>-5.0534345963116012E-2</v>
      </c>
      <c r="H40" s="57">
        <f>IFERROR('tablas pernocta cat ev anual'!M40/'tablas pernocta cat ev anual'!M53-1,"-")</f>
        <v>-8.6315227022424557E-2</v>
      </c>
      <c r="I40" s="59">
        <f>IFERROR('tablas pernocta cat ev anual'!O40/'tablas pernocta cat ev anual'!O53-1,"-")</f>
        <v>-6.4076357689890395E-2</v>
      </c>
    </row>
    <row r="41" spans="2:9" hidden="1" outlineLevel="1">
      <c r="B41" s="55" t="s">
        <v>89</v>
      </c>
      <c r="C41" s="57">
        <f>IFERROR('tablas pernocta cat ev anual'!C41/'tablas pernocta cat ev anual'!C54-1,"-")</f>
        <v>-0.13858910239536715</v>
      </c>
      <c r="D41" s="57">
        <f>IFERROR('tablas pernocta cat ev anual'!E41/'tablas pernocta cat ev anual'!E54-1,"-")</f>
        <v>-0.18995898297098601</v>
      </c>
      <c r="E41" s="57">
        <f>IFERROR('tablas pernocta cat ev anual'!G41/'tablas pernocta cat ev anual'!G54-1,"-")</f>
        <v>-5.1528256538376782E-3</v>
      </c>
      <c r="F41" s="57">
        <f>IFERROR('tablas pernocta cat ev anual'!I41/'tablas pernocta cat ev anual'!I54-1,"-")</f>
        <v>-1.2920563450466771E-2</v>
      </c>
      <c r="G41" s="59">
        <f>IFERROR('tablas pernocta cat ev anual'!K41/'tablas pernocta cat ev anual'!K54-1,"-")</f>
        <v>-4.7069527389957067E-2</v>
      </c>
      <c r="H41" s="57">
        <f>IFERROR('tablas pernocta cat ev anual'!M41/'tablas pernocta cat ev anual'!M54-1,"-")</f>
        <v>-3.0091160102884262E-2</v>
      </c>
      <c r="I41" s="59">
        <f>IFERROR('tablas pernocta cat ev anual'!O41/'tablas pernocta cat ev anual'!O54-1,"-")</f>
        <v>-4.1001741144490844E-2</v>
      </c>
    </row>
    <row r="42" spans="2:9" ht="15" hidden="1" customHeight="1" outlineLevel="1">
      <c r="B42" s="55" t="s">
        <v>90</v>
      </c>
      <c r="C42" s="57">
        <f>IFERROR('tablas pernocta cat ev anual'!C42/'tablas pernocta cat ev anual'!C55-1,"-")</f>
        <v>0.35402278231231499</v>
      </c>
      <c r="D42" s="57">
        <f>IFERROR('tablas pernocta cat ev anual'!E42/'tablas pernocta cat ev anual'!E55-1,"-")</f>
        <v>-0.15188055138240952</v>
      </c>
      <c r="E42" s="57">
        <f>IFERROR('tablas pernocta cat ev anual'!G42/'tablas pernocta cat ev anual'!G55-1,"-")</f>
        <v>9.1075885285336611E-3</v>
      </c>
      <c r="F42" s="57">
        <f>IFERROR('tablas pernocta cat ev anual'!I42/'tablas pernocta cat ev anual'!I55-1,"-")</f>
        <v>-3.8052187223457934E-2</v>
      </c>
      <c r="G42" s="59">
        <f>IFERROR('tablas pernocta cat ev anual'!K42/'tablas pernocta cat ev anual'!K55-1,"-")</f>
        <v>-3.0221030391678894E-2</v>
      </c>
      <c r="H42" s="57">
        <f>IFERROR('tablas pernocta cat ev anual'!M42/'tablas pernocta cat ev anual'!M55-1,"-")</f>
        <v>-1.2807841009916165E-2</v>
      </c>
      <c r="I42" s="59">
        <f>IFERROR('tablas pernocta cat ev anual'!O42/'tablas pernocta cat ev anual'!O55-1,"-")</f>
        <v>-2.3279694132551931E-2</v>
      </c>
    </row>
    <row r="43" spans="2:9" ht="15" hidden="1" customHeight="1" outlineLevel="1">
      <c r="B43" s="55" t="s">
        <v>91</v>
      </c>
      <c r="C43" s="57">
        <f>IFERROR('tablas pernocta cat ev anual'!C43/'tablas pernocta cat ev anual'!C56-1,"-")</f>
        <v>0.24122412241224112</v>
      </c>
      <c r="D43" s="57">
        <f>IFERROR('tablas pernocta cat ev anual'!E43/'tablas pernocta cat ev anual'!E56-1,"-")</f>
        <v>-6.1327915822480872E-2</v>
      </c>
      <c r="E43" s="57">
        <f>IFERROR('tablas pernocta cat ev anual'!G43/'tablas pernocta cat ev anual'!G56-1,"-")</f>
        <v>5.3304603960230068E-2</v>
      </c>
      <c r="F43" s="57">
        <f>IFERROR('tablas pernocta cat ev anual'!I43/'tablas pernocta cat ev anual'!I56-1,"-")</f>
        <v>0.22696476296610424</v>
      </c>
      <c r="G43" s="59">
        <f>IFERROR('tablas pernocta cat ev anual'!K43/'tablas pernocta cat ev anual'!K56-1,"-")</f>
        <v>5.2105371910107223E-2</v>
      </c>
      <c r="H43" s="57">
        <f>IFERROR('tablas pernocta cat ev anual'!M43/'tablas pernocta cat ev anual'!M56-1,"-")</f>
        <v>6.9354291595039363E-2</v>
      </c>
      <c r="I43" s="59">
        <f>IFERROR('tablas pernocta cat ev anual'!O43/'tablas pernocta cat ev anual'!O56-1,"-")</f>
        <v>5.8478364463779631E-2</v>
      </c>
    </row>
    <row r="44" spans="2:9" ht="15" hidden="1" customHeight="1" outlineLevel="1">
      <c r="B44" s="55" t="s">
        <v>92</v>
      </c>
      <c r="C44" s="57">
        <f>IFERROR('tablas pernocta cat ev anual'!C44/'tablas pernocta cat ev anual'!C57-1,"-")</f>
        <v>0.54219333092572519</v>
      </c>
      <c r="D44" s="57">
        <f>IFERROR('tablas pernocta cat ev anual'!E44/'tablas pernocta cat ev anual'!E57-1,"-")</f>
        <v>0.10230579497270176</v>
      </c>
      <c r="E44" s="57">
        <f>IFERROR('tablas pernocta cat ev anual'!G44/'tablas pernocta cat ev anual'!G57-1,"-")</f>
        <v>5.0481008710567377E-2</v>
      </c>
      <c r="F44" s="57">
        <f>IFERROR('tablas pernocta cat ev anual'!I44/'tablas pernocta cat ev anual'!I57-1,"-")</f>
        <v>0.32251968873604775</v>
      </c>
      <c r="G44" s="59">
        <f>IFERROR('tablas pernocta cat ev anual'!K44/'tablas pernocta cat ev anual'!K57-1,"-")</f>
        <v>0.10014322920389152</v>
      </c>
      <c r="H44" s="57">
        <f>IFERROR('tablas pernocta cat ev anual'!M44/'tablas pernocta cat ev anual'!M57-1,"-")</f>
        <v>0.121912286602047</v>
      </c>
      <c r="I44" s="59">
        <f>IFERROR('tablas pernocta cat ev anual'!O44/'tablas pernocta cat ev anual'!O57-1,"-")</f>
        <v>0.10804253505426176</v>
      </c>
    </row>
    <row r="45" spans="2:9" hidden="1" outlineLevel="1">
      <c r="B45" s="55" t="s">
        <v>93</v>
      </c>
      <c r="C45" s="57">
        <f>IFERROR('tablas pernocta cat ev anual'!C45/'tablas pernocta cat ev anual'!C58-1,"-")</f>
        <v>0.57855126999059259</v>
      </c>
      <c r="D45" s="57">
        <f>IFERROR('tablas pernocta cat ev anual'!E45/'tablas pernocta cat ev anual'!E58-1,"-")</f>
        <v>0.50242625905514537</v>
      </c>
      <c r="E45" s="57">
        <f>IFERROR('tablas pernocta cat ev anual'!G45/'tablas pernocta cat ev anual'!G58-1,"-")</f>
        <v>8.4960624119004846E-2</v>
      </c>
      <c r="F45" s="57">
        <f>IFERROR('tablas pernocta cat ev anual'!I45/'tablas pernocta cat ev anual'!I58-1,"-")</f>
        <v>0.39806046257512295</v>
      </c>
      <c r="G45" s="59">
        <f>IFERROR('tablas pernocta cat ev anual'!K45/'tablas pernocta cat ev anual'!K58-1,"-")</f>
        <v>0.21126629172444433</v>
      </c>
      <c r="H45" s="57">
        <f>IFERROR('tablas pernocta cat ev anual'!M45/'tablas pernocta cat ev anual'!M58-1,"-")</f>
        <v>0.1633759662156542</v>
      </c>
      <c r="I45" s="59">
        <f>IFERROR('tablas pernocta cat ev anual'!O45/'tablas pernocta cat ev anual'!O58-1,"-")</f>
        <v>0.19350856074096923</v>
      </c>
    </row>
    <row r="46" spans="2:9" ht="30" hidden="1" customHeight="1" outlineLevel="1">
      <c r="B46" s="55" t="s">
        <v>94</v>
      </c>
      <c r="C46" s="57">
        <f>IFERROR('tablas pernocta cat ev anual'!C46/'tablas pernocta cat ev anual'!C59-1,"-")</f>
        <v>0.58279492701603264</v>
      </c>
      <c r="D46" s="57">
        <f>IFERROR('tablas pernocta cat ev anual'!E46/'tablas pernocta cat ev anual'!E59-1,"-")</f>
        <v>0.19713985516820487</v>
      </c>
      <c r="E46" s="57">
        <f>IFERROR('tablas pernocta cat ev anual'!G46/'tablas pernocta cat ev anual'!G59-1,"-")</f>
        <v>1.1465459475463957E-2</v>
      </c>
      <c r="F46" s="57">
        <f>IFERROR('tablas pernocta cat ev anual'!I46/'tablas pernocta cat ev anual'!I59-1,"-")</f>
        <v>8.766386494954248E-2</v>
      </c>
      <c r="G46" s="59">
        <f>IFERROR('tablas pernocta cat ev anual'!K46/'tablas pernocta cat ev anual'!K59-1,"-")</f>
        <v>6.5505497026488113E-2</v>
      </c>
      <c r="H46" s="57">
        <f>IFERROR('tablas pernocta cat ev anual'!M46/'tablas pernocta cat ev anual'!M59-1,"-")</f>
        <v>-6.2834781987190391E-2</v>
      </c>
      <c r="I46" s="59">
        <f>IFERROR('tablas pernocta cat ev anual'!O46/'tablas pernocta cat ev anual'!O59-1,"-")</f>
        <v>1.5665862775091188E-2</v>
      </c>
    </row>
    <row r="47" spans="2:9" hidden="1" outlineLevel="1">
      <c r="B47" s="55" t="s">
        <v>95</v>
      </c>
      <c r="C47" s="57">
        <f>IFERROR('tablas pernocta cat ev anual'!C47/'tablas pernocta cat ev anual'!C60-1,"-")</f>
        <v>-7.2066135505900686E-2</v>
      </c>
      <c r="D47" s="57">
        <f>IFERROR('tablas pernocta cat ev anual'!E47/'tablas pernocta cat ev anual'!E60-1,"-")</f>
        <v>0.11079425602247173</v>
      </c>
      <c r="E47" s="57">
        <f>IFERROR('tablas pernocta cat ev anual'!G47/'tablas pernocta cat ev anual'!G60-1,"-")</f>
        <v>0.1102148566400234</v>
      </c>
      <c r="F47" s="57">
        <f>IFERROR('tablas pernocta cat ev anual'!I47/'tablas pernocta cat ev anual'!I60-1,"-")</f>
        <v>0.17662425136074855</v>
      </c>
      <c r="G47" s="59">
        <f>IFERROR('tablas pernocta cat ev anual'!K47/'tablas pernocta cat ev anual'!K60-1,"-")</f>
        <v>0.11554463974779594</v>
      </c>
      <c r="H47" s="57">
        <f>IFERROR('tablas pernocta cat ev anual'!M47/'tablas pernocta cat ev anual'!M60-1,"-")</f>
        <v>-3.3555927657956675E-3</v>
      </c>
      <c r="I47" s="59">
        <f>IFERROR('tablas pernocta cat ev anual'!O47/'tablas pernocta cat ev anual'!O60-1,"-")</f>
        <v>6.5267447166076353E-2</v>
      </c>
    </row>
    <row r="48" spans="2:9" ht="30" hidden="1" customHeight="1" outlineLevel="1">
      <c r="B48" s="55" t="s">
        <v>96</v>
      </c>
      <c r="C48" s="57">
        <f>IFERROR('tablas pernocta cat ev anual'!C48/'tablas pernocta cat ev anual'!C61-1,"-")</f>
        <v>-6.9975490196078405E-2</v>
      </c>
      <c r="D48" s="57">
        <f>IFERROR('tablas pernocta cat ev anual'!E48/'tablas pernocta cat ev anual'!E61-1,"-")</f>
        <v>0.18603404056889716</v>
      </c>
      <c r="E48" s="57">
        <f>IFERROR('tablas pernocta cat ev anual'!G48/'tablas pernocta cat ev anual'!G61-1,"-")</f>
        <v>0.1066719634609965</v>
      </c>
      <c r="F48" s="57">
        <f>IFERROR('tablas pernocta cat ev anual'!I48/'tablas pernocta cat ev anual'!I61-1,"-")</f>
        <v>7.8848759519693612E-2</v>
      </c>
      <c r="G48" s="59">
        <f>IFERROR('tablas pernocta cat ev anual'!K48/'tablas pernocta cat ev anual'!K61-1,"-")</f>
        <v>0.11707459066751436</v>
      </c>
      <c r="H48" s="57">
        <f>IFERROR('tablas pernocta cat ev anual'!M48/'tablas pernocta cat ev anual'!M61-1,"-")</f>
        <v>3.7331209406103572E-2</v>
      </c>
      <c r="I48" s="59">
        <f>IFERROR('tablas pernocta cat ev anual'!O48/'tablas pernocta cat ev anual'!O61-1,"-")</f>
        <v>8.3445489163613606E-2</v>
      </c>
    </row>
    <row r="49" spans="2:9" hidden="1" outlineLevel="1">
      <c r="B49" s="55" t="s">
        <v>97</v>
      </c>
      <c r="C49" s="57">
        <f>IFERROR('tablas pernocta cat ev anual'!C49/'tablas pernocta cat ev anual'!C62-1,"-")</f>
        <v>-3.6959511990909633E-2</v>
      </c>
      <c r="D49" s="57">
        <f>IFERROR('tablas pernocta cat ev anual'!E49/'tablas pernocta cat ev anual'!E62-1,"-")</f>
        <v>0.14648788613461305</v>
      </c>
      <c r="E49" s="57">
        <f>IFERROR('tablas pernocta cat ev anual'!G49/'tablas pernocta cat ev anual'!G62-1,"-")</f>
        <v>4.7692904226444455E-2</v>
      </c>
      <c r="F49" s="57">
        <f>IFERROR('tablas pernocta cat ev anual'!I49/'tablas pernocta cat ev anual'!I62-1,"-")</f>
        <v>-3.1020943568471626E-3</v>
      </c>
      <c r="G49" s="59">
        <f>IFERROR('tablas pernocta cat ev anual'!K49/'tablas pernocta cat ev anual'!K62-1,"-")</f>
        <v>6.0736829166596396E-2</v>
      </c>
      <c r="H49" s="57">
        <f>IFERROR('tablas pernocta cat ev anual'!M49/'tablas pernocta cat ev anual'!M62-1,"-")</f>
        <v>-7.5099921524409696E-3</v>
      </c>
      <c r="I49" s="59">
        <f>IFERROR('tablas pernocta cat ev anual'!O49/'tablas pernocta cat ev anual'!O62-1,"-")</f>
        <v>3.2811757979732681E-2</v>
      </c>
    </row>
    <row r="50" spans="2:9" collapsed="1">
      <c r="B50" s="140">
        <v>2008</v>
      </c>
      <c r="C50" s="71">
        <f>IFERROR('tablas pernocta cat ev anual'!C50/'tablas pernocta cat ev anual'!C63-1,"-")</f>
        <v>7.0901465939918973E-2</v>
      </c>
      <c r="D50" s="71">
        <f>IFERROR('tablas pernocta cat ev anual'!E50/'tablas pernocta cat ev anual'!E63-1,"-")</f>
        <v>3.4905674001261211E-2</v>
      </c>
      <c r="E50" s="71">
        <f>IFERROR('tablas pernocta cat ev anual'!G50/'tablas pernocta cat ev anual'!G63-1,"-")</f>
        <v>2.1781743505799644E-2</v>
      </c>
      <c r="F50" s="71">
        <f>IFERROR('tablas pernocta cat ev anual'!I50/'tablas pernocta cat ev anual'!I63-1,"-")</f>
        <v>5.171695077418148E-2</v>
      </c>
      <c r="G50" s="71">
        <f>IFERROR('tablas pernocta cat ev anual'!K50/'tablas pernocta cat ev anual'!K63-1,"-")</f>
        <v>2.9414079821702632E-2</v>
      </c>
      <c r="H50" s="71">
        <f>IFERROR('tablas pernocta cat ev anual'!M50/'tablas pernocta cat ev anual'!M63-1,"-")</f>
        <v>-9.7703952295532526E-3</v>
      </c>
      <c r="I50" s="71">
        <f>IFERROR('tablas pernocta cat ev anual'!O50/'tablas pernocta cat ev anual'!O63-1,"-")</f>
        <v>1.411494936624913E-2</v>
      </c>
    </row>
    <row r="51" spans="2:9" hidden="1" outlineLevel="1">
      <c r="B51" s="55" t="s">
        <v>86</v>
      </c>
      <c r="C51" s="57">
        <f>IFERROR('tablas pernocta cat ev anual'!C51/'tablas pernocta cat ev anual'!C64-1,"-")</f>
        <v>5.9469350411710975E-2</v>
      </c>
      <c r="D51" s="57">
        <f>IFERROR('tablas pernocta cat ev anual'!E51/'tablas pernocta cat ev anual'!E64-1,"-")</f>
        <v>9.3747033133960045E-2</v>
      </c>
      <c r="E51" s="57">
        <f>IFERROR('tablas pernocta cat ev anual'!G51/'tablas pernocta cat ev anual'!G64-1,"-")</f>
        <v>3.8752533953954948E-2</v>
      </c>
      <c r="F51" s="57">
        <f>IFERROR('tablas pernocta cat ev anual'!I51/'tablas pernocta cat ev anual'!I64-1,"-")</f>
        <v>-7.3959993553124326E-3</v>
      </c>
      <c r="G51" s="59">
        <f>IFERROR('tablas pernocta cat ev anual'!K51/'tablas pernocta cat ev anual'!K64-1,"-")</f>
        <v>4.4419661698465118E-2</v>
      </c>
      <c r="H51" s="57">
        <f>IFERROR('tablas pernocta cat ev anual'!M51/'tablas pernocta cat ev anual'!M64-1,"-")</f>
        <v>2.6476905436115139E-2</v>
      </c>
      <c r="I51" s="59">
        <f>IFERROR('tablas pernocta cat ev anual'!O51/'tablas pernocta cat ev anual'!O64-1,"-")</f>
        <v>3.7176087664429813E-2</v>
      </c>
    </row>
    <row r="52" spans="2:9" hidden="1" outlineLevel="1">
      <c r="B52" s="55" t="s">
        <v>87</v>
      </c>
      <c r="C52" s="57">
        <f>IFERROR('tablas pernocta cat ev anual'!C52/'tablas pernocta cat ev anual'!C65-1,"-")</f>
        <v>0.11805461214508894</v>
      </c>
      <c r="D52" s="57">
        <f>IFERROR('tablas pernocta cat ev anual'!E52/'tablas pernocta cat ev anual'!E65-1,"-")</f>
        <v>0.13952380090606931</v>
      </c>
      <c r="E52" s="57">
        <f>IFERROR('tablas pernocta cat ev anual'!G52/'tablas pernocta cat ev anual'!G65-1,"-")</f>
        <v>5.3091328912408198E-2</v>
      </c>
      <c r="F52" s="57">
        <f>IFERROR('tablas pernocta cat ev anual'!I52/'tablas pernocta cat ev anual'!I65-1,"-")</f>
        <v>-9.4160191800373605E-2</v>
      </c>
      <c r="G52" s="59">
        <f>IFERROR('tablas pernocta cat ev anual'!K52/'tablas pernocta cat ev anual'!K65-1,"-")</f>
        <v>4.9253041238205508E-2</v>
      </c>
      <c r="H52" s="57">
        <f>IFERROR('tablas pernocta cat ev anual'!M52/'tablas pernocta cat ev anual'!M65-1,"-")</f>
        <v>3.7348370975308631E-2</v>
      </c>
      <c r="I52" s="59">
        <f>IFERROR('tablas pernocta cat ev anual'!O52/'tablas pernocta cat ev anual'!O65-1,"-")</f>
        <v>4.4559545594549999E-2</v>
      </c>
    </row>
    <row r="53" spans="2:9" hidden="1" outlineLevel="1">
      <c r="B53" s="55" t="s">
        <v>88</v>
      </c>
      <c r="C53" s="57">
        <f>IFERROR('tablas pernocta cat ev anual'!C53/'tablas pernocta cat ev anual'!C66-1,"-")</f>
        <v>7.0789815004437262E-2</v>
      </c>
      <c r="D53" s="57">
        <f>IFERROR('tablas pernocta cat ev anual'!E53/'tablas pernocta cat ev anual'!E66-1,"-")</f>
        <v>-1.2309903560830837E-2</v>
      </c>
      <c r="E53" s="57">
        <f>IFERROR('tablas pernocta cat ev anual'!G53/'tablas pernocta cat ev anual'!G66-1,"-")</f>
        <v>-4.9229206313863183E-2</v>
      </c>
      <c r="F53" s="57">
        <f>IFERROR('tablas pernocta cat ev anual'!I53/'tablas pernocta cat ev anual'!I66-1,"-")</f>
        <v>0.10868159589097237</v>
      </c>
      <c r="G53" s="59">
        <f>IFERROR('tablas pernocta cat ev anual'!K53/'tablas pernocta cat ev anual'!K66-1,"-")</f>
        <v>-2.0018076255187145E-2</v>
      </c>
      <c r="H53" s="57">
        <f>IFERROR('tablas pernocta cat ev anual'!M53/'tablas pernocta cat ev anual'!M66-1,"-")</f>
        <v>-2.7730332375289213E-2</v>
      </c>
      <c r="I53" s="59">
        <f>IFERROR('tablas pernocta cat ev anual'!O53/'tablas pernocta cat ev anual'!O66-1,"-")</f>
        <v>-2.2951285732561888E-2</v>
      </c>
    </row>
    <row r="54" spans="2:9" hidden="1" outlineLevel="1">
      <c r="B54" s="55" t="s">
        <v>89</v>
      </c>
      <c r="C54" s="57">
        <f>IFERROR('tablas pernocta cat ev anual'!C54/'tablas pernocta cat ev anual'!C67-1,"-")</f>
        <v>0.39630616557934384</v>
      </c>
      <c r="D54" s="57">
        <f>IFERROR('tablas pernocta cat ev anual'!E54/'tablas pernocta cat ev anual'!E67-1,"-")</f>
        <v>6.8764929950287268E-2</v>
      </c>
      <c r="E54" s="57">
        <f>IFERROR('tablas pernocta cat ev anual'!G54/'tablas pernocta cat ev anual'!G67-1,"-")</f>
        <v>-5.1677019564915883E-2</v>
      </c>
      <c r="F54" s="57">
        <f>IFERROR('tablas pernocta cat ev anual'!I54/'tablas pernocta cat ev anual'!I67-1,"-")</f>
        <v>-6.4513980803969084E-2</v>
      </c>
      <c r="G54" s="59">
        <f>IFERROR('tablas pernocta cat ev anual'!K54/'tablas pernocta cat ev anual'!K67-1,"-")</f>
        <v>-2.4842325190869485E-2</v>
      </c>
      <c r="H54" s="57">
        <f>IFERROR('tablas pernocta cat ev anual'!M54/'tablas pernocta cat ev anual'!M67-1,"-")</f>
        <v>-0.10689709228011224</v>
      </c>
      <c r="I54" s="59">
        <f>IFERROR('tablas pernocta cat ev anual'!O54/'tablas pernocta cat ev anual'!O67-1,"-")</f>
        <v>-5.5843672644990794E-2</v>
      </c>
    </row>
    <row r="55" spans="2:9" hidden="1" outlineLevel="1">
      <c r="B55" s="55" t="s">
        <v>90</v>
      </c>
      <c r="C55" s="57">
        <f>IFERROR('tablas pernocta cat ev anual'!C55/'tablas pernocta cat ev anual'!C68-1,"-")</f>
        <v>-0.22961580983969043</v>
      </c>
      <c r="D55" s="57">
        <f>IFERROR('tablas pernocta cat ev anual'!E55/'tablas pernocta cat ev anual'!E68-1,"-")</f>
        <v>-3.9808675406185157E-2</v>
      </c>
      <c r="E55" s="57">
        <f>IFERROR('tablas pernocta cat ev anual'!G55/'tablas pernocta cat ev anual'!G68-1,"-")</f>
        <v>-2.1017475630082383E-2</v>
      </c>
      <c r="F55" s="57">
        <f>IFERROR('tablas pernocta cat ev anual'!I55/'tablas pernocta cat ev anual'!I68-1,"-")</f>
        <v>-6.884571700060127E-2</v>
      </c>
      <c r="G55" s="59">
        <f>IFERROR('tablas pernocta cat ev anual'!K55/'tablas pernocta cat ev anual'!K68-1,"-")</f>
        <v>-3.4663586417749581E-2</v>
      </c>
      <c r="H55" s="57">
        <f>IFERROR('tablas pernocta cat ev anual'!M55/'tablas pernocta cat ev anual'!M68-1,"-")</f>
        <v>-8.7642746093706259E-2</v>
      </c>
      <c r="I55" s="59">
        <f>IFERROR('tablas pernocta cat ev anual'!O55/'tablas pernocta cat ev anual'!O68-1,"-")</f>
        <v>-5.6503218570596148E-2</v>
      </c>
    </row>
    <row r="56" spans="2:9" hidden="1" outlineLevel="1">
      <c r="B56" s="55" t="s">
        <v>91</v>
      </c>
      <c r="C56" s="57">
        <f>IFERROR('tablas pernocta cat ev anual'!C56/'tablas pernocta cat ev anual'!C69-1,"-")</f>
        <v>-0.17268597810708164</v>
      </c>
      <c r="D56" s="57">
        <f>IFERROR('tablas pernocta cat ev anual'!E56/'tablas pernocta cat ev anual'!E69-1,"-")</f>
        <v>-9.5511536982758161E-2</v>
      </c>
      <c r="E56" s="57">
        <f>IFERROR('tablas pernocta cat ev anual'!G56/'tablas pernocta cat ev anual'!G69-1,"-")</f>
        <v>6.5689725249984399E-3</v>
      </c>
      <c r="F56" s="57">
        <f>IFERROR('tablas pernocta cat ev anual'!I56/'tablas pernocta cat ev anual'!I69-1,"-")</f>
        <v>-0.11183616982140199</v>
      </c>
      <c r="G56" s="59">
        <f>IFERROR('tablas pernocta cat ev anual'!K56/'tablas pernocta cat ev anual'!K69-1,"-")</f>
        <v>-3.2927745752624915E-2</v>
      </c>
      <c r="H56" s="57">
        <f>IFERROR('tablas pernocta cat ev anual'!M56/'tablas pernocta cat ev anual'!M69-1,"-")</f>
        <v>-0.13950500829493695</v>
      </c>
      <c r="I56" s="59">
        <f>IFERROR('tablas pernocta cat ev anual'!O56/'tablas pernocta cat ev anual'!O69-1,"-")</f>
        <v>-7.5245645947676687E-2</v>
      </c>
    </row>
    <row r="57" spans="2:9" hidden="1" outlineLevel="1">
      <c r="B57" s="55" t="s">
        <v>92</v>
      </c>
      <c r="C57" s="57">
        <f>IFERROR('tablas pernocta cat ev anual'!C57/'tablas pernocta cat ev anual'!C70-1,"-")</f>
        <v>-0.26454183266932274</v>
      </c>
      <c r="D57" s="57">
        <f>IFERROR('tablas pernocta cat ev anual'!E57/'tablas pernocta cat ev anual'!E70-1,"-")</f>
        <v>-0.10313801031504377</v>
      </c>
      <c r="E57" s="57">
        <f>IFERROR('tablas pernocta cat ev anual'!G57/'tablas pernocta cat ev anual'!G70-1,"-")</f>
        <v>-5.3249075266347923E-2</v>
      </c>
      <c r="F57" s="57">
        <f>IFERROR('tablas pernocta cat ev anual'!I57/'tablas pernocta cat ev anual'!I70-1,"-")</f>
        <v>-8.0260373936698493E-2</v>
      </c>
      <c r="G57" s="59">
        <f>IFERROR('tablas pernocta cat ev anual'!K57/'tablas pernocta cat ev anual'!K70-1,"-")</f>
        <v>-7.0413477036657124E-2</v>
      </c>
      <c r="H57" s="57">
        <f>IFERROR('tablas pernocta cat ev anual'!M57/'tablas pernocta cat ev anual'!M70-1,"-")</f>
        <v>-0.11151497852565107</v>
      </c>
      <c r="I57" s="59">
        <f>IFERROR('tablas pernocta cat ev anual'!O57/'tablas pernocta cat ev anual'!O70-1,"-")</f>
        <v>-8.5760246991909317E-2</v>
      </c>
    </row>
    <row r="58" spans="2:9" hidden="1" outlineLevel="1">
      <c r="B58" s="55" t="s">
        <v>93</v>
      </c>
      <c r="C58" s="57">
        <f>IFERROR('tablas pernocta cat ev anual'!C58/'tablas pernocta cat ev anual'!C71-1,"-")</f>
        <v>-0.23151997108259537</v>
      </c>
      <c r="D58" s="57">
        <f>IFERROR('tablas pernocta cat ev anual'!E58/'tablas pernocta cat ev anual'!E71-1,"-")</f>
        <v>-0.2379656898350524</v>
      </c>
      <c r="E58" s="57">
        <f>IFERROR('tablas pernocta cat ev anual'!G58/'tablas pernocta cat ev anual'!G71-1,"-")</f>
        <v>-7.8826244613390273E-2</v>
      </c>
      <c r="F58" s="57">
        <f>IFERROR('tablas pernocta cat ev anual'!I58/'tablas pernocta cat ev anual'!I71-1,"-")</f>
        <v>-5.8712608211193951E-2</v>
      </c>
      <c r="G58" s="59">
        <f>IFERROR('tablas pernocta cat ev anual'!K58/'tablas pernocta cat ev anual'!K71-1,"-")</f>
        <v>-0.11238653141192256</v>
      </c>
      <c r="H58" s="57">
        <f>IFERROR('tablas pernocta cat ev anual'!M58/'tablas pernocta cat ev anual'!M71-1,"-")</f>
        <v>-0.10705079060852896</v>
      </c>
      <c r="I58" s="59">
        <f>IFERROR('tablas pernocta cat ev anual'!O58/'tablas pernocta cat ev anual'!O71-1,"-")</f>
        <v>-0.11041549402972928</v>
      </c>
    </row>
    <row r="59" spans="2:9" hidden="1" outlineLevel="1">
      <c r="B59" s="55" t="s">
        <v>94</v>
      </c>
      <c r="C59" s="57">
        <f>IFERROR('tablas pernocta cat ev anual'!C59/'tablas pernocta cat ev anual'!C72-1,"-")</f>
        <v>-0.36547221378682049</v>
      </c>
      <c r="D59" s="57">
        <f>IFERROR('tablas pernocta cat ev anual'!E59/'tablas pernocta cat ev anual'!E72-1,"-")</f>
        <v>-0.15015559333996342</v>
      </c>
      <c r="E59" s="57">
        <f>IFERROR('tablas pernocta cat ev anual'!G59/'tablas pernocta cat ev anual'!G72-1,"-")</f>
        <v>-5.0601964011613876E-2</v>
      </c>
      <c r="F59" s="57">
        <f>IFERROR('tablas pernocta cat ev anual'!I59/'tablas pernocta cat ev anual'!I72-1,"-")</f>
        <v>1.4295874181903256E-2</v>
      </c>
      <c r="G59" s="59">
        <f>IFERROR('tablas pernocta cat ev anual'!K59/'tablas pernocta cat ev anual'!K72-1,"-")</f>
        <v>-6.8861948641387616E-2</v>
      </c>
      <c r="H59" s="57">
        <f>IFERROR('tablas pernocta cat ev anual'!M59/'tablas pernocta cat ev anual'!M72-1,"-")</f>
        <v>-8.9991616922254214E-2</v>
      </c>
      <c r="I59" s="59">
        <f>IFERROR('tablas pernocta cat ev anual'!O59/'tablas pernocta cat ev anual'!O72-1,"-")</f>
        <v>-7.7182934247832624E-2</v>
      </c>
    </row>
    <row r="60" spans="2:9" hidden="1" outlineLevel="1">
      <c r="B60" s="55" t="s">
        <v>95</v>
      </c>
      <c r="C60" s="57">
        <f>IFERROR('tablas pernocta cat ev anual'!C60/'tablas pernocta cat ev anual'!C73-1,"-")</f>
        <v>0.15867286735614639</v>
      </c>
      <c r="D60" s="57">
        <f>IFERROR('tablas pernocta cat ev anual'!E60/'tablas pernocta cat ev anual'!E73-1,"-")</f>
        <v>-5.8764099161589978E-2</v>
      </c>
      <c r="E60" s="57">
        <f>IFERROR('tablas pernocta cat ev anual'!G60/'tablas pernocta cat ev anual'!G73-1,"-")</f>
        <v>-1.3542627899338466E-2</v>
      </c>
      <c r="F60" s="57">
        <f>IFERROR('tablas pernocta cat ev anual'!I60/'tablas pernocta cat ev anual'!I73-1,"-")</f>
        <v>-5.2103015400543518E-2</v>
      </c>
      <c r="G60" s="59">
        <f>IFERROR('tablas pernocta cat ev anual'!K60/'tablas pernocta cat ev anual'!K73-1,"-")</f>
        <v>-2.660819548120974E-2</v>
      </c>
      <c r="H60" s="57">
        <f>IFERROR('tablas pernocta cat ev anual'!M60/'tablas pernocta cat ev anual'!M73-1,"-")</f>
        <v>2.856722329265704E-3</v>
      </c>
      <c r="I60" s="59">
        <f>IFERROR('tablas pernocta cat ev anual'!O60/'tablas pernocta cat ev anual'!O73-1,"-")</f>
        <v>-1.4362830554327521E-2</v>
      </c>
    </row>
    <row r="61" spans="2:9" hidden="1" outlineLevel="1">
      <c r="B61" s="55" t="s">
        <v>96</v>
      </c>
      <c r="C61" s="57">
        <f>IFERROR('tablas pernocta cat ev anual'!C61/'tablas pernocta cat ev anual'!C74-1,"-")</f>
        <v>0.12855265887559653</v>
      </c>
      <c r="D61" s="57">
        <f>IFERROR('tablas pernocta cat ev anual'!E61/'tablas pernocta cat ev anual'!E74-1,"-")</f>
        <v>-8.4915724343930021E-2</v>
      </c>
      <c r="E61" s="57">
        <f>IFERROR('tablas pernocta cat ev anual'!G61/'tablas pernocta cat ev anual'!G74-1,"-")</f>
        <v>-1.3421878318521152E-2</v>
      </c>
      <c r="F61" s="57">
        <f>IFERROR('tablas pernocta cat ev anual'!I61/'tablas pernocta cat ev anual'!I74-1,"-")</f>
        <v>1.9948151960504035E-2</v>
      </c>
      <c r="G61" s="59">
        <f>IFERROR('tablas pernocta cat ev anual'!K61/'tablas pernocta cat ev anual'!K74-1,"-")</f>
        <v>-2.3701511302024691E-2</v>
      </c>
      <c r="H61" s="57">
        <f>IFERROR('tablas pernocta cat ev anual'!M61/'tablas pernocta cat ev anual'!M74-1,"-")</f>
        <v>-2.9690405902741857E-2</v>
      </c>
      <c r="I61" s="59">
        <f>IFERROR('tablas pernocta cat ev anual'!O61/'tablas pernocta cat ev anual'!O74-1,"-")</f>
        <v>-2.6236118266103281E-2</v>
      </c>
    </row>
    <row r="62" spans="2:9" hidden="1" outlineLevel="1">
      <c r="B62" s="55" t="s">
        <v>97</v>
      </c>
      <c r="C62" s="57">
        <f>IFERROR('tablas pernocta cat ev anual'!C62/'tablas pernocta cat ev anual'!C75-1,"-")</f>
        <v>8.8819430878426697E-2</v>
      </c>
      <c r="D62" s="57">
        <f>IFERROR('tablas pernocta cat ev anual'!E62/'tablas pernocta cat ev anual'!E75-1,"-")</f>
        <v>-0.1276956940827807</v>
      </c>
      <c r="E62" s="57">
        <f>IFERROR('tablas pernocta cat ev anual'!G62/'tablas pernocta cat ev anual'!G75-1,"-")</f>
        <v>-3.592012542473122E-2</v>
      </c>
      <c r="F62" s="57">
        <f>IFERROR('tablas pernocta cat ev anual'!I62/'tablas pernocta cat ev anual'!I75-1,"-")</f>
        <v>7.564923921748079E-2</v>
      </c>
      <c r="G62" s="59">
        <f>IFERROR('tablas pernocta cat ev anual'!K62/'tablas pernocta cat ev anual'!K75-1,"-")</f>
        <v>-4.2290029995302736E-2</v>
      </c>
      <c r="H62" s="57">
        <f>IFERROR('tablas pernocta cat ev anual'!M62/'tablas pernocta cat ev anual'!M75-1,"-")</f>
        <v>-3.8662527140548741E-2</v>
      </c>
      <c r="I62" s="59">
        <f>IFERROR('tablas pernocta cat ev anual'!O62/'tablas pernocta cat ev anual'!O75-1,"-")</f>
        <v>-4.0809051255802364E-2</v>
      </c>
    </row>
    <row r="63" spans="2:9" collapsed="1">
      <c r="B63" s="140">
        <v>2007</v>
      </c>
      <c r="C63" s="71">
        <f>IFERROR('tablas pernocta cat ev anual'!C63/'tablas pernocta cat ev anual'!C76-1,"-")</f>
        <v>-1.5311092730447617E-2</v>
      </c>
      <c r="D63" s="71">
        <f>IFERROR('tablas pernocta cat ev anual'!E63/'tablas pernocta cat ev anual'!E76-1,"-")</f>
        <v>-5.2916447642263997E-2</v>
      </c>
      <c r="E63" s="71">
        <f>IFERROR('tablas pernocta cat ev anual'!G63/'tablas pernocta cat ev anual'!G76-1,"-")</f>
        <v>-2.2465869622894541E-2</v>
      </c>
      <c r="F63" s="71">
        <f>IFERROR('tablas pernocta cat ev anual'!I63/'tablas pernocta cat ev anual'!I76-1,"-")</f>
        <v>-2.8225447821599303E-2</v>
      </c>
      <c r="G63" s="71">
        <f>IFERROR('tablas pernocta cat ev anual'!K63/'tablas pernocta cat ev anual'!K76-1,"-")</f>
        <v>-2.9795844968964258E-2</v>
      </c>
      <c r="H63" s="71">
        <f>IFERROR('tablas pernocta cat ev anual'!M63/'tablas pernocta cat ev anual'!M76-1,"-")</f>
        <v>-5.535858254799908E-2</v>
      </c>
      <c r="I63" s="71">
        <f>IFERROR('tablas pernocta cat ev anual'!O63/'tablas pernocta cat ev anual'!O76-1,"-")</f>
        <v>-3.9939435841925164E-2</v>
      </c>
    </row>
    <row r="64" spans="2:9" ht="15" customHeight="1">
      <c r="B64" s="356" t="s">
        <v>79</v>
      </c>
      <c r="C64" s="356"/>
      <c r="D64" s="356"/>
      <c r="E64" s="356"/>
      <c r="F64" s="356"/>
      <c r="G64" s="356"/>
      <c r="H64" s="356"/>
      <c r="I64" s="356"/>
    </row>
    <row r="67" spans="3:9">
      <c r="C67" s="124"/>
      <c r="D67" s="124"/>
      <c r="E67" s="124"/>
      <c r="F67" s="124"/>
      <c r="G67" s="124"/>
      <c r="H67" s="124"/>
      <c r="I67" s="124"/>
    </row>
  </sheetData>
  <mergeCells count="2">
    <mergeCell ref="B5:I5"/>
    <mergeCell ref="B64:I6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I25" sqref="I25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4" t="s">
        <v>263</v>
      </c>
      <c r="C5" s="354"/>
      <c r="D5" s="354"/>
      <c r="E5" s="354"/>
      <c r="F5" s="354"/>
      <c r="G5" s="354"/>
    </row>
    <row r="6" spans="2:7" ht="30" customHeight="1">
      <c r="B6" s="38" t="s">
        <v>73</v>
      </c>
      <c r="C6" s="39" t="str">
        <f>actualizaciones!A3</f>
        <v>acumulado abril 2010</v>
      </c>
      <c r="D6" s="40" t="s">
        <v>74</v>
      </c>
      <c r="E6" s="39" t="str">
        <f>actualizaciones!A2</f>
        <v xml:space="preserve">acumulado abril 2011 </v>
      </c>
      <c r="F6" s="40" t="s">
        <v>74</v>
      </c>
      <c r="G6" s="41" t="s">
        <v>75</v>
      </c>
    </row>
    <row r="7" spans="2:7" ht="15" customHeight="1">
      <c r="B7" s="42" t="s">
        <v>264</v>
      </c>
      <c r="C7" s="43">
        <v>4443065</v>
      </c>
      <c r="D7" s="44">
        <f>C7/C7</f>
        <v>1</v>
      </c>
      <c r="E7" s="43">
        <v>5220426</v>
      </c>
      <c r="F7" s="44">
        <f>E7/E7</f>
        <v>1</v>
      </c>
      <c r="G7" s="44">
        <f>(E7-C7)/C7</f>
        <v>0.17496052837399409</v>
      </c>
    </row>
    <row r="8" spans="2:7" ht="15" customHeight="1">
      <c r="B8" s="45" t="s">
        <v>265</v>
      </c>
      <c r="C8" s="46">
        <v>2752459</v>
      </c>
      <c r="D8" s="47">
        <f>C8/C7</f>
        <v>0.61949555093162045</v>
      </c>
      <c r="E8" s="46">
        <v>3321426</v>
      </c>
      <c r="F8" s="47">
        <f>E8/E7</f>
        <v>0.63623658299150299</v>
      </c>
      <c r="G8" s="48">
        <f>(E8-C8)/C8</f>
        <v>0.20671225257124629</v>
      </c>
    </row>
    <row r="9" spans="2:7" ht="15" customHeight="1">
      <c r="B9" s="45" t="s">
        <v>266</v>
      </c>
      <c r="C9" s="46">
        <v>1690606</v>
      </c>
      <c r="D9" s="47">
        <f>C9/C7</f>
        <v>0.3805044490683796</v>
      </c>
      <c r="E9" s="46">
        <v>1899000</v>
      </c>
      <c r="F9" s="47">
        <f>E9/E7</f>
        <v>0.36376341700849701</v>
      </c>
      <c r="G9" s="48">
        <f>(E9-C9)/C9</f>
        <v>0.12326585851463913</v>
      </c>
    </row>
    <row r="10" spans="2:7" ht="15" customHeight="1">
      <c r="B10" s="335" t="s">
        <v>67</v>
      </c>
      <c r="C10" s="335"/>
      <c r="D10" s="335"/>
      <c r="E10" s="335"/>
      <c r="F10" s="335"/>
      <c r="G10" s="335"/>
    </row>
    <row r="21" spans="2:11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I25" sqref="I25"/>
    </sheetView>
  </sheetViews>
  <sheetFormatPr baseColWidth="10" defaultRowHeight="12.75"/>
  <cols>
    <col min="1" max="1" width="15.7109375" style="11" customWidth="1"/>
    <col min="2" max="2" width="23.7109375" style="11" customWidth="1"/>
    <col min="3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4" t="s">
        <v>267</v>
      </c>
      <c r="C5" s="354"/>
      <c r="D5" s="354"/>
      <c r="E5" s="354"/>
      <c r="F5" s="354"/>
      <c r="G5" s="354"/>
    </row>
    <row r="6" spans="2:7" ht="30" customHeight="1">
      <c r="B6" s="38" t="s">
        <v>155</v>
      </c>
      <c r="C6" s="39" t="str">
        <f>actualizaciones!A3</f>
        <v>acumulado abril 2010</v>
      </c>
      <c r="D6" s="40" t="s">
        <v>74</v>
      </c>
      <c r="E6" s="39" t="str">
        <f>actualizaciones!A2</f>
        <v xml:space="preserve">acumulado abril 2011 </v>
      </c>
      <c r="F6" s="40" t="s">
        <v>74</v>
      </c>
      <c r="G6" s="41" t="s">
        <v>75</v>
      </c>
    </row>
    <row r="7" spans="2:7" ht="15" customHeight="1">
      <c r="B7" s="91" t="s">
        <v>156</v>
      </c>
      <c r="C7" s="92"/>
      <c r="D7" s="92"/>
      <c r="E7" s="92"/>
      <c r="F7" s="92"/>
      <c r="G7" s="92"/>
    </row>
    <row r="8" spans="2:7" ht="15" customHeight="1">
      <c r="B8" s="93" t="s">
        <v>157</v>
      </c>
      <c r="C8" s="43">
        <v>4443065</v>
      </c>
      <c r="D8" s="44">
        <f>C8/$C$8</f>
        <v>1</v>
      </c>
      <c r="E8" s="43">
        <v>5220426</v>
      </c>
      <c r="F8" s="44">
        <f>E8/$E$8</f>
        <v>1</v>
      </c>
      <c r="G8" s="44">
        <f>(E8-C8)/C8</f>
        <v>0.17496052837399409</v>
      </c>
    </row>
    <row r="9" spans="2:7" ht="15" customHeight="1">
      <c r="B9" s="91" t="s">
        <v>158</v>
      </c>
      <c r="C9" s="92"/>
      <c r="D9" s="92"/>
      <c r="E9" s="92"/>
      <c r="F9" s="92"/>
      <c r="G9" s="94"/>
    </row>
    <row r="10" spans="2:7" ht="15" customHeight="1">
      <c r="B10" s="134" t="s">
        <v>159</v>
      </c>
      <c r="C10" s="135">
        <v>2752459</v>
      </c>
      <c r="D10" s="136">
        <f>C10/$C$8</f>
        <v>0.61949555093162045</v>
      </c>
      <c r="E10" s="135">
        <v>3321426</v>
      </c>
      <c r="F10" s="136">
        <f>E10/$E$8</f>
        <v>0.63623658299150299</v>
      </c>
      <c r="G10" s="136">
        <f>(E10-C10)/C10</f>
        <v>0.20671225257124629</v>
      </c>
    </row>
    <row r="11" spans="2:7" ht="15" customHeight="1">
      <c r="B11" s="95" t="s">
        <v>160</v>
      </c>
      <c r="C11" s="46">
        <v>354890</v>
      </c>
      <c r="D11" s="47">
        <f>C11/$C$8</f>
        <v>7.9875041215917389E-2</v>
      </c>
      <c r="E11" s="46">
        <v>447514</v>
      </c>
      <c r="F11" s="47">
        <f>E11/$E$8</f>
        <v>8.5723655502443666E-2</v>
      </c>
      <c r="G11" s="48">
        <f>(E11-C11)/C11</f>
        <v>0.26099354729634533</v>
      </c>
    </row>
    <row r="12" spans="2:7" ht="15" customHeight="1">
      <c r="B12" s="95" t="s">
        <v>161</v>
      </c>
      <c r="C12" s="46">
        <v>1870713</v>
      </c>
      <c r="D12" s="47">
        <f>C12/$C$8</f>
        <v>0.42104110563316088</v>
      </c>
      <c r="E12" s="46">
        <v>2261103</v>
      </c>
      <c r="F12" s="47">
        <f>E12/$E$8</f>
        <v>0.43312614717649478</v>
      </c>
      <c r="G12" s="48">
        <f>(E12-C12)/C12</f>
        <v>0.20868513769883462</v>
      </c>
    </row>
    <row r="13" spans="2:7" ht="15" customHeight="1">
      <c r="B13" s="95" t="s">
        <v>162</v>
      </c>
      <c r="C13" s="46">
        <v>485540</v>
      </c>
      <c r="D13" s="47">
        <f>C13/$C$8</f>
        <v>0.10928041790970873</v>
      </c>
      <c r="E13" s="46">
        <v>580824</v>
      </c>
      <c r="F13" s="47">
        <f>E13/$E$8</f>
        <v>0.11125988568748987</v>
      </c>
      <c r="G13" s="48">
        <f>(E13-C13)/C13</f>
        <v>0.19624335791077974</v>
      </c>
    </row>
    <row r="14" spans="2:7" ht="15" customHeight="1">
      <c r="B14" s="95" t="s">
        <v>163</v>
      </c>
      <c r="C14" s="46">
        <v>41316</v>
      </c>
      <c r="D14" s="47">
        <f>C14/$C$8</f>
        <v>9.2989861728333938E-3</v>
      </c>
      <c r="E14" s="46">
        <v>31985</v>
      </c>
      <c r="F14" s="47">
        <f>E14/$E$8</f>
        <v>6.1268946250746586E-3</v>
      </c>
      <c r="G14" s="48">
        <f>(E14-C14)/C14</f>
        <v>-0.22584470907154613</v>
      </c>
    </row>
    <row r="15" spans="2:7" ht="15" customHeight="1">
      <c r="B15" s="91" t="s">
        <v>164</v>
      </c>
      <c r="C15" s="92"/>
      <c r="D15" s="92"/>
      <c r="E15" s="92"/>
      <c r="F15" s="92"/>
      <c r="G15" s="94"/>
    </row>
    <row r="16" spans="2:7" ht="15" customHeight="1">
      <c r="B16" s="134" t="s">
        <v>165</v>
      </c>
      <c r="C16" s="135">
        <v>1690606</v>
      </c>
      <c r="D16" s="136">
        <f>C16/$C$8</f>
        <v>0.3805044490683796</v>
      </c>
      <c r="E16" s="135">
        <v>1899000</v>
      </c>
      <c r="F16" s="136">
        <f>E16/$E$8</f>
        <v>0.36376341700849701</v>
      </c>
      <c r="G16" s="136">
        <f>(E16-C16)/C16</f>
        <v>0.12326585851463913</v>
      </c>
    </row>
    <row r="17" spans="2:12" ht="15" customHeight="1">
      <c r="B17" s="355" t="s">
        <v>67</v>
      </c>
      <c r="C17" s="355"/>
      <c r="D17" s="355"/>
      <c r="E17" s="355"/>
      <c r="F17" s="355"/>
      <c r="G17" s="355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I25" sqref="I25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77"/>
  <sheetViews>
    <sheetView showGridLines="0" showRowColHeaders="0" showZeros="0" zoomScaleNormal="100" workbookViewId="0">
      <selection activeCell="I25" sqref="I25"/>
    </sheetView>
  </sheetViews>
  <sheetFormatPr baseColWidth="10" defaultRowHeight="12.75" outlineLevelRow="1"/>
  <cols>
    <col min="1" max="1" width="15.7109375" style="231" customWidth="1"/>
    <col min="2" max="2" width="13" style="231" customWidth="1"/>
    <col min="3" max="3" width="12.7109375" style="231" customWidth="1"/>
    <col min="4" max="6" width="10.7109375" style="231" customWidth="1"/>
    <col min="7" max="18" width="11" style="231" customWidth="1"/>
    <col min="19" max="21" width="10.42578125" style="231" customWidth="1"/>
    <col min="22" max="25" width="9.28515625" style="231" customWidth="1"/>
    <col min="26" max="37" width="7.28515625" style="231" customWidth="1"/>
    <col min="38" max="38" width="11.5703125" style="231" bestFit="1" customWidth="1"/>
    <col min="39" max="258" width="11.42578125" style="231"/>
    <col min="259" max="259" width="13.7109375" style="231" customWidth="1"/>
    <col min="260" max="260" width="12.140625" style="231" customWidth="1"/>
    <col min="261" max="274" width="11" style="231" customWidth="1"/>
    <col min="275" max="277" width="10.42578125" style="231" customWidth="1"/>
    <col min="278" max="279" width="7.28515625" style="231" customWidth="1"/>
    <col min="280" max="280" width="7.85546875" style="231" bestFit="1" customWidth="1"/>
    <col min="281" max="293" width="7.28515625" style="231" customWidth="1"/>
    <col min="294" max="294" width="11.5703125" style="231" bestFit="1" customWidth="1"/>
    <col min="295" max="514" width="11.42578125" style="231"/>
    <col min="515" max="515" width="13.7109375" style="231" customWidth="1"/>
    <col min="516" max="516" width="12.140625" style="231" customWidth="1"/>
    <col min="517" max="530" width="11" style="231" customWidth="1"/>
    <col min="531" max="533" width="10.42578125" style="231" customWidth="1"/>
    <col min="534" max="535" width="7.28515625" style="231" customWidth="1"/>
    <col min="536" max="536" width="7.85546875" style="231" bestFit="1" customWidth="1"/>
    <col min="537" max="549" width="7.28515625" style="231" customWidth="1"/>
    <col min="550" max="550" width="11.5703125" style="231" bestFit="1" customWidth="1"/>
    <col min="551" max="770" width="11.42578125" style="231"/>
    <col min="771" max="771" width="13.7109375" style="231" customWidth="1"/>
    <col min="772" max="772" width="12.140625" style="231" customWidth="1"/>
    <col min="773" max="786" width="11" style="231" customWidth="1"/>
    <col min="787" max="789" width="10.42578125" style="231" customWidth="1"/>
    <col min="790" max="791" width="7.28515625" style="231" customWidth="1"/>
    <col min="792" max="792" width="7.85546875" style="231" bestFit="1" customWidth="1"/>
    <col min="793" max="805" width="7.28515625" style="231" customWidth="1"/>
    <col min="806" max="806" width="11.5703125" style="231" bestFit="1" customWidth="1"/>
    <col min="807" max="1026" width="11.42578125" style="231"/>
    <col min="1027" max="1027" width="13.7109375" style="231" customWidth="1"/>
    <col min="1028" max="1028" width="12.140625" style="231" customWidth="1"/>
    <col min="1029" max="1042" width="11" style="231" customWidth="1"/>
    <col min="1043" max="1045" width="10.42578125" style="231" customWidth="1"/>
    <col min="1046" max="1047" width="7.28515625" style="231" customWidth="1"/>
    <col min="1048" max="1048" width="7.85546875" style="231" bestFit="1" customWidth="1"/>
    <col min="1049" max="1061" width="7.28515625" style="231" customWidth="1"/>
    <col min="1062" max="1062" width="11.5703125" style="231" bestFit="1" customWidth="1"/>
    <col min="1063" max="1282" width="11.42578125" style="231"/>
    <col min="1283" max="1283" width="13.7109375" style="231" customWidth="1"/>
    <col min="1284" max="1284" width="12.140625" style="231" customWidth="1"/>
    <col min="1285" max="1298" width="11" style="231" customWidth="1"/>
    <col min="1299" max="1301" width="10.42578125" style="231" customWidth="1"/>
    <col min="1302" max="1303" width="7.28515625" style="231" customWidth="1"/>
    <col min="1304" max="1304" width="7.85546875" style="231" bestFit="1" customWidth="1"/>
    <col min="1305" max="1317" width="7.28515625" style="231" customWidth="1"/>
    <col min="1318" max="1318" width="11.5703125" style="231" bestFit="1" customWidth="1"/>
    <col min="1319" max="1538" width="11.42578125" style="231"/>
    <col min="1539" max="1539" width="13.7109375" style="231" customWidth="1"/>
    <col min="1540" max="1540" width="12.140625" style="231" customWidth="1"/>
    <col min="1541" max="1554" width="11" style="231" customWidth="1"/>
    <col min="1555" max="1557" width="10.42578125" style="231" customWidth="1"/>
    <col min="1558" max="1559" width="7.28515625" style="231" customWidth="1"/>
    <col min="1560" max="1560" width="7.85546875" style="231" bestFit="1" customWidth="1"/>
    <col min="1561" max="1573" width="7.28515625" style="231" customWidth="1"/>
    <col min="1574" max="1574" width="11.5703125" style="231" bestFit="1" customWidth="1"/>
    <col min="1575" max="1794" width="11.42578125" style="231"/>
    <col min="1795" max="1795" width="13.7109375" style="231" customWidth="1"/>
    <col min="1796" max="1796" width="12.140625" style="231" customWidth="1"/>
    <col min="1797" max="1810" width="11" style="231" customWidth="1"/>
    <col min="1811" max="1813" width="10.42578125" style="231" customWidth="1"/>
    <col min="1814" max="1815" width="7.28515625" style="231" customWidth="1"/>
    <col min="1816" max="1816" width="7.85546875" style="231" bestFit="1" customWidth="1"/>
    <col min="1817" max="1829" width="7.28515625" style="231" customWidth="1"/>
    <col min="1830" max="1830" width="11.5703125" style="231" bestFit="1" customWidth="1"/>
    <col min="1831" max="2050" width="11.42578125" style="231"/>
    <col min="2051" max="2051" width="13.7109375" style="231" customWidth="1"/>
    <col min="2052" max="2052" width="12.140625" style="231" customWidth="1"/>
    <col min="2053" max="2066" width="11" style="231" customWidth="1"/>
    <col min="2067" max="2069" width="10.42578125" style="231" customWidth="1"/>
    <col min="2070" max="2071" width="7.28515625" style="231" customWidth="1"/>
    <col min="2072" max="2072" width="7.85546875" style="231" bestFit="1" customWidth="1"/>
    <col min="2073" max="2085" width="7.28515625" style="231" customWidth="1"/>
    <col min="2086" max="2086" width="11.5703125" style="231" bestFit="1" customWidth="1"/>
    <col min="2087" max="2306" width="11.42578125" style="231"/>
    <col min="2307" max="2307" width="13.7109375" style="231" customWidth="1"/>
    <col min="2308" max="2308" width="12.140625" style="231" customWidth="1"/>
    <col min="2309" max="2322" width="11" style="231" customWidth="1"/>
    <col min="2323" max="2325" width="10.42578125" style="231" customWidth="1"/>
    <col min="2326" max="2327" width="7.28515625" style="231" customWidth="1"/>
    <col min="2328" max="2328" width="7.85546875" style="231" bestFit="1" customWidth="1"/>
    <col min="2329" max="2341" width="7.28515625" style="231" customWidth="1"/>
    <col min="2342" max="2342" width="11.5703125" style="231" bestFit="1" customWidth="1"/>
    <col min="2343" max="2562" width="11.42578125" style="231"/>
    <col min="2563" max="2563" width="13.7109375" style="231" customWidth="1"/>
    <col min="2564" max="2564" width="12.140625" style="231" customWidth="1"/>
    <col min="2565" max="2578" width="11" style="231" customWidth="1"/>
    <col min="2579" max="2581" width="10.42578125" style="231" customWidth="1"/>
    <col min="2582" max="2583" width="7.28515625" style="231" customWidth="1"/>
    <col min="2584" max="2584" width="7.85546875" style="231" bestFit="1" customWidth="1"/>
    <col min="2585" max="2597" width="7.28515625" style="231" customWidth="1"/>
    <col min="2598" max="2598" width="11.5703125" style="231" bestFit="1" customWidth="1"/>
    <col min="2599" max="2818" width="11.42578125" style="231"/>
    <col min="2819" max="2819" width="13.7109375" style="231" customWidth="1"/>
    <col min="2820" max="2820" width="12.140625" style="231" customWidth="1"/>
    <col min="2821" max="2834" width="11" style="231" customWidth="1"/>
    <col min="2835" max="2837" width="10.42578125" style="231" customWidth="1"/>
    <col min="2838" max="2839" width="7.28515625" style="231" customWidth="1"/>
    <col min="2840" max="2840" width="7.85546875" style="231" bestFit="1" customWidth="1"/>
    <col min="2841" max="2853" width="7.28515625" style="231" customWidth="1"/>
    <col min="2854" max="2854" width="11.5703125" style="231" bestFit="1" customWidth="1"/>
    <col min="2855" max="3074" width="11.42578125" style="231"/>
    <col min="3075" max="3075" width="13.7109375" style="231" customWidth="1"/>
    <col min="3076" max="3076" width="12.140625" style="231" customWidth="1"/>
    <col min="3077" max="3090" width="11" style="231" customWidth="1"/>
    <col min="3091" max="3093" width="10.42578125" style="231" customWidth="1"/>
    <col min="3094" max="3095" width="7.28515625" style="231" customWidth="1"/>
    <col min="3096" max="3096" width="7.85546875" style="231" bestFit="1" customWidth="1"/>
    <col min="3097" max="3109" width="7.28515625" style="231" customWidth="1"/>
    <col min="3110" max="3110" width="11.5703125" style="231" bestFit="1" customWidth="1"/>
    <col min="3111" max="3330" width="11.42578125" style="231"/>
    <col min="3331" max="3331" width="13.7109375" style="231" customWidth="1"/>
    <col min="3332" max="3332" width="12.140625" style="231" customWidth="1"/>
    <col min="3333" max="3346" width="11" style="231" customWidth="1"/>
    <col min="3347" max="3349" width="10.42578125" style="231" customWidth="1"/>
    <col min="3350" max="3351" width="7.28515625" style="231" customWidth="1"/>
    <col min="3352" max="3352" width="7.85546875" style="231" bestFit="1" customWidth="1"/>
    <col min="3353" max="3365" width="7.28515625" style="231" customWidth="1"/>
    <col min="3366" max="3366" width="11.5703125" style="231" bestFit="1" customWidth="1"/>
    <col min="3367" max="3586" width="11.42578125" style="231"/>
    <col min="3587" max="3587" width="13.7109375" style="231" customWidth="1"/>
    <col min="3588" max="3588" width="12.140625" style="231" customWidth="1"/>
    <col min="3589" max="3602" width="11" style="231" customWidth="1"/>
    <col min="3603" max="3605" width="10.42578125" style="231" customWidth="1"/>
    <col min="3606" max="3607" width="7.28515625" style="231" customWidth="1"/>
    <col min="3608" max="3608" width="7.85546875" style="231" bestFit="1" customWidth="1"/>
    <col min="3609" max="3621" width="7.28515625" style="231" customWidth="1"/>
    <col min="3622" max="3622" width="11.5703125" style="231" bestFit="1" customWidth="1"/>
    <col min="3623" max="3842" width="11.42578125" style="231"/>
    <col min="3843" max="3843" width="13.7109375" style="231" customWidth="1"/>
    <col min="3844" max="3844" width="12.140625" style="231" customWidth="1"/>
    <col min="3845" max="3858" width="11" style="231" customWidth="1"/>
    <col min="3859" max="3861" width="10.42578125" style="231" customWidth="1"/>
    <col min="3862" max="3863" width="7.28515625" style="231" customWidth="1"/>
    <col min="3864" max="3864" width="7.85546875" style="231" bestFit="1" customWidth="1"/>
    <col min="3865" max="3877" width="7.28515625" style="231" customWidth="1"/>
    <col min="3878" max="3878" width="11.5703125" style="231" bestFit="1" customWidth="1"/>
    <col min="3879" max="4098" width="11.42578125" style="231"/>
    <col min="4099" max="4099" width="13.7109375" style="231" customWidth="1"/>
    <col min="4100" max="4100" width="12.140625" style="231" customWidth="1"/>
    <col min="4101" max="4114" width="11" style="231" customWidth="1"/>
    <col min="4115" max="4117" width="10.42578125" style="231" customWidth="1"/>
    <col min="4118" max="4119" width="7.28515625" style="231" customWidth="1"/>
    <col min="4120" max="4120" width="7.85546875" style="231" bestFit="1" customWidth="1"/>
    <col min="4121" max="4133" width="7.28515625" style="231" customWidth="1"/>
    <col min="4134" max="4134" width="11.5703125" style="231" bestFit="1" customWidth="1"/>
    <col min="4135" max="4354" width="11.42578125" style="231"/>
    <col min="4355" max="4355" width="13.7109375" style="231" customWidth="1"/>
    <col min="4356" max="4356" width="12.140625" style="231" customWidth="1"/>
    <col min="4357" max="4370" width="11" style="231" customWidth="1"/>
    <col min="4371" max="4373" width="10.42578125" style="231" customWidth="1"/>
    <col min="4374" max="4375" width="7.28515625" style="231" customWidth="1"/>
    <col min="4376" max="4376" width="7.85546875" style="231" bestFit="1" customWidth="1"/>
    <col min="4377" max="4389" width="7.28515625" style="231" customWidth="1"/>
    <col min="4390" max="4390" width="11.5703125" style="231" bestFit="1" customWidth="1"/>
    <col min="4391" max="4610" width="11.42578125" style="231"/>
    <col min="4611" max="4611" width="13.7109375" style="231" customWidth="1"/>
    <col min="4612" max="4612" width="12.140625" style="231" customWidth="1"/>
    <col min="4613" max="4626" width="11" style="231" customWidth="1"/>
    <col min="4627" max="4629" width="10.42578125" style="231" customWidth="1"/>
    <col min="4630" max="4631" width="7.28515625" style="231" customWidth="1"/>
    <col min="4632" max="4632" width="7.85546875" style="231" bestFit="1" customWidth="1"/>
    <col min="4633" max="4645" width="7.28515625" style="231" customWidth="1"/>
    <col min="4646" max="4646" width="11.5703125" style="231" bestFit="1" customWidth="1"/>
    <col min="4647" max="4866" width="11.42578125" style="231"/>
    <col min="4867" max="4867" width="13.7109375" style="231" customWidth="1"/>
    <col min="4868" max="4868" width="12.140625" style="231" customWidth="1"/>
    <col min="4869" max="4882" width="11" style="231" customWidth="1"/>
    <col min="4883" max="4885" width="10.42578125" style="231" customWidth="1"/>
    <col min="4886" max="4887" width="7.28515625" style="231" customWidth="1"/>
    <col min="4888" max="4888" width="7.85546875" style="231" bestFit="1" customWidth="1"/>
    <col min="4889" max="4901" width="7.28515625" style="231" customWidth="1"/>
    <col min="4902" max="4902" width="11.5703125" style="231" bestFit="1" customWidth="1"/>
    <col min="4903" max="5122" width="11.42578125" style="231"/>
    <col min="5123" max="5123" width="13.7109375" style="231" customWidth="1"/>
    <col min="5124" max="5124" width="12.140625" style="231" customWidth="1"/>
    <col min="5125" max="5138" width="11" style="231" customWidth="1"/>
    <col min="5139" max="5141" width="10.42578125" style="231" customWidth="1"/>
    <col min="5142" max="5143" width="7.28515625" style="231" customWidth="1"/>
    <col min="5144" max="5144" width="7.85546875" style="231" bestFit="1" customWidth="1"/>
    <col min="5145" max="5157" width="7.28515625" style="231" customWidth="1"/>
    <col min="5158" max="5158" width="11.5703125" style="231" bestFit="1" customWidth="1"/>
    <col min="5159" max="5378" width="11.42578125" style="231"/>
    <col min="5379" max="5379" width="13.7109375" style="231" customWidth="1"/>
    <col min="5380" max="5380" width="12.140625" style="231" customWidth="1"/>
    <col min="5381" max="5394" width="11" style="231" customWidth="1"/>
    <col min="5395" max="5397" width="10.42578125" style="231" customWidth="1"/>
    <col min="5398" max="5399" width="7.28515625" style="231" customWidth="1"/>
    <col min="5400" max="5400" width="7.85546875" style="231" bestFit="1" customWidth="1"/>
    <col min="5401" max="5413" width="7.28515625" style="231" customWidth="1"/>
    <col min="5414" max="5414" width="11.5703125" style="231" bestFit="1" customWidth="1"/>
    <col min="5415" max="5634" width="11.42578125" style="231"/>
    <col min="5635" max="5635" width="13.7109375" style="231" customWidth="1"/>
    <col min="5636" max="5636" width="12.140625" style="231" customWidth="1"/>
    <col min="5637" max="5650" width="11" style="231" customWidth="1"/>
    <col min="5651" max="5653" width="10.42578125" style="231" customWidth="1"/>
    <col min="5654" max="5655" width="7.28515625" style="231" customWidth="1"/>
    <col min="5656" max="5656" width="7.85546875" style="231" bestFit="1" customWidth="1"/>
    <col min="5657" max="5669" width="7.28515625" style="231" customWidth="1"/>
    <col min="5670" max="5670" width="11.5703125" style="231" bestFit="1" customWidth="1"/>
    <col min="5671" max="5890" width="11.42578125" style="231"/>
    <col min="5891" max="5891" width="13.7109375" style="231" customWidth="1"/>
    <col min="5892" max="5892" width="12.140625" style="231" customWidth="1"/>
    <col min="5893" max="5906" width="11" style="231" customWidth="1"/>
    <col min="5907" max="5909" width="10.42578125" style="231" customWidth="1"/>
    <col min="5910" max="5911" width="7.28515625" style="231" customWidth="1"/>
    <col min="5912" max="5912" width="7.85546875" style="231" bestFit="1" customWidth="1"/>
    <col min="5913" max="5925" width="7.28515625" style="231" customWidth="1"/>
    <col min="5926" max="5926" width="11.5703125" style="231" bestFit="1" customWidth="1"/>
    <col min="5927" max="6146" width="11.42578125" style="231"/>
    <col min="6147" max="6147" width="13.7109375" style="231" customWidth="1"/>
    <col min="6148" max="6148" width="12.140625" style="231" customWidth="1"/>
    <col min="6149" max="6162" width="11" style="231" customWidth="1"/>
    <col min="6163" max="6165" width="10.42578125" style="231" customWidth="1"/>
    <col min="6166" max="6167" width="7.28515625" style="231" customWidth="1"/>
    <col min="6168" max="6168" width="7.85546875" style="231" bestFit="1" customWidth="1"/>
    <col min="6169" max="6181" width="7.28515625" style="231" customWidth="1"/>
    <col min="6182" max="6182" width="11.5703125" style="231" bestFit="1" customWidth="1"/>
    <col min="6183" max="6402" width="11.42578125" style="231"/>
    <col min="6403" max="6403" width="13.7109375" style="231" customWidth="1"/>
    <col min="6404" max="6404" width="12.140625" style="231" customWidth="1"/>
    <col min="6405" max="6418" width="11" style="231" customWidth="1"/>
    <col min="6419" max="6421" width="10.42578125" style="231" customWidth="1"/>
    <col min="6422" max="6423" width="7.28515625" style="231" customWidth="1"/>
    <col min="6424" max="6424" width="7.85546875" style="231" bestFit="1" customWidth="1"/>
    <col min="6425" max="6437" width="7.28515625" style="231" customWidth="1"/>
    <col min="6438" max="6438" width="11.5703125" style="231" bestFit="1" customWidth="1"/>
    <col min="6439" max="6658" width="11.42578125" style="231"/>
    <col min="6659" max="6659" width="13.7109375" style="231" customWidth="1"/>
    <col min="6660" max="6660" width="12.140625" style="231" customWidth="1"/>
    <col min="6661" max="6674" width="11" style="231" customWidth="1"/>
    <col min="6675" max="6677" width="10.42578125" style="231" customWidth="1"/>
    <col min="6678" max="6679" width="7.28515625" style="231" customWidth="1"/>
    <col min="6680" max="6680" width="7.85546875" style="231" bestFit="1" customWidth="1"/>
    <col min="6681" max="6693" width="7.28515625" style="231" customWidth="1"/>
    <col min="6694" max="6694" width="11.5703125" style="231" bestFit="1" customWidth="1"/>
    <col min="6695" max="6914" width="11.42578125" style="231"/>
    <col min="6915" max="6915" width="13.7109375" style="231" customWidth="1"/>
    <col min="6916" max="6916" width="12.140625" style="231" customWidth="1"/>
    <col min="6917" max="6930" width="11" style="231" customWidth="1"/>
    <col min="6931" max="6933" width="10.42578125" style="231" customWidth="1"/>
    <col min="6934" max="6935" width="7.28515625" style="231" customWidth="1"/>
    <col min="6936" max="6936" width="7.85546875" style="231" bestFit="1" customWidth="1"/>
    <col min="6937" max="6949" width="7.28515625" style="231" customWidth="1"/>
    <col min="6950" max="6950" width="11.5703125" style="231" bestFit="1" customWidth="1"/>
    <col min="6951" max="7170" width="11.42578125" style="231"/>
    <col min="7171" max="7171" width="13.7109375" style="231" customWidth="1"/>
    <col min="7172" max="7172" width="12.140625" style="231" customWidth="1"/>
    <col min="7173" max="7186" width="11" style="231" customWidth="1"/>
    <col min="7187" max="7189" width="10.42578125" style="231" customWidth="1"/>
    <col min="7190" max="7191" width="7.28515625" style="231" customWidth="1"/>
    <col min="7192" max="7192" width="7.85546875" style="231" bestFit="1" customWidth="1"/>
    <col min="7193" max="7205" width="7.28515625" style="231" customWidth="1"/>
    <col min="7206" max="7206" width="11.5703125" style="231" bestFit="1" customWidth="1"/>
    <col min="7207" max="7426" width="11.42578125" style="231"/>
    <col min="7427" max="7427" width="13.7109375" style="231" customWidth="1"/>
    <col min="7428" max="7428" width="12.140625" style="231" customWidth="1"/>
    <col min="7429" max="7442" width="11" style="231" customWidth="1"/>
    <col min="7443" max="7445" width="10.42578125" style="231" customWidth="1"/>
    <col min="7446" max="7447" width="7.28515625" style="231" customWidth="1"/>
    <col min="7448" max="7448" width="7.85546875" style="231" bestFit="1" customWidth="1"/>
    <col min="7449" max="7461" width="7.28515625" style="231" customWidth="1"/>
    <col min="7462" max="7462" width="11.5703125" style="231" bestFit="1" customWidth="1"/>
    <col min="7463" max="7682" width="11.42578125" style="231"/>
    <col min="7683" max="7683" width="13.7109375" style="231" customWidth="1"/>
    <col min="7684" max="7684" width="12.140625" style="231" customWidth="1"/>
    <col min="7685" max="7698" width="11" style="231" customWidth="1"/>
    <col min="7699" max="7701" width="10.42578125" style="231" customWidth="1"/>
    <col min="7702" max="7703" width="7.28515625" style="231" customWidth="1"/>
    <col min="7704" max="7704" width="7.85546875" style="231" bestFit="1" customWidth="1"/>
    <col min="7705" max="7717" width="7.28515625" style="231" customWidth="1"/>
    <col min="7718" max="7718" width="11.5703125" style="231" bestFit="1" customWidth="1"/>
    <col min="7719" max="7938" width="11.42578125" style="231"/>
    <col min="7939" max="7939" width="13.7109375" style="231" customWidth="1"/>
    <col min="7940" max="7940" width="12.140625" style="231" customWidth="1"/>
    <col min="7941" max="7954" width="11" style="231" customWidth="1"/>
    <col min="7955" max="7957" width="10.42578125" style="231" customWidth="1"/>
    <col min="7958" max="7959" width="7.28515625" style="231" customWidth="1"/>
    <col min="7960" max="7960" width="7.85546875" style="231" bestFit="1" customWidth="1"/>
    <col min="7961" max="7973" width="7.28515625" style="231" customWidth="1"/>
    <col min="7974" max="7974" width="11.5703125" style="231" bestFit="1" customWidth="1"/>
    <col min="7975" max="8194" width="11.42578125" style="231"/>
    <col min="8195" max="8195" width="13.7109375" style="231" customWidth="1"/>
    <col min="8196" max="8196" width="12.140625" style="231" customWidth="1"/>
    <col min="8197" max="8210" width="11" style="231" customWidth="1"/>
    <col min="8211" max="8213" width="10.42578125" style="231" customWidth="1"/>
    <col min="8214" max="8215" width="7.28515625" style="231" customWidth="1"/>
    <col min="8216" max="8216" width="7.85546875" style="231" bestFit="1" customWidth="1"/>
    <col min="8217" max="8229" width="7.28515625" style="231" customWidth="1"/>
    <col min="8230" max="8230" width="11.5703125" style="231" bestFit="1" customWidth="1"/>
    <col min="8231" max="8450" width="11.42578125" style="231"/>
    <col min="8451" max="8451" width="13.7109375" style="231" customWidth="1"/>
    <col min="8452" max="8452" width="12.140625" style="231" customWidth="1"/>
    <col min="8453" max="8466" width="11" style="231" customWidth="1"/>
    <col min="8467" max="8469" width="10.42578125" style="231" customWidth="1"/>
    <col min="8470" max="8471" width="7.28515625" style="231" customWidth="1"/>
    <col min="8472" max="8472" width="7.85546875" style="231" bestFit="1" customWidth="1"/>
    <col min="8473" max="8485" width="7.28515625" style="231" customWidth="1"/>
    <col min="8486" max="8486" width="11.5703125" style="231" bestFit="1" customWidth="1"/>
    <col min="8487" max="8706" width="11.42578125" style="231"/>
    <col min="8707" max="8707" width="13.7109375" style="231" customWidth="1"/>
    <col min="8708" max="8708" width="12.140625" style="231" customWidth="1"/>
    <col min="8709" max="8722" width="11" style="231" customWidth="1"/>
    <col min="8723" max="8725" width="10.42578125" style="231" customWidth="1"/>
    <col min="8726" max="8727" width="7.28515625" style="231" customWidth="1"/>
    <col min="8728" max="8728" width="7.85546875" style="231" bestFit="1" customWidth="1"/>
    <col min="8729" max="8741" width="7.28515625" style="231" customWidth="1"/>
    <col min="8742" max="8742" width="11.5703125" style="231" bestFit="1" customWidth="1"/>
    <col min="8743" max="8962" width="11.42578125" style="231"/>
    <col min="8963" max="8963" width="13.7109375" style="231" customWidth="1"/>
    <col min="8964" max="8964" width="12.140625" style="231" customWidth="1"/>
    <col min="8965" max="8978" width="11" style="231" customWidth="1"/>
    <col min="8979" max="8981" width="10.42578125" style="231" customWidth="1"/>
    <col min="8982" max="8983" width="7.28515625" style="231" customWidth="1"/>
    <col min="8984" max="8984" width="7.85546875" style="231" bestFit="1" customWidth="1"/>
    <col min="8985" max="8997" width="7.28515625" style="231" customWidth="1"/>
    <col min="8998" max="8998" width="11.5703125" style="231" bestFit="1" customWidth="1"/>
    <col min="8999" max="9218" width="11.42578125" style="231"/>
    <col min="9219" max="9219" width="13.7109375" style="231" customWidth="1"/>
    <col min="9220" max="9220" width="12.140625" style="231" customWidth="1"/>
    <col min="9221" max="9234" width="11" style="231" customWidth="1"/>
    <col min="9235" max="9237" width="10.42578125" style="231" customWidth="1"/>
    <col min="9238" max="9239" width="7.28515625" style="231" customWidth="1"/>
    <col min="9240" max="9240" width="7.85546875" style="231" bestFit="1" customWidth="1"/>
    <col min="9241" max="9253" width="7.28515625" style="231" customWidth="1"/>
    <col min="9254" max="9254" width="11.5703125" style="231" bestFit="1" customWidth="1"/>
    <col min="9255" max="9474" width="11.42578125" style="231"/>
    <col min="9475" max="9475" width="13.7109375" style="231" customWidth="1"/>
    <col min="9476" max="9476" width="12.140625" style="231" customWidth="1"/>
    <col min="9477" max="9490" width="11" style="231" customWidth="1"/>
    <col min="9491" max="9493" width="10.42578125" style="231" customWidth="1"/>
    <col min="9494" max="9495" width="7.28515625" style="231" customWidth="1"/>
    <col min="9496" max="9496" width="7.85546875" style="231" bestFit="1" customWidth="1"/>
    <col min="9497" max="9509" width="7.28515625" style="231" customWidth="1"/>
    <col min="9510" max="9510" width="11.5703125" style="231" bestFit="1" customWidth="1"/>
    <col min="9511" max="9730" width="11.42578125" style="231"/>
    <col min="9731" max="9731" width="13.7109375" style="231" customWidth="1"/>
    <col min="9732" max="9732" width="12.140625" style="231" customWidth="1"/>
    <col min="9733" max="9746" width="11" style="231" customWidth="1"/>
    <col min="9747" max="9749" width="10.42578125" style="231" customWidth="1"/>
    <col min="9750" max="9751" width="7.28515625" style="231" customWidth="1"/>
    <col min="9752" max="9752" width="7.85546875" style="231" bestFit="1" customWidth="1"/>
    <col min="9753" max="9765" width="7.28515625" style="231" customWidth="1"/>
    <col min="9766" max="9766" width="11.5703125" style="231" bestFit="1" customWidth="1"/>
    <col min="9767" max="9986" width="11.42578125" style="231"/>
    <col min="9987" max="9987" width="13.7109375" style="231" customWidth="1"/>
    <col min="9988" max="9988" width="12.140625" style="231" customWidth="1"/>
    <col min="9989" max="10002" width="11" style="231" customWidth="1"/>
    <col min="10003" max="10005" width="10.42578125" style="231" customWidth="1"/>
    <col min="10006" max="10007" width="7.28515625" style="231" customWidth="1"/>
    <col min="10008" max="10008" width="7.85546875" style="231" bestFit="1" customWidth="1"/>
    <col min="10009" max="10021" width="7.28515625" style="231" customWidth="1"/>
    <col min="10022" max="10022" width="11.5703125" style="231" bestFit="1" customWidth="1"/>
    <col min="10023" max="10242" width="11.42578125" style="231"/>
    <col min="10243" max="10243" width="13.7109375" style="231" customWidth="1"/>
    <col min="10244" max="10244" width="12.140625" style="231" customWidth="1"/>
    <col min="10245" max="10258" width="11" style="231" customWidth="1"/>
    <col min="10259" max="10261" width="10.42578125" style="231" customWidth="1"/>
    <col min="10262" max="10263" width="7.28515625" style="231" customWidth="1"/>
    <col min="10264" max="10264" width="7.85546875" style="231" bestFit="1" customWidth="1"/>
    <col min="10265" max="10277" width="7.28515625" style="231" customWidth="1"/>
    <col min="10278" max="10278" width="11.5703125" style="231" bestFit="1" customWidth="1"/>
    <col min="10279" max="10498" width="11.42578125" style="231"/>
    <col min="10499" max="10499" width="13.7109375" style="231" customWidth="1"/>
    <col min="10500" max="10500" width="12.140625" style="231" customWidth="1"/>
    <col min="10501" max="10514" width="11" style="231" customWidth="1"/>
    <col min="10515" max="10517" width="10.42578125" style="231" customWidth="1"/>
    <col min="10518" max="10519" width="7.28515625" style="231" customWidth="1"/>
    <col min="10520" max="10520" width="7.85546875" style="231" bestFit="1" customWidth="1"/>
    <col min="10521" max="10533" width="7.28515625" style="231" customWidth="1"/>
    <col min="10534" max="10534" width="11.5703125" style="231" bestFit="1" customWidth="1"/>
    <col min="10535" max="10754" width="11.42578125" style="231"/>
    <col min="10755" max="10755" width="13.7109375" style="231" customWidth="1"/>
    <col min="10756" max="10756" width="12.140625" style="231" customWidth="1"/>
    <col min="10757" max="10770" width="11" style="231" customWidth="1"/>
    <col min="10771" max="10773" width="10.42578125" style="231" customWidth="1"/>
    <col min="10774" max="10775" width="7.28515625" style="231" customWidth="1"/>
    <col min="10776" max="10776" width="7.85546875" style="231" bestFit="1" customWidth="1"/>
    <col min="10777" max="10789" width="7.28515625" style="231" customWidth="1"/>
    <col min="10790" max="10790" width="11.5703125" style="231" bestFit="1" customWidth="1"/>
    <col min="10791" max="11010" width="11.42578125" style="231"/>
    <col min="11011" max="11011" width="13.7109375" style="231" customWidth="1"/>
    <col min="11012" max="11012" width="12.140625" style="231" customWidth="1"/>
    <col min="11013" max="11026" width="11" style="231" customWidth="1"/>
    <col min="11027" max="11029" width="10.42578125" style="231" customWidth="1"/>
    <col min="11030" max="11031" width="7.28515625" style="231" customWidth="1"/>
    <col min="11032" max="11032" width="7.85546875" style="231" bestFit="1" customWidth="1"/>
    <col min="11033" max="11045" width="7.28515625" style="231" customWidth="1"/>
    <col min="11046" max="11046" width="11.5703125" style="231" bestFit="1" customWidth="1"/>
    <col min="11047" max="11266" width="11.42578125" style="231"/>
    <col min="11267" max="11267" width="13.7109375" style="231" customWidth="1"/>
    <col min="11268" max="11268" width="12.140625" style="231" customWidth="1"/>
    <col min="11269" max="11282" width="11" style="231" customWidth="1"/>
    <col min="11283" max="11285" width="10.42578125" style="231" customWidth="1"/>
    <col min="11286" max="11287" width="7.28515625" style="231" customWidth="1"/>
    <col min="11288" max="11288" width="7.85546875" style="231" bestFit="1" customWidth="1"/>
    <col min="11289" max="11301" width="7.28515625" style="231" customWidth="1"/>
    <col min="11302" max="11302" width="11.5703125" style="231" bestFit="1" customWidth="1"/>
    <col min="11303" max="11522" width="11.42578125" style="231"/>
    <col min="11523" max="11523" width="13.7109375" style="231" customWidth="1"/>
    <col min="11524" max="11524" width="12.140625" style="231" customWidth="1"/>
    <col min="11525" max="11538" width="11" style="231" customWidth="1"/>
    <col min="11539" max="11541" width="10.42578125" style="231" customWidth="1"/>
    <col min="11542" max="11543" width="7.28515625" style="231" customWidth="1"/>
    <col min="11544" max="11544" width="7.85546875" style="231" bestFit="1" customWidth="1"/>
    <col min="11545" max="11557" width="7.28515625" style="231" customWidth="1"/>
    <col min="11558" max="11558" width="11.5703125" style="231" bestFit="1" customWidth="1"/>
    <col min="11559" max="11778" width="11.42578125" style="231"/>
    <col min="11779" max="11779" width="13.7109375" style="231" customWidth="1"/>
    <col min="11780" max="11780" width="12.140625" style="231" customWidth="1"/>
    <col min="11781" max="11794" width="11" style="231" customWidth="1"/>
    <col min="11795" max="11797" width="10.42578125" style="231" customWidth="1"/>
    <col min="11798" max="11799" width="7.28515625" style="231" customWidth="1"/>
    <col min="11800" max="11800" width="7.85546875" style="231" bestFit="1" customWidth="1"/>
    <col min="11801" max="11813" width="7.28515625" style="231" customWidth="1"/>
    <col min="11814" max="11814" width="11.5703125" style="231" bestFit="1" customWidth="1"/>
    <col min="11815" max="12034" width="11.42578125" style="231"/>
    <col min="12035" max="12035" width="13.7109375" style="231" customWidth="1"/>
    <col min="12036" max="12036" width="12.140625" style="231" customWidth="1"/>
    <col min="12037" max="12050" width="11" style="231" customWidth="1"/>
    <col min="12051" max="12053" width="10.42578125" style="231" customWidth="1"/>
    <col min="12054" max="12055" width="7.28515625" style="231" customWidth="1"/>
    <col min="12056" max="12056" width="7.85546875" style="231" bestFit="1" customWidth="1"/>
    <col min="12057" max="12069" width="7.28515625" style="231" customWidth="1"/>
    <col min="12070" max="12070" width="11.5703125" style="231" bestFit="1" customWidth="1"/>
    <col min="12071" max="12290" width="11.42578125" style="231"/>
    <col min="12291" max="12291" width="13.7109375" style="231" customWidth="1"/>
    <col min="12292" max="12292" width="12.140625" style="231" customWidth="1"/>
    <col min="12293" max="12306" width="11" style="231" customWidth="1"/>
    <col min="12307" max="12309" width="10.42578125" style="231" customWidth="1"/>
    <col min="12310" max="12311" width="7.28515625" style="231" customWidth="1"/>
    <col min="12312" max="12312" width="7.85546875" style="231" bestFit="1" customWidth="1"/>
    <col min="12313" max="12325" width="7.28515625" style="231" customWidth="1"/>
    <col min="12326" max="12326" width="11.5703125" style="231" bestFit="1" customWidth="1"/>
    <col min="12327" max="12546" width="11.42578125" style="231"/>
    <col min="12547" max="12547" width="13.7109375" style="231" customWidth="1"/>
    <col min="12548" max="12548" width="12.140625" style="231" customWidth="1"/>
    <col min="12549" max="12562" width="11" style="231" customWidth="1"/>
    <col min="12563" max="12565" width="10.42578125" style="231" customWidth="1"/>
    <col min="12566" max="12567" width="7.28515625" style="231" customWidth="1"/>
    <col min="12568" max="12568" width="7.85546875" style="231" bestFit="1" customWidth="1"/>
    <col min="12569" max="12581" width="7.28515625" style="231" customWidth="1"/>
    <col min="12582" max="12582" width="11.5703125" style="231" bestFit="1" customWidth="1"/>
    <col min="12583" max="12802" width="11.42578125" style="231"/>
    <col min="12803" max="12803" width="13.7109375" style="231" customWidth="1"/>
    <col min="12804" max="12804" width="12.140625" style="231" customWidth="1"/>
    <col min="12805" max="12818" width="11" style="231" customWidth="1"/>
    <col min="12819" max="12821" width="10.42578125" style="231" customWidth="1"/>
    <col min="12822" max="12823" width="7.28515625" style="231" customWidth="1"/>
    <col min="12824" max="12824" width="7.85546875" style="231" bestFit="1" customWidth="1"/>
    <col min="12825" max="12837" width="7.28515625" style="231" customWidth="1"/>
    <col min="12838" max="12838" width="11.5703125" style="231" bestFit="1" customWidth="1"/>
    <col min="12839" max="13058" width="11.42578125" style="231"/>
    <col min="13059" max="13059" width="13.7109375" style="231" customWidth="1"/>
    <col min="13060" max="13060" width="12.140625" style="231" customWidth="1"/>
    <col min="13061" max="13074" width="11" style="231" customWidth="1"/>
    <col min="13075" max="13077" width="10.42578125" style="231" customWidth="1"/>
    <col min="13078" max="13079" width="7.28515625" style="231" customWidth="1"/>
    <col min="13080" max="13080" width="7.85546875" style="231" bestFit="1" customWidth="1"/>
    <col min="13081" max="13093" width="7.28515625" style="231" customWidth="1"/>
    <col min="13094" max="13094" width="11.5703125" style="231" bestFit="1" customWidth="1"/>
    <col min="13095" max="13314" width="11.42578125" style="231"/>
    <col min="13315" max="13315" width="13.7109375" style="231" customWidth="1"/>
    <col min="13316" max="13316" width="12.140625" style="231" customWidth="1"/>
    <col min="13317" max="13330" width="11" style="231" customWidth="1"/>
    <col min="13331" max="13333" width="10.42578125" style="231" customWidth="1"/>
    <col min="13334" max="13335" width="7.28515625" style="231" customWidth="1"/>
    <col min="13336" max="13336" width="7.85546875" style="231" bestFit="1" customWidth="1"/>
    <col min="13337" max="13349" width="7.28515625" style="231" customWidth="1"/>
    <col min="13350" max="13350" width="11.5703125" style="231" bestFit="1" customWidth="1"/>
    <col min="13351" max="13570" width="11.42578125" style="231"/>
    <col min="13571" max="13571" width="13.7109375" style="231" customWidth="1"/>
    <col min="13572" max="13572" width="12.140625" style="231" customWidth="1"/>
    <col min="13573" max="13586" width="11" style="231" customWidth="1"/>
    <col min="13587" max="13589" width="10.42578125" style="231" customWidth="1"/>
    <col min="13590" max="13591" width="7.28515625" style="231" customWidth="1"/>
    <col min="13592" max="13592" width="7.85546875" style="231" bestFit="1" customWidth="1"/>
    <col min="13593" max="13605" width="7.28515625" style="231" customWidth="1"/>
    <col min="13606" max="13606" width="11.5703125" style="231" bestFit="1" customWidth="1"/>
    <col min="13607" max="13826" width="11.42578125" style="231"/>
    <col min="13827" max="13827" width="13.7109375" style="231" customWidth="1"/>
    <col min="13828" max="13828" width="12.140625" style="231" customWidth="1"/>
    <col min="13829" max="13842" width="11" style="231" customWidth="1"/>
    <col min="13843" max="13845" width="10.42578125" style="231" customWidth="1"/>
    <col min="13846" max="13847" width="7.28515625" style="231" customWidth="1"/>
    <col min="13848" max="13848" width="7.85546875" style="231" bestFit="1" customWidth="1"/>
    <col min="13849" max="13861" width="7.28515625" style="231" customWidth="1"/>
    <col min="13862" max="13862" width="11.5703125" style="231" bestFit="1" customWidth="1"/>
    <col min="13863" max="14082" width="11.42578125" style="231"/>
    <col min="14083" max="14083" width="13.7109375" style="231" customWidth="1"/>
    <col min="14084" max="14084" width="12.140625" style="231" customWidth="1"/>
    <col min="14085" max="14098" width="11" style="231" customWidth="1"/>
    <col min="14099" max="14101" width="10.42578125" style="231" customWidth="1"/>
    <col min="14102" max="14103" width="7.28515625" style="231" customWidth="1"/>
    <col min="14104" max="14104" width="7.85546875" style="231" bestFit="1" customWidth="1"/>
    <col min="14105" max="14117" width="7.28515625" style="231" customWidth="1"/>
    <col min="14118" max="14118" width="11.5703125" style="231" bestFit="1" customWidth="1"/>
    <col min="14119" max="14338" width="11.42578125" style="231"/>
    <col min="14339" max="14339" width="13.7109375" style="231" customWidth="1"/>
    <col min="14340" max="14340" width="12.140625" style="231" customWidth="1"/>
    <col min="14341" max="14354" width="11" style="231" customWidth="1"/>
    <col min="14355" max="14357" width="10.42578125" style="231" customWidth="1"/>
    <col min="14358" max="14359" width="7.28515625" style="231" customWidth="1"/>
    <col min="14360" max="14360" width="7.85546875" style="231" bestFit="1" customWidth="1"/>
    <col min="14361" max="14373" width="7.28515625" style="231" customWidth="1"/>
    <col min="14374" max="14374" width="11.5703125" style="231" bestFit="1" customWidth="1"/>
    <col min="14375" max="14594" width="11.42578125" style="231"/>
    <col min="14595" max="14595" width="13.7109375" style="231" customWidth="1"/>
    <col min="14596" max="14596" width="12.140625" style="231" customWidth="1"/>
    <col min="14597" max="14610" width="11" style="231" customWidth="1"/>
    <col min="14611" max="14613" width="10.42578125" style="231" customWidth="1"/>
    <col min="14614" max="14615" width="7.28515625" style="231" customWidth="1"/>
    <col min="14616" max="14616" width="7.85546875" style="231" bestFit="1" customWidth="1"/>
    <col min="14617" max="14629" width="7.28515625" style="231" customWidth="1"/>
    <col min="14630" max="14630" width="11.5703125" style="231" bestFit="1" customWidth="1"/>
    <col min="14631" max="14850" width="11.42578125" style="231"/>
    <col min="14851" max="14851" width="13.7109375" style="231" customWidth="1"/>
    <col min="14852" max="14852" width="12.140625" style="231" customWidth="1"/>
    <col min="14853" max="14866" width="11" style="231" customWidth="1"/>
    <col min="14867" max="14869" width="10.42578125" style="231" customWidth="1"/>
    <col min="14870" max="14871" width="7.28515625" style="231" customWidth="1"/>
    <col min="14872" max="14872" width="7.85546875" style="231" bestFit="1" customWidth="1"/>
    <col min="14873" max="14885" width="7.28515625" style="231" customWidth="1"/>
    <col min="14886" max="14886" width="11.5703125" style="231" bestFit="1" customWidth="1"/>
    <col min="14887" max="15106" width="11.42578125" style="231"/>
    <col min="15107" max="15107" width="13.7109375" style="231" customWidth="1"/>
    <col min="15108" max="15108" width="12.140625" style="231" customWidth="1"/>
    <col min="15109" max="15122" width="11" style="231" customWidth="1"/>
    <col min="15123" max="15125" width="10.42578125" style="231" customWidth="1"/>
    <col min="15126" max="15127" width="7.28515625" style="231" customWidth="1"/>
    <col min="15128" max="15128" width="7.85546875" style="231" bestFit="1" customWidth="1"/>
    <col min="15129" max="15141" width="7.28515625" style="231" customWidth="1"/>
    <col min="15142" max="15142" width="11.5703125" style="231" bestFit="1" customWidth="1"/>
    <col min="15143" max="15362" width="11.42578125" style="231"/>
    <col min="15363" max="15363" width="13.7109375" style="231" customWidth="1"/>
    <col min="15364" max="15364" width="12.140625" style="231" customWidth="1"/>
    <col min="15365" max="15378" width="11" style="231" customWidth="1"/>
    <col min="15379" max="15381" width="10.42578125" style="231" customWidth="1"/>
    <col min="15382" max="15383" width="7.28515625" style="231" customWidth="1"/>
    <col min="15384" max="15384" width="7.85546875" style="231" bestFit="1" customWidth="1"/>
    <col min="15385" max="15397" width="7.28515625" style="231" customWidth="1"/>
    <col min="15398" max="15398" width="11.5703125" style="231" bestFit="1" customWidth="1"/>
    <col min="15399" max="15618" width="11.42578125" style="231"/>
    <col min="15619" max="15619" width="13.7109375" style="231" customWidth="1"/>
    <col min="15620" max="15620" width="12.140625" style="231" customWidth="1"/>
    <col min="15621" max="15634" width="11" style="231" customWidth="1"/>
    <col min="15635" max="15637" width="10.42578125" style="231" customWidth="1"/>
    <col min="15638" max="15639" width="7.28515625" style="231" customWidth="1"/>
    <col min="15640" max="15640" width="7.85546875" style="231" bestFit="1" customWidth="1"/>
    <col min="15641" max="15653" width="7.28515625" style="231" customWidth="1"/>
    <col min="15654" max="15654" width="11.5703125" style="231" bestFit="1" customWidth="1"/>
    <col min="15655" max="15874" width="11.42578125" style="231"/>
    <col min="15875" max="15875" width="13.7109375" style="231" customWidth="1"/>
    <col min="15876" max="15876" width="12.140625" style="231" customWidth="1"/>
    <col min="15877" max="15890" width="11" style="231" customWidth="1"/>
    <col min="15891" max="15893" width="10.42578125" style="231" customWidth="1"/>
    <col min="15894" max="15895" width="7.28515625" style="231" customWidth="1"/>
    <col min="15896" max="15896" width="7.85546875" style="231" bestFit="1" customWidth="1"/>
    <col min="15897" max="15909" width="7.28515625" style="231" customWidth="1"/>
    <col min="15910" max="15910" width="11.5703125" style="231" bestFit="1" customWidth="1"/>
    <col min="15911" max="16130" width="11.42578125" style="231"/>
    <col min="16131" max="16131" width="13.7109375" style="231" customWidth="1"/>
    <col min="16132" max="16132" width="12.140625" style="231" customWidth="1"/>
    <col min="16133" max="16146" width="11" style="231" customWidth="1"/>
    <col min="16147" max="16149" width="10.42578125" style="231" customWidth="1"/>
    <col min="16150" max="16151" width="7.28515625" style="231" customWidth="1"/>
    <col min="16152" max="16152" width="7.85546875" style="231" bestFit="1" customWidth="1"/>
    <col min="16153" max="16165" width="7.28515625" style="231" customWidth="1"/>
    <col min="16166" max="16166" width="11.5703125" style="231" bestFit="1" customWidth="1"/>
    <col min="16167" max="16384" width="11.42578125" style="231"/>
  </cols>
  <sheetData>
    <row r="1" spans="2:12" ht="15" customHeight="1"/>
    <row r="2" spans="2:12" ht="15" customHeight="1"/>
    <row r="3" spans="2:12" ht="15" customHeight="1">
      <c r="B3" s="232"/>
    </row>
    <row r="4" spans="2:12" ht="15" customHeight="1" thickBot="1">
      <c r="B4" s="232"/>
    </row>
    <row r="5" spans="2:12" ht="18" customHeight="1" thickBot="1">
      <c r="B5" s="354" t="s">
        <v>268</v>
      </c>
      <c r="C5" s="354"/>
      <c r="D5" s="354"/>
      <c r="E5" s="354"/>
      <c r="F5" s="354"/>
      <c r="H5" s="72" t="s">
        <v>98</v>
      </c>
    </row>
    <row r="6" spans="2:12" ht="45" customHeight="1">
      <c r="B6" s="38"/>
      <c r="C6" s="218" t="s">
        <v>59</v>
      </c>
      <c r="D6" s="218" t="s">
        <v>243</v>
      </c>
      <c r="E6" s="219" t="s">
        <v>244</v>
      </c>
      <c r="F6" s="218" t="s">
        <v>245</v>
      </c>
    </row>
    <row r="7" spans="2:12" ht="15" customHeight="1">
      <c r="B7" s="220" t="s">
        <v>254</v>
      </c>
      <c r="C7" s="233">
        <v>1290783</v>
      </c>
      <c r="D7" s="234">
        <f t="shared" ref="D7:D8" si="0">IFERROR((C7-C8)/C8,"-")</f>
        <v>-4.1461708460318311E-2</v>
      </c>
      <c r="E7" s="235">
        <f t="shared" ref="E7:E10" si="1">C7/C20-1</f>
        <v>0.21625113071008584</v>
      </c>
      <c r="F7" s="236">
        <f>((SUM(C7:C10,C12:C19)/SUM(C20:C23,C25:C32))-1)</f>
        <v>8.3938533081644007E-2</v>
      </c>
      <c r="G7" s="20"/>
      <c r="H7" s="20"/>
      <c r="I7" s="20"/>
      <c r="J7" s="20"/>
      <c r="K7" s="20"/>
      <c r="L7" s="20"/>
    </row>
    <row r="8" spans="2:12" ht="15" customHeight="1">
      <c r="B8" s="220" t="s">
        <v>255</v>
      </c>
      <c r="C8" s="233">
        <v>1346616</v>
      </c>
      <c r="D8" s="234">
        <f t="shared" si="0"/>
        <v>2.3216231454141218E-2</v>
      </c>
      <c r="E8" s="235">
        <f t="shared" si="1"/>
        <v>0.18307587286610039</v>
      </c>
      <c r="F8" s="236">
        <f>((SUM(C8:C10,C12:C20)/SUM(C21:C23,C25:C33))-1)</f>
        <v>6.3568333066244653E-2</v>
      </c>
      <c r="G8" s="20"/>
      <c r="H8" s="20"/>
      <c r="I8" s="20"/>
      <c r="J8" s="20"/>
      <c r="K8" s="20"/>
      <c r="L8" s="20"/>
    </row>
    <row r="9" spans="2:12" ht="15" customHeight="1">
      <c r="B9" s="220" t="s">
        <v>256</v>
      </c>
      <c r="C9" s="233">
        <v>1316062</v>
      </c>
      <c r="D9" s="234">
        <f>IFERROR((C9-C10)/C10,"-")</f>
        <v>3.8751662437399616E-2</v>
      </c>
      <c r="E9" s="235">
        <f t="shared" si="1"/>
        <v>0.21722683285284727</v>
      </c>
      <c r="F9" s="236">
        <f>((SUM(C9:C10,C12:C21)/SUM(C22:C23,C25:C34))-1)</f>
        <v>4.6454773195454324E-2</v>
      </c>
    </row>
    <row r="10" spans="2:12" ht="15" customHeight="1">
      <c r="B10" s="220" t="s">
        <v>257</v>
      </c>
      <c r="C10" s="233">
        <v>1266965</v>
      </c>
      <c r="D10" s="234">
        <f>C10/C12-1</f>
        <v>0.11458751205230522</v>
      </c>
      <c r="E10" s="235">
        <f t="shared" si="1"/>
        <v>8.9998322371392492E-2</v>
      </c>
      <c r="F10" s="236">
        <f>((SUM(C10,C12:C22)/SUM(C23,C25:C35))-1)</f>
        <v>2.6817629183176317E-2</v>
      </c>
    </row>
    <row r="11" spans="2:12" ht="30" customHeight="1">
      <c r="B11" s="168" t="str">
        <f>actualizaciones!$A$2</f>
        <v xml:space="preserve">acumulado abril 2011 </v>
      </c>
      <c r="C11" s="62">
        <v>5220426</v>
      </c>
      <c r="D11" s="237"/>
      <c r="E11" s="222">
        <v>0.17496052837399412</v>
      </c>
      <c r="F11" s="222" t="s">
        <v>64</v>
      </c>
    </row>
    <row r="12" spans="2:12" ht="15" customHeight="1" outlineLevel="1">
      <c r="B12" s="220" t="s">
        <v>246</v>
      </c>
      <c r="C12" s="233">
        <v>1136712</v>
      </c>
      <c r="D12" s="234">
        <f t="shared" ref="D12:D21" si="2">IFERROR((C12-C13)/C13,"-")</f>
        <v>-6.6361014762132783E-2</v>
      </c>
      <c r="E12" s="235">
        <f>C12/C25-1</f>
        <v>2.0222028557298932E-2</v>
      </c>
      <c r="F12" s="236">
        <f>((SUM(C12:C23)/SUM(C25:C36))-1)</f>
        <v>1.2961071591193862E-2</v>
      </c>
    </row>
    <row r="13" spans="2:12" ht="15" customHeight="1" outlineLevel="1">
      <c r="B13" s="220" t="s">
        <v>247</v>
      </c>
      <c r="C13" s="233">
        <v>1217507</v>
      </c>
      <c r="D13" s="234">
        <f t="shared" si="2"/>
        <v>3.7944651227026817E-2</v>
      </c>
      <c r="E13" s="235">
        <f t="shared" ref="E13:E63" si="3">C13/C26-1</f>
        <v>6.7316374423827874E-2</v>
      </c>
      <c r="F13" s="236">
        <f>((SUM(C13:C23,C25)/SUM(C26:C36,C38))-1)</f>
        <v>2.912456988737766E-3</v>
      </c>
    </row>
    <row r="14" spans="2:12" ht="15" customHeight="1" outlineLevel="1">
      <c r="B14" s="220" t="s">
        <v>248</v>
      </c>
      <c r="C14" s="233">
        <v>1172998</v>
      </c>
      <c r="D14" s="234">
        <f t="shared" si="2"/>
        <v>8.620581088689365E-2</v>
      </c>
      <c r="E14" s="235">
        <f t="shared" si="3"/>
        <v>6.7908343628545698E-2</v>
      </c>
      <c r="F14" s="236">
        <f>((SUM(C14:C23,C25:C26)/SUM(C27:C36,C38:C39))-1)</f>
        <v>-1.1096135130063134E-2</v>
      </c>
    </row>
    <row r="15" spans="2:12" ht="15" customHeight="1" outlineLevel="1">
      <c r="B15" s="220" t="s">
        <v>249</v>
      </c>
      <c r="C15" s="233">
        <v>1079904</v>
      </c>
      <c r="D15" s="234">
        <f t="shared" si="2"/>
        <v>-0.22252404090175071</v>
      </c>
      <c r="E15" s="235">
        <f t="shared" si="3"/>
        <v>2.1019749033726942E-2</v>
      </c>
      <c r="F15" s="236">
        <f>((SUM(C15:C23,C25:C27)/SUM(C28:C36,C38:C40))-1)</f>
        <v>-2.9802809042621337E-2</v>
      </c>
    </row>
    <row r="16" spans="2:12" ht="15" customHeight="1" outlineLevel="1">
      <c r="B16" s="220" t="s">
        <v>250</v>
      </c>
      <c r="C16" s="233">
        <v>1388987</v>
      </c>
      <c r="D16" s="234">
        <f t="shared" si="2"/>
        <v>6.3260374157861579E-2</v>
      </c>
      <c r="E16" s="235">
        <f t="shared" si="3"/>
        <v>-5.6241109416018675E-3</v>
      </c>
      <c r="F16" s="236">
        <f>((SUM(C16:C23,C25:C28)/SUM(C29:C36,C38:C41))-1)</f>
        <v>-4.0675958835942216E-2</v>
      </c>
      <c r="G16" s="20"/>
      <c r="H16" s="20"/>
      <c r="I16" s="20"/>
      <c r="J16" s="20"/>
      <c r="K16" s="20"/>
      <c r="L16" s="20"/>
    </row>
    <row r="17" spans="2:12" ht="15" customHeight="1" outlineLevel="1">
      <c r="B17" s="220" t="s">
        <v>251</v>
      </c>
      <c r="C17" s="233">
        <v>1306347</v>
      </c>
      <c r="D17" s="234">
        <f t="shared" si="2"/>
        <v>0.31074980860711127</v>
      </c>
      <c r="E17" s="235">
        <f t="shared" si="3"/>
        <v>6.2691066817865959E-2</v>
      </c>
      <c r="F17" s="236">
        <f>((SUM(C17:C23,C25:C29)/SUM(C30:C36,C38:C42))-1)</f>
        <v>-5.3708915819590142E-2</v>
      </c>
      <c r="G17" s="20"/>
      <c r="H17" s="20"/>
      <c r="I17" s="20"/>
      <c r="J17" s="20"/>
      <c r="K17" s="20"/>
      <c r="L17" s="20"/>
    </row>
    <row r="18" spans="2:12" ht="15" customHeight="1" outlineLevel="1">
      <c r="B18" s="220" t="s">
        <v>252</v>
      </c>
      <c r="C18" s="233">
        <v>996641</v>
      </c>
      <c r="D18" s="234">
        <f t="shared" si="2"/>
        <v>4.6287333998215316E-2</v>
      </c>
      <c r="E18" s="235">
        <f t="shared" si="3"/>
        <v>2.8320468678580957E-2</v>
      </c>
      <c r="F18" s="236">
        <f>((SUM(C18:C23,C25:C30)/SUM(C31:C36,C38:C43))-1)</f>
        <v>-7.6296336903392548E-2</v>
      </c>
      <c r="G18" s="20"/>
      <c r="H18" s="20"/>
      <c r="I18" s="20"/>
      <c r="J18" s="20"/>
      <c r="K18" s="20"/>
      <c r="L18" s="20"/>
    </row>
    <row r="19" spans="2:12" ht="15" customHeight="1" outlineLevel="1">
      <c r="B19" s="220" t="s">
        <v>253</v>
      </c>
      <c r="C19" s="233">
        <v>952550</v>
      </c>
      <c r="D19" s="234">
        <f t="shared" si="2"/>
        <v>-0.10245175636966682</v>
      </c>
      <c r="E19" s="235">
        <f t="shared" si="3"/>
        <v>5.6023396480771925E-2</v>
      </c>
      <c r="F19" s="236">
        <f>((SUM(C19:C23,C25:C31)/SUM(C32:C36,C38:C44))-1)</f>
        <v>-9.3611262830673114E-2</v>
      </c>
      <c r="G19" s="20"/>
      <c r="H19" s="20"/>
      <c r="I19" s="20"/>
      <c r="J19" s="20"/>
      <c r="K19" s="20"/>
      <c r="L19" s="20"/>
    </row>
    <row r="20" spans="2:12" ht="15" customHeight="1" outlineLevel="1">
      <c r="B20" s="220" t="s">
        <v>254</v>
      </c>
      <c r="C20" s="233">
        <v>1061280</v>
      </c>
      <c r="D20" s="234">
        <f t="shared" si="2"/>
        <v>-6.7607423084728696E-2</v>
      </c>
      <c r="E20" s="235">
        <f t="shared" si="3"/>
        <v>-3.62592387094548E-2</v>
      </c>
      <c r="F20" s="236">
        <f>((SUM(C20:C23,C25:C32)/SUM(C33:C36,C38:C45))-1)</f>
        <v>-0.11484823201711247</v>
      </c>
      <c r="G20" s="20"/>
      <c r="H20" s="20"/>
      <c r="I20" s="20"/>
      <c r="J20" s="20"/>
      <c r="K20" s="20"/>
      <c r="L20" s="20"/>
    </row>
    <row r="21" spans="2:12" ht="15" customHeight="1" outlineLevel="1">
      <c r="B21" s="220" t="s">
        <v>255</v>
      </c>
      <c r="C21" s="233">
        <v>1138233</v>
      </c>
      <c r="D21" s="234">
        <f t="shared" si="2"/>
        <v>5.2752643597790229E-2</v>
      </c>
      <c r="E21" s="235">
        <f t="shared" si="3"/>
        <v>-1.7154822554183546E-2</v>
      </c>
      <c r="F21" s="236">
        <f>((SUM(C21:C23,C25:C33)/SUM(C34:C36,C38:C46))-1)</f>
        <v>-0.12474260366883361</v>
      </c>
      <c r="G21" s="20"/>
      <c r="H21" s="20"/>
      <c r="I21" s="20"/>
      <c r="J21" s="20"/>
      <c r="K21" s="20"/>
      <c r="L21" s="20"/>
    </row>
    <row r="22" spans="2:12" ht="15" customHeight="1" outlineLevel="1">
      <c r="B22" s="220" t="s">
        <v>256</v>
      </c>
      <c r="C22" s="233">
        <v>1081197</v>
      </c>
      <c r="D22" s="234">
        <f>IFERROR((C22-C23)/C23,"-")</f>
        <v>-6.9822042319257024E-2</v>
      </c>
      <c r="E22" s="235">
        <f t="shared" si="3"/>
        <v>-2.5021980350693696E-2</v>
      </c>
      <c r="F22" s="236">
        <f>((SUM(C22:C23,C25:C34)/SUM(C35:C36,C38:C47))-1)</f>
        <v>-0.14318075618130477</v>
      </c>
    </row>
    <row r="23" spans="2:12" ht="15" customHeight="1" outlineLevel="1">
      <c r="B23" s="220" t="s">
        <v>257</v>
      </c>
      <c r="C23" s="233">
        <v>1162355</v>
      </c>
      <c r="D23" s="234">
        <f>C23/C25-1</f>
        <v>4.3237140105602201E-2</v>
      </c>
      <c r="E23" s="235">
        <f t="shared" si="3"/>
        <v>-6.4817630768884138E-2</v>
      </c>
      <c r="F23" s="236">
        <f>((SUM(C23,C25:C35)/SUM(C36,C38:C48))-1)</f>
        <v>-0.15690763269388264</v>
      </c>
    </row>
    <row r="24" spans="2:12" ht="15" customHeight="1">
      <c r="B24" s="223">
        <v>2010</v>
      </c>
      <c r="C24" s="238">
        <v>13694711</v>
      </c>
      <c r="D24" s="239"/>
      <c r="E24" s="224">
        <f>C24/C37-1</f>
        <v>1.2961071591193862E-2</v>
      </c>
      <c r="F24" s="224">
        <f>C24/C37-1</f>
        <v>1.2961071591193862E-2</v>
      </c>
    </row>
    <row r="25" spans="2:12" ht="15" hidden="1" customHeight="1" outlineLevel="1">
      <c r="B25" s="220" t="s">
        <v>246</v>
      </c>
      <c r="C25" s="233">
        <v>1114181</v>
      </c>
      <c r="D25" s="234">
        <f t="shared" ref="D25:D35" si="4">IFERROR((C25-C26)/C26,"-")</f>
        <v>-2.3263418303209032E-2</v>
      </c>
      <c r="E25" s="235">
        <f t="shared" si="3"/>
        <v>-9.2075037504899426E-2</v>
      </c>
      <c r="F25" s="236">
        <f>((SUM(C25:C36)/SUM(C38:C49))-1)</f>
        <v>-0.16276246416833373</v>
      </c>
    </row>
    <row r="26" spans="2:12" ht="15" hidden="1" customHeight="1" outlineLevel="1">
      <c r="B26" s="220" t="s">
        <v>247</v>
      </c>
      <c r="C26" s="233">
        <v>1140718</v>
      </c>
      <c r="D26" s="234">
        <f t="shared" si="4"/>
        <v>3.8520329895931106E-2</v>
      </c>
      <c r="E26" s="235">
        <f t="shared" si="3"/>
        <v>-9.1916617178084081E-2</v>
      </c>
      <c r="F26" s="236">
        <f>((SUM(C26:C36,C38)/SUM(C39:C49,C51))-1)</f>
        <v>-0.16265395032706464</v>
      </c>
    </row>
    <row r="27" spans="2:12" ht="15" hidden="1" customHeight="1" outlineLevel="1">
      <c r="B27" s="220" t="s">
        <v>248</v>
      </c>
      <c r="C27" s="233">
        <v>1098407</v>
      </c>
      <c r="D27" s="234">
        <f t="shared" si="4"/>
        <v>3.85138303746341E-2</v>
      </c>
      <c r="E27" s="235">
        <f t="shared" si="3"/>
        <v>-0.14627355913207107</v>
      </c>
      <c r="F27" s="236">
        <f>((SUM(C27:C36,C38:C39)/SUM(C40:C49,C51:C52))-1)</f>
        <v>-0.16212230203331279</v>
      </c>
    </row>
    <row r="28" spans="2:12" ht="15" hidden="1" customHeight="1" outlineLevel="1">
      <c r="B28" s="220" t="s">
        <v>249</v>
      </c>
      <c r="C28" s="233">
        <v>1057672</v>
      </c>
      <c r="D28" s="234">
        <f t="shared" si="4"/>
        <v>-0.24281254228284782</v>
      </c>
      <c r="E28" s="235">
        <f t="shared" si="3"/>
        <v>-0.1130276103356781</v>
      </c>
      <c r="F28" s="236">
        <f>((SUM(C28:C36,C38:C40)/SUM(C41:C49,C51:C53))-1)</f>
        <v>-0.15518785732610352</v>
      </c>
    </row>
    <row r="29" spans="2:12" ht="15" hidden="1" customHeight="1" outlineLevel="1">
      <c r="B29" s="220" t="s">
        <v>250</v>
      </c>
      <c r="C29" s="233">
        <v>1396843</v>
      </c>
      <c r="D29" s="234">
        <f t="shared" si="4"/>
        <v>0.13630802370814835</v>
      </c>
      <c r="E29" s="235">
        <f t="shared" si="3"/>
        <v>-0.12639381489850454</v>
      </c>
      <c r="F29" s="236">
        <f>((SUM(C29:C36,C38:C41)/SUM(C42:C49,C51:C54))-1)</f>
        <v>-0.14964556669955653</v>
      </c>
    </row>
    <row r="30" spans="2:12" ht="15" hidden="1" customHeight="1" outlineLevel="1">
      <c r="B30" s="220" t="s">
        <v>251</v>
      </c>
      <c r="C30" s="233">
        <v>1229282</v>
      </c>
      <c r="D30" s="234">
        <f t="shared" si="4"/>
        <v>0.26835625102533756</v>
      </c>
      <c r="E30" s="235">
        <f t="shared" si="3"/>
        <v>-0.17766683546607032</v>
      </c>
      <c r="F30" s="236">
        <f>((SUM(C30:C36,C38:C42)/SUM(C43:C49,C51:C55))-1)</f>
        <v>-0.13941423419598242</v>
      </c>
    </row>
    <row r="31" spans="2:12" ht="15" hidden="1" customHeight="1" outlineLevel="1">
      <c r="B31" s="220" t="s">
        <v>252</v>
      </c>
      <c r="C31" s="233">
        <v>969193</v>
      </c>
      <c r="D31" s="234">
        <f t="shared" si="4"/>
        <v>7.4474288704413222E-2</v>
      </c>
      <c r="E31" s="235">
        <f t="shared" si="3"/>
        <v>-0.20338817271116283</v>
      </c>
      <c r="F31" s="236">
        <f>((SUM(C31:C36,C38:C43)/SUM(C44:C49,C51:C56))-1)</f>
        <v>-0.11901367787131767</v>
      </c>
    </row>
    <row r="32" spans="2:12" ht="15" hidden="1" customHeight="1" outlineLevel="1">
      <c r="B32" s="220" t="s">
        <v>253</v>
      </c>
      <c r="C32" s="233">
        <v>902016</v>
      </c>
      <c r="D32" s="234">
        <f t="shared" si="4"/>
        <v>-0.1808857355869776</v>
      </c>
      <c r="E32" s="235">
        <f t="shared" si="3"/>
        <v>-0.24811887179820602</v>
      </c>
      <c r="F32" s="236">
        <f>((SUM(C32:C36,C38:C44)/SUM(C45:C49,C51:C57))-1)</f>
        <v>-9.7531501600127246E-2</v>
      </c>
    </row>
    <row r="33" spans="2:6" ht="15" hidden="1" customHeight="1" outlineLevel="1">
      <c r="B33" s="220" t="s">
        <v>254</v>
      </c>
      <c r="C33" s="233">
        <v>1101209</v>
      </c>
      <c r="D33" s="234">
        <f t="shared" si="4"/>
        <v>-4.9124427942319318E-2</v>
      </c>
      <c r="E33" s="235">
        <f t="shared" si="3"/>
        <v>-0.16406812804258264</v>
      </c>
      <c r="F33" s="236">
        <f>((SUM(C33:C36,C38:C45)/SUM(C46:C49,C51:C58))-1)</f>
        <v>-6.8302603539331042E-2</v>
      </c>
    </row>
    <row r="34" spans="2:6" ht="15" hidden="1" customHeight="1" outlineLevel="1">
      <c r="B34" s="220" t="s">
        <v>255</v>
      </c>
      <c r="C34" s="233">
        <v>1158100</v>
      </c>
      <c r="D34" s="234">
        <f t="shared" si="4"/>
        <v>4.4325913368111133E-2</v>
      </c>
      <c r="E34" s="235">
        <f t="shared" si="3"/>
        <v>-0.23331495125217727</v>
      </c>
      <c r="F34" s="236">
        <f>((SUM(C34:C36,C38:C46)/SUM(C47:C49,C51:C59))-1)</f>
        <v>-5.3764751597498939E-2</v>
      </c>
    </row>
    <row r="35" spans="2:6" ht="15" hidden="1" customHeight="1" outlineLevel="1">
      <c r="B35" s="220" t="s">
        <v>256</v>
      </c>
      <c r="C35" s="233">
        <v>1108945</v>
      </c>
      <c r="D35" s="234">
        <f t="shared" si="4"/>
        <v>-0.10778908986755362</v>
      </c>
      <c r="E35" s="235">
        <f t="shared" si="3"/>
        <v>-0.20602548433773582</v>
      </c>
      <c r="F35" s="236">
        <f>((SUM(C35:C36,C38:C47)/SUM(C48:C49,C51:C60))-1)</f>
        <v>-2.6395763341739542E-2</v>
      </c>
    </row>
    <row r="36" spans="2:6" ht="15" hidden="1" customHeight="1" outlineLevel="1">
      <c r="B36" s="220" t="s">
        <v>257</v>
      </c>
      <c r="C36" s="233">
        <v>1242918</v>
      </c>
      <c r="D36" s="234">
        <f>C36/C38-1</f>
        <v>1.2830301840082825E-2</v>
      </c>
      <c r="E36" s="235">
        <f t="shared" si="3"/>
        <v>-0.14317681089085155</v>
      </c>
      <c r="F36" s="236">
        <f>((SUM(C36,C38:C48)/SUM(C49,C51:C61))-1)</f>
        <v>-1.8177023683484395E-3</v>
      </c>
    </row>
    <row r="37" spans="2:6" ht="15" customHeight="1" collapsed="1">
      <c r="B37" s="225">
        <v>2009</v>
      </c>
      <c r="C37" s="240">
        <v>13519484</v>
      </c>
      <c r="D37" s="241"/>
      <c r="E37" s="226">
        <f t="shared" si="3"/>
        <v>-0.16276246416833373</v>
      </c>
      <c r="F37" s="226">
        <f>C37/C50-1</f>
        <v>-0.16276246416833373</v>
      </c>
    </row>
    <row r="38" spans="2:6" ht="15" hidden="1" customHeight="1" outlineLevel="1">
      <c r="B38" s="220" t="s">
        <v>246</v>
      </c>
      <c r="C38" s="233">
        <v>1227173</v>
      </c>
      <c r="D38" s="234">
        <f t="shared" ref="D38:D48" si="5">IFERROR((C38-C39)/C39,"-")</f>
        <v>-2.3092991302215763E-2</v>
      </c>
      <c r="E38" s="235">
        <f t="shared" si="3"/>
        <v>-9.7680844634016717E-2</v>
      </c>
      <c r="F38" s="236">
        <f>((SUM(C38:C49)/SUM(C51:C62))-1)</f>
        <v>1.411494936624913E-2</v>
      </c>
    </row>
    <row r="39" spans="2:6" ht="15" hidden="1" customHeight="1" outlineLevel="1">
      <c r="B39" s="220" t="s">
        <v>247</v>
      </c>
      <c r="C39" s="233">
        <v>1256182</v>
      </c>
      <c r="D39" s="234">
        <f t="shared" si="5"/>
        <v>-2.3644434219413448E-2</v>
      </c>
      <c r="E39" s="235">
        <f t="shared" si="3"/>
        <v>-9.2129046432750328E-2</v>
      </c>
      <c r="F39" s="236">
        <f>((SUM(C39:C49,C51)/SUM(C52:C62,C64))-1)</f>
        <v>2.5597969236677232E-2</v>
      </c>
    </row>
    <row r="40" spans="2:6" ht="15" hidden="1" customHeight="1" outlineLevel="1">
      <c r="B40" s="220" t="s">
        <v>248</v>
      </c>
      <c r="C40" s="233">
        <v>1286603</v>
      </c>
      <c r="D40" s="234">
        <f t="shared" si="5"/>
        <v>7.8955798640112984E-2</v>
      </c>
      <c r="E40" s="235">
        <f t="shared" si="3"/>
        <v>-6.4076357689890395E-2</v>
      </c>
      <c r="F40" s="236">
        <f>((SUM(C40:C49,C51:C52)/SUM(C53:C62,C64:C65))-1)</f>
        <v>3.7485955760416134E-2</v>
      </c>
    </row>
    <row r="41" spans="2:6" ht="15" hidden="1" customHeight="1" outlineLevel="1">
      <c r="B41" s="220" t="s">
        <v>249</v>
      </c>
      <c r="C41" s="233">
        <v>1192452</v>
      </c>
      <c r="D41" s="234">
        <f t="shared" si="5"/>
        <v>-0.25422295659809413</v>
      </c>
      <c r="E41" s="235">
        <f t="shared" si="3"/>
        <v>-4.1001741144490844E-2</v>
      </c>
      <c r="F41" s="236">
        <f>((SUM(C41:C49,C51:C53)/SUM(C54:C62,C64:C66))-1)</f>
        <v>4.0930191175324593E-2</v>
      </c>
    </row>
    <row r="42" spans="2:6" ht="15" hidden="1" customHeight="1" outlineLevel="1">
      <c r="B42" s="220" t="s">
        <v>250</v>
      </c>
      <c r="C42" s="233">
        <v>1598939</v>
      </c>
      <c r="D42" s="234">
        <f t="shared" si="5"/>
        <v>6.9616709401680812E-2</v>
      </c>
      <c r="E42" s="235">
        <f t="shared" si="3"/>
        <v>-2.3279694132551931E-2</v>
      </c>
      <c r="F42" s="236">
        <f>((SUM(C42:C49,C51:C54)/SUM(C55:C62,C64:C67))-1)</f>
        <v>3.9324001447141654E-2</v>
      </c>
    </row>
    <row r="43" spans="2:6" ht="15" hidden="1" customHeight="1" outlineLevel="1">
      <c r="B43" s="220" t="s">
        <v>251</v>
      </c>
      <c r="C43" s="233">
        <v>1494871</v>
      </c>
      <c r="D43" s="234">
        <f t="shared" si="5"/>
        <v>0.22868398644139123</v>
      </c>
      <c r="E43" s="235">
        <f t="shared" si="3"/>
        <v>5.8478364463779631E-2</v>
      </c>
      <c r="F43" s="236">
        <f>((SUM(C43:C49,C51:C55)/SUM(C56:C62,C64:C68))-1)</f>
        <v>3.5342296229533332E-2</v>
      </c>
    </row>
    <row r="44" spans="2:6" ht="15" hidden="1" customHeight="1" outlineLevel="1">
      <c r="B44" s="220" t="s">
        <v>252</v>
      </c>
      <c r="C44" s="233">
        <v>1216644</v>
      </c>
      <c r="D44" s="234">
        <f t="shared" si="5"/>
        <v>1.4141282793147168E-2</v>
      </c>
      <c r="E44" s="235">
        <f t="shared" si="3"/>
        <v>0.10804253505426176</v>
      </c>
      <c r="F44" s="236">
        <f>((SUM(C44:C49,C51:C56)/SUM(C57:C62,C64:C69))-1)</f>
        <v>2.2849148378829787E-2</v>
      </c>
    </row>
    <row r="45" spans="2:6" ht="15" hidden="1" customHeight="1" outlineLevel="1">
      <c r="B45" s="220" t="s">
        <v>253</v>
      </c>
      <c r="C45" s="233">
        <v>1199679</v>
      </c>
      <c r="D45" s="234">
        <f t="shared" si="5"/>
        <v>-8.9319182627455418E-2</v>
      </c>
      <c r="E45" s="235">
        <f t="shared" si="3"/>
        <v>0.19350856074096923</v>
      </c>
      <c r="F45" s="236">
        <f>((SUM(C45:C49,C51:C57)/SUM(C58:C62,C64:C70))-1)</f>
        <v>9.0544480159870933E-3</v>
      </c>
    </row>
    <row r="46" spans="2:6" ht="15" hidden="1" customHeight="1" outlineLevel="1">
      <c r="B46" s="220" t="s">
        <v>254</v>
      </c>
      <c r="C46" s="233">
        <v>1317343</v>
      </c>
      <c r="D46" s="234">
        <f t="shared" si="5"/>
        <v>-0.12789294346550115</v>
      </c>
      <c r="E46" s="235">
        <f t="shared" si="3"/>
        <v>1.5665862775091188E-2</v>
      </c>
      <c r="F46" s="236">
        <f>((SUM(C46:C49,C51:C58)/SUM(C59:C62,C64:C71))-1)</f>
        <v>-1.0527844386365892E-2</v>
      </c>
    </row>
    <row r="47" spans="2:6" ht="15" hidden="1" customHeight="1" outlineLevel="1">
      <c r="B47" s="220" t="s">
        <v>255</v>
      </c>
      <c r="C47" s="233">
        <v>1510529</v>
      </c>
      <c r="D47" s="234">
        <f t="shared" si="5"/>
        <v>8.1497757931010287E-2</v>
      </c>
      <c r="E47" s="235">
        <f t="shared" si="3"/>
        <v>6.5267447166076353E-2</v>
      </c>
      <c r="F47" s="236">
        <f>((SUM(C47:C49,C51:C59)/SUM(C60:C62,C64:C72))-1)</f>
        <v>-1.827867058363164E-2</v>
      </c>
    </row>
    <row r="48" spans="2:6" ht="15" hidden="1" customHeight="1" outlineLevel="1">
      <c r="B48" s="220" t="s">
        <v>256</v>
      </c>
      <c r="C48" s="233">
        <v>1396701</v>
      </c>
      <c r="D48" s="234">
        <f t="shared" si="5"/>
        <v>-3.7164314096395173E-2</v>
      </c>
      <c r="E48" s="235">
        <f t="shared" si="3"/>
        <v>8.3445489163613606E-2</v>
      </c>
      <c r="F48" s="236">
        <f>((SUM(C48:C49,C51:C60)/SUM(C61:C62,C64:C73))-1)</f>
        <v>-2.5120827258770295E-2</v>
      </c>
    </row>
    <row r="49" spans="2:6" ht="15" hidden="1" customHeight="1" outlineLevel="1">
      <c r="B49" s="220" t="s">
        <v>257</v>
      </c>
      <c r="C49" s="233">
        <v>1450612</v>
      </c>
      <c r="D49" s="234">
        <f>C49/C51-1</f>
        <v>6.6610000874986586E-2</v>
      </c>
      <c r="E49" s="235">
        <f t="shared" si="3"/>
        <v>3.2811757979732681E-2</v>
      </c>
      <c r="F49" s="236">
        <f>((SUM(C49,C51:C61)/SUM(C62,C64:C74))-1)</f>
        <v>-3.3679198089319518E-2</v>
      </c>
    </row>
    <row r="50" spans="2:6" ht="15" customHeight="1" collapsed="1">
      <c r="B50" s="225">
        <v>2008</v>
      </c>
      <c r="C50" s="240">
        <v>16147728</v>
      </c>
      <c r="D50" s="241"/>
      <c r="E50" s="226">
        <f t="shared" si="3"/>
        <v>1.411494936624913E-2</v>
      </c>
      <c r="F50" s="226">
        <f>C50/C63-1</f>
        <v>1.411494936624913E-2</v>
      </c>
    </row>
    <row r="51" spans="2:6" ht="15" hidden="1" customHeight="1" outlineLevel="1">
      <c r="B51" s="220" t="s">
        <v>246</v>
      </c>
      <c r="C51" s="233">
        <v>1360021</v>
      </c>
      <c r="D51" s="234">
        <f t="shared" ref="D51:D61" si="6">IFERROR((C51-C52)/C52,"-")</f>
        <v>-1.7082268221098148E-2</v>
      </c>
      <c r="E51" s="235">
        <f t="shared" si="3"/>
        <v>3.7176087664429813E-2</v>
      </c>
      <c r="F51" s="236" t="s">
        <v>64</v>
      </c>
    </row>
    <row r="52" spans="2:6" ht="15" hidden="1" customHeight="1" outlineLevel="1">
      <c r="B52" s="220" t="s">
        <v>247</v>
      </c>
      <c r="C52" s="233">
        <v>1383657</v>
      </c>
      <c r="D52" s="234">
        <f t="shared" si="6"/>
        <v>6.5243895342070347E-3</v>
      </c>
      <c r="E52" s="235">
        <f t="shared" si="3"/>
        <v>4.4559545594549999E-2</v>
      </c>
      <c r="F52" s="236" t="s">
        <v>64</v>
      </c>
    </row>
    <row r="53" spans="2:6" ht="15" hidden="1" customHeight="1" outlineLevel="1">
      <c r="B53" s="220" t="s">
        <v>248</v>
      </c>
      <c r="C53" s="233">
        <v>1374688</v>
      </c>
      <c r="D53" s="234">
        <f t="shared" si="6"/>
        <v>0.10555678423078006</v>
      </c>
      <c r="E53" s="235">
        <f t="shared" si="3"/>
        <v>-2.2951285732561888E-2</v>
      </c>
      <c r="F53" s="236" t="s">
        <v>64</v>
      </c>
    </row>
    <row r="54" spans="2:6" ht="15" hidden="1" customHeight="1" outlineLevel="1">
      <c r="B54" s="220" t="s">
        <v>249</v>
      </c>
      <c r="C54" s="233">
        <v>1243435</v>
      </c>
      <c r="D54" s="234">
        <f t="shared" si="6"/>
        <v>-0.24044118410627904</v>
      </c>
      <c r="E54" s="235">
        <f t="shared" si="3"/>
        <v>-5.5843672644990794E-2</v>
      </c>
      <c r="F54" s="236" t="s">
        <v>64</v>
      </c>
    </row>
    <row r="55" spans="2:6" ht="15" hidden="1" customHeight="1" outlineLevel="1">
      <c r="B55" s="220" t="s">
        <v>250</v>
      </c>
      <c r="C55" s="233">
        <v>1637049</v>
      </c>
      <c r="D55" s="234">
        <f t="shared" si="6"/>
        <v>0.15915082175456335</v>
      </c>
      <c r="E55" s="235">
        <f t="shared" si="3"/>
        <v>-5.6503218570596148E-2</v>
      </c>
      <c r="F55" s="236" t="s">
        <v>64</v>
      </c>
    </row>
    <row r="56" spans="2:6" ht="15" hidden="1" customHeight="1" outlineLevel="1">
      <c r="B56" s="220" t="s">
        <v>251</v>
      </c>
      <c r="C56" s="233">
        <v>1412283</v>
      </c>
      <c r="D56" s="234">
        <f t="shared" si="6"/>
        <v>0.28621818340783162</v>
      </c>
      <c r="E56" s="235">
        <f t="shared" si="3"/>
        <v>-7.5245645947676687E-2</v>
      </c>
      <c r="F56" s="236" t="s">
        <v>64</v>
      </c>
    </row>
    <row r="57" spans="2:6" ht="15" hidden="1" customHeight="1" outlineLevel="1">
      <c r="B57" s="220" t="s">
        <v>252</v>
      </c>
      <c r="C57" s="233">
        <v>1098012</v>
      </c>
      <c r="D57" s="234">
        <f t="shared" si="6"/>
        <v>9.2364475660833487E-2</v>
      </c>
      <c r="E57" s="235">
        <f t="shared" si="3"/>
        <v>-8.5760246991909317E-2</v>
      </c>
      <c r="F57" s="236" t="s">
        <v>64</v>
      </c>
    </row>
    <row r="58" spans="2:6" ht="15" hidden="1" customHeight="1" outlineLevel="1">
      <c r="B58" s="220" t="s">
        <v>253</v>
      </c>
      <c r="C58" s="233">
        <v>1005170</v>
      </c>
      <c r="D58" s="234">
        <f t="shared" si="6"/>
        <v>-0.22501819549985197</v>
      </c>
      <c r="E58" s="235">
        <f t="shared" si="3"/>
        <v>-0.11041549402972928</v>
      </c>
      <c r="F58" s="236" t="s">
        <v>64</v>
      </c>
    </row>
    <row r="59" spans="2:6" ht="15" hidden="1" customHeight="1" outlineLevel="1">
      <c r="B59" s="220" t="s">
        <v>254</v>
      </c>
      <c r="C59" s="233">
        <v>1297024</v>
      </c>
      <c r="D59" s="234">
        <f t="shared" si="6"/>
        <v>-8.5302271328036125E-2</v>
      </c>
      <c r="E59" s="235">
        <f t="shared" si="3"/>
        <v>-7.7182934247832624E-2</v>
      </c>
      <c r="F59" s="236" t="s">
        <v>64</v>
      </c>
    </row>
    <row r="60" spans="2:6" ht="15" hidden="1" customHeight="1" outlineLevel="1">
      <c r="B60" s="220" t="s">
        <v>255</v>
      </c>
      <c r="C60" s="233">
        <v>1417981</v>
      </c>
      <c r="D60" s="234">
        <f t="shared" si="6"/>
        <v>9.9952758800709626E-2</v>
      </c>
      <c r="E60" s="235">
        <f t="shared" si="3"/>
        <v>-1.4362830554327521E-2</v>
      </c>
      <c r="F60" s="236" t="s">
        <v>64</v>
      </c>
    </row>
    <row r="61" spans="2:6" ht="15" hidden="1" customHeight="1" outlineLevel="1">
      <c r="B61" s="220" t="s">
        <v>256</v>
      </c>
      <c r="C61" s="233">
        <v>1289129</v>
      </c>
      <c r="D61" s="234">
        <f t="shared" si="6"/>
        <v>-8.2161467882069905E-2</v>
      </c>
      <c r="E61" s="235">
        <f t="shared" si="3"/>
        <v>-2.6236118266103281E-2</v>
      </c>
      <c r="F61" s="236" t="s">
        <v>64</v>
      </c>
    </row>
    <row r="62" spans="2:6" ht="15" hidden="1" customHeight="1" outlineLevel="1">
      <c r="B62" s="220" t="s">
        <v>257</v>
      </c>
      <c r="C62" s="233">
        <v>1404527</v>
      </c>
      <c r="D62" s="234">
        <f>C62/C64-1</f>
        <v>7.1117151043299076E-2</v>
      </c>
      <c r="E62" s="235">
        <f t="shared" si="3"/>
        <v>-4.0809051255802364E-2</v>
      </c>
      <c r="F62" s="236" t="s">
        <v>64</v>
      </c>
    </row>
    <row r="63" spans="2:6" ht="15" customHeight="1" collapsed="1">
      <c r="B63" s="225">
        <v>2007</v>
      </c>
      <c r="C63" s="240">
        <v>15922976</v>
      </c>
      <c r="D63" s="241"/>
      <c r="E63" s="226">
        <f t="shared" si="3"/>
        <v>-3.9939435841925164E-2</v>
      </c>
      <c r="F63" s="226">
        <f>C63/C76-1</f>
        <v>-3.9939435841925164E-2</v>
      </c>
    </row>
    <row r="64" spans="2:6" ht="15" hidden="1" customHeight="1" outlineLevel="1">
      <c r="B64" s="220" t="s">
        <v>246</v>
      </c>
      <c r="C64" s="233">
        <v>1311273</v>
      </c>
      <c r="D64" s="234">
        <f t="shared" ref="D64:D74" si="7">IFERROR((C64-C65)/C65,"-")</f>
        <v>-1.0085065135071477E-2</v>
      </c>
      <c r="E64" s="235" t="s">
        <v>64</v>
      </c>
      <c r="F64" s="236" t="s">
        <v>64</v>
      </c>
    </row>
    <row r="65" spans="2:6" ht="15" hidden="1" customHeight="1" outlineLevel="1">
      <c r="B65" s="220" t="s">
        <v>247</v>
      </c>
      <c r="C65" s="233">
        <v>1324632</v>
      </c>
      <c r="D65" s="234">
        <f t="shared" si="7"/>
        <v>-5.8528195141366618E-2</v>
      </c>
      <c r="E65" s="235" t="s">
        <v>64</v>
      </c>
      <c r="F65" s="236" t="s">
        <v>64</v>
      </c>
    </row>
    <row r="66" spans="2:6" ht="15" hidden="1" customHeight="1" outlineLevel="1">
      <c r="B66" s="220" t="s">
        <v>248</v>
      </c>
      <c r="C66" s="233">
        <v>1406980</v>
      </c>
      <c r="D66" s="234">
        <f t="shared" si="7"/>
        <v>6.8338167625932061E-2</v>
      </c>
      <c r="E66" s="235" t="s">
        <v>64</v>
      </c>
      <c r="F66" s="236" t="s">
        <v>64</v>
      </c>
    </row>
    <row r="67" spans="2:6" ht="15" hidden="1" customHeight="1" outlineLevel="1">
      <c r="B67" s="220" t="s">
        <v>249</v>
      </c>
      <c r="C67" s="233">
        <v>1316980</v>
      </c>
      <c r="D67" s="234">
        <f t="shared" si="7"/>
        <v>-0.24097177836039346</v>
      </c>
      <c r="E67" s="235" t="s">
        <v>64</v>
      </c>
      <c r="F67" s="236" t="s">
        <v>64</v>
      </c>
    </row>
    <row r="68" spans="2:6" ht="15" hidden="1" customHeight="1" outlineLevel="1">
      <c r="B68" s="220" t="s">
        <v>250</v>
      </c>
      <c r="C68" s="233">
        <v>1735087</v>
      </c>
      <c r="D68" s="234">
        <f t="shared" si="7"/>
        <v>0.13612445799431377</v>
      </c>
      <c r="E68" s="235" t="s">
        <v>64</v>
      </c>
      <c r="F68" s="236" t="s">
        <v>64</v>
      </c>
    </row>
    <row r="69" spans="2:6" ht="15" hidden="1" customHeight="1" outlineLevel="1">
      <c r="B69" s="220" t="s">
        <v>251</v>
      </c>
      <c r="C69" s="233">
        <v>1527198</v>
      </c>
      <c r="D69" s="234">
        <f t="shared" si="7"/>
        <v>0.27159368232264319</v>
      </c>
      <c r="E69" s="235" t="s">
        <v>64</v>
      </c>
      <c r="F69" s="236" t="s">
        <v>64</v>
      </c>
    </row>
    <row r="70" spans="2:6" ht="15" hidden="1" customHeight="1" outlineLevel="1">
      <c r="B70" s="220" t="s">
        <v>252</v>
      </c>
      <c r="C70" s="233">
        <v>1201011</v>
      </c>
      <c r="D70" s="234">
        <f t="shared" si="7"/>
        <v>6.290555537855376E-2</v>
      </c>
      <c r="E70" s="235" t="s">
        <v>64</v>
      </c>
      <c r="F70" s="236" t="s">
        <v>64</v>
      </c>
    </row>
    <row r="71" spans="2:6" ht="15" hidden="1" customHeight="1" outlineLevel="1">
      <c r="B71" s="220" t="s">
        <v>253</v>
      </c>
      <c r="C71" s="233">
        <v>1129932</v>
      </c>
      <c r="D71" s="234">
        <f t="shared" si="7"/>
        <v>-0.19606689410567732</v>
      </c>
      <c r="E71" s="235" t="s">
        <v>64</v>
      </c>
      <c r="F71" s="236" t="s">
        <v>64</v>
      </c>
    </row>
    <row r="72" spans="2:6" ht="15" hidden="1" customHeight="1" outlineLevel="1">
      <c r="B72" s="220" t="s">
        <v>254</v>
      </c>
      <c r="C72" s="233">
        <v>1405505</v>
      </c>
      <c r="D72" s="234">
        <f t="shared" si="7"/>
        <v>-2.30348856284112E-2</v>
      </c>
      <c r="E72" s="235" t="s">
        <v>64</v>
      </c>
      <c r="F72" s="236" t="s">
        <v>64</v>
      </c>
    </row>
    <row r="73" spans="2:6" ht="15" hidden="1" customHeight="1" outlineLevel="1">
      <c r="B73" s="220" t="s">
        <v>255</v>
      </c>
      <c r="C73" s="233">
        <v>1438644</v>
      </c>
      <c r="D73" s="234">
        <f t="shared" si="7"/>
        <v>8.6702390430422507E-2</v>
      </c>
      <c r="E73" s="235" t="s">
        <v>64</v>
      </c>
      <c r="F73" s="236" t="s">
        <v>64</v>
      </c>
    </row>
    <row r="74" spans="2:6" ht="15" hidden="1" customHeight="1" outlineLevel="1">
      <c r="B74" s="220" t="s">
        <v>256</v>
      </c>
      <c r="C74" s="233">
        <v>1323862</v>
      </c>
      <c r="D74" s="234">
        <f t="shared" si="7"/>
        <v>-9.5897446053802446E-2</v>
      </c>
      <c r="E74" s="235" t="s">
        <v>64</v>
      </c>
      <c r="F74" s="236" t="s">
        <v>64</v>
      </c>
    </row>
    <row r="75" spans="2:6" ht="15" hidden="1" customHeight="1" outlineLevel="1">
      <c r="B75" s="220" t="s">
        <v>257</v>
      </c>
      <c r="C75" s="233">
        <v>1464283</v>
      </c>
      <c r="D75" s="234" t="s">
        <v>64</v>
      </c>
      <c r="E75" s="235" t="s">
        <v>64</v>
      </c>
      <c r="F75" s="236" t="s">
        <v>64</v>
      </c>
    </row>
    <row r="76" spans="2:6" ht="15" customHeight="1" collapsed="1">
      <c r="B76" s="225">
        <v>2006</v>
      </c>
      <c r="C76" s="240">
        <v>16585387</v>
      </c>
      <c r="D76" s="241"/>
      <c r="E76" s="226" t="s">
        <v>64</v>
      </c>
      <c r="F76" s="226" t="s">
        <v>64</v>
      </c>
    </row>
    <row r="77" spans="2:6" ht="15" customHeight="1">
      <c r="B77" s="372" t="s">
        <v>79</v>
      </c>
      <c r="C77" s="372"/>
      <c r="D77" s="372"/>
      <c r="E77" s="372"/>
      <c r="F77" s="372"/>
    </row>
  </sheetData>
  <mergeCells count="2">
    <mergeCell ref="B5:F5"/>
    <mergeCell ref="B77:F77"/>
  </mergeCells>
  <hyperlinks>
    <hyperlink ref="H5" location="'Gráfica pernoctaciones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activeCell="I25" sqref="I25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T78"/>
  <sheetViews>
    <sheetView showGridLines="0" showRowColHeaders="0" zoomScaleNormal="100" workbookViewId="0">
      <selection activeCell="I25" sqref="I25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20" width="9.7109375" style="99" customWidth="1"/>
    <col min="21" max="16384" width="11.42578125" style="99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45" t="s">
        <v>269</v>
      </c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</row>
    <row r="6" spans="2:20" ht="15" customHeight="1">
      <c r="B6" s="346"/>
      <c r="C6" s="347" t="s">
        <v>71</v>
      </c>
      <c r="D6" s="347"/>
      <c r="E6" s="347"/>
      <c r="F6" s="347"/>
      <c r="G6" s="347"/>
      <c r="H6" s="347"/>
      <c r="I6" s="348" t="s">
        <v>132</v>
      </c>
      <c r="J6" s="348"/>
      <c r="K6" s="348"/>
      <c r="L6" s="348"/>
      <c r="M6" s="348"/>
      <c r="N6" s="348"/>
      <c r="O6" s="347" t="s">
        <v>133</v>
      </c>
      <c r="P6" s="347"/>
      <c r="Q6" s="347"/>
      <c r="R6" s="347"/>
      <c r="S6" s="347"/>
      <c r="T6" s="347"/>
    </row>
    <row r="7" spans="2:20" ht="30" customHeight="1">
      <c r="B7" s="346"/>
      <c r="C7" s="101" t="s">
        <v>134</v>
      </c>
      <c r="D7" s="102" t="s">
        <v>135</v>
      </c>
      <c r="E7" s="101" t="s">
        <v>136</v>
      </c>
      <c r="F7" s="102" t="s">
        <v>137</v>
      </c>
      <c r="G7" s="101" t="s">
        <v>83</v>
      </c>
      <c r="H7" s="102" t="s">
        <v>138</v>
      </c>
      <c r="I7" s="101" t="s">
        <v>134</v>
      </c>
      <c r="J7" s="102" t="s">
        <v>135</v>
      </c>
      <c r="K7" s="101" t="s">
        <v>136</v>
      </c>
      <c r="L7" s="102" t="s">
        <v>137</v>
      </c>
      <c r="M7" s="101" t="s">
        <v>83</v>
      </c>
      <c r="N7" s="102" t="s">
        <v>138</v>
      </c>
      <c r="O7" s="101" t="s">
        <v>134</v>
      </c>
      <c r="P7" s="102" t="s">
        <v>135</v>
      </c>
      <c r="Q7" s="101" t="s">
        <v>136</v>
      </c>
      <c r="R7" s="102" t="s">
        <v>137</v>
      </c>
      <c r="S7" s="101" t="s">
        <v>83</v>
      </c>
      <c r="T7" s="102" t="s">
        <v>138</v>
      </c>
    </row>
    <row r="8" spans="2:20" ht="15" customHeight="1">
      <c r="B8" s="55" t="s">
        <v>94</v>
      </c>
      <c r="C8" s="242">
        <v>85.308552065948518</v>
      </c>
      <c r="D8" s="104">
        <f t="shared" ref="D8:D11" si="0">C8/C21-1</f>
        <v>0.23170229663324116</v>
      </c>
      <c r="E8" s="242">
        <v>49.948642372275813</v>
      </c>
      <c r="F8" s="104">
        <f t="shared" ref="F8:F11" si="1">E8/E21-1</f>
        <v>0.2100882226651557</v>
      </c>
      <c r="G8" s="242">
        <v>68.500899523968727</v>
      </c>
      <c r="H8" s="104">
        <f t="shared" ref="H8:H11" si="2">G8/G21-1</f>
        <v>0.2282372390336207</v>
      </c>
      <c r="I8" s="243">
        <v>82.414962849090443</v>
      </c>
      <c r="J8" s="104">
        <f t="shared" ref="J8:J11" si="3">I8/I21-1</f>
        <v>0.27251692673939143</v>
      </c>
      <c r="K8" s="243">
        <v>53.447640357838225</v>
      </c>
      <c r="L8" s="104">
        <f t="shared" ref="L8:L11" si="4">K8/K21-1</f>
        <v>0.28318373421118914</v>
      </c>
      <c r="M8" s="243">
        <v>66.725103756368071</v>
      </c>
      <c r="N8" s="104">
        <f t="shared" ref="N8:N11" si="5">M8/M21-1</f>
        <v>0.28095837067358032</v>
      </c>
      <c r="O8" s="242">
        <v>76.902051347514444</v>
      </c>
      <c r="P8" s="104">
        <f t="shared" ref="P8:P11" si="6">O8/O21-1</f>
        <v>0.26621113962862264</v>
      </c>
      <c r="Q8" s="242">
        <v>52.852481674918145</v>
      </c>
      <c r="R8" s="104">
        <f t="shared" ref="R8:R11" si="7">Q8/Q21-1</f>
        <v>0.29556182049606416</v>
      </c>
      <c r="S8" s="242">
        <v>64.732779937093213</v>
      </c>
      <c r="T8" s="104">
        <f t="shared" ref="T8:T11" si="8">S8/S21-1</f>
        <v>0.28307588975622822</v>
      </c>
    </row>
    <row r="9" spans="2:20" ht="15" customHeight="1">
      <c r="B9" s="55" t="s">
        <v>95</v>
      </c>
      <c r="C9" s="242">
        <v>84.113723014276559</v>
      </c>
      <c r="D9" s="104">
        <f t="shared" si="0"/>
        <v>0.23006018129452066</v>
      </c>
      <c r="E9" s="242">
        <v>52.651220481969368</v>
      </c>
      <c r="F9" s="104">
        <f t="shared" si="1"/>
        <v>0.12966384658950458</v>
      </c>
      <c r="G9" s="242">
        <v>69.158627957605532</v>
      </c>
      <c r="H9" s="104">
        <f t="shared" si="2"/>
        <v>0.1947350402938457</v>
      </c>
      <c r="I9" s="243">
        <v>80.445166249287155</v>
      </c>
      <c r="J9" s="104">
        <f t="shared" si="3"/>
        <v>0.19467956899359717</v>
      </c>
      <c r="K9" s="243">
        <v>57.522916029323454</v>
      </c>
      <c r="L9" s="104">
        <f t="shared" si="4"/>
        <v>0.13478949934745676</v>
      </c>
      <c r="M9" s="243">
        <v>68.02955979660365</v>
      </c>
      <c r="N9" s="104">
        <f t="shared" si="5"/>
        <v>0.16874232671450029</v>
      </c>
      <c r="O9" s="242">
        <v>77.965755263072182</v>
      </c>
      <c r="P9" s="104">
        <f t="shared" si="6"/>
        <v>0.19855568398604717</v>
      </c>
      <c r="Q9" s="242">
        <v>57.536755233479653</v>
      </c>
      <c r="R9" s="104">
        <f t="shared" si="7"/>
        <v>0.14699721280209088</v>
      </c>
      <c r="S9" s="242">
        <v>67.628520568727808</v>
      </c>
      <c r="T9" s="104">
        <f t="shared" si="8"/>
        <v>0.1787627117731041</v>
      </c>
    </row>
    <row r="10" spans="2:20" ht="15" customHeight="1">
      <c r="B10" s="55" t="s">
        <v>96</v>
      </c>
      <c r="C10" s="242">
        <v>88.69</v>
      </c>
      <c r="D10" s="104">
        <f t="shared" si="0"/>
        <v>0.24337585868498524</v>
      </c>
      <c r="E10" s="242">
        <v>59.53</v>
      </c>
      <c r="F10" s="104">
        <f t="shared" si="1"/>
        <v>0.19923448831587431</v>
      </c>
      <c r="G10" s="242">
        <v>74.83</v>
      </c>
      <c r="H10" s="104">
        <f t="shared" si="2"/>
        <v>0.22913929040735859</v>
      </c>
      <c r="I10" s="243">
        <v>86.4</v>
      </c>
      <c r="J10" s="104">
        <f t="shared" si="3"/>
        <v>0.24779028303776696</v>
      </c>
      <c r="K10" s="243">
        <v>62.97</v>
      </c>
      <c r="L10" s="104">
        <f t="shared" si="4"/>
        <v>0.19195151573391178</v>
      </c>
      <c r="M10" s="243">
        <v>73.709999999999994</v>
      </c>
      <c r="N10" s="104">
        <f t="shared" si="5"/>
        <v>0.22357835961561934</v>
      </c>
      <c r="O10" s="242">
        <v>83.97</v>
      </c>
      <c r="P10" s="104">
        <f t="shared" si="6"/>
        <v>0.21224963752573789</v>
      </c>
      <c r="Q10" s="242">
        <v>62.78</v>
      </c>
      <c r="R10" s="104">
        <f t="shared" si="7"/>
        <v>0.18142789764174605</v>
      </c>
      <c r="S10" s="242">
        <v>73.25</v>
      </c>
      <c r="T10" s="104">
        <f t="shared" si="8"/>
        <v>0.20180278838738097</v>
      </c>
    </row>
    <row r="11" spans="2:20" ht="15" customHeight="1">
      <c r="B11" s="55" t="s">
        <v>97</v>
      </c>
      <c r="C11" s="242">
        <v>78.34</v>
      </c>
      <c r="D11" s="104">
        <f t="shared" si="0"/>
        <v>0.11262604743644378</v>
      </c>
      <c r="E11" s="242">
        <v>50.42</v>
      </c>
      <c r="F11" s="104">
        <f t="shared" si="1"/>
        <v>7.3451139024909518E-2</v>
      </c>
      <c r="G11" s="242">
        <v>65.069999999999993</v>
      </c>
      <c r="H11" s="104">
        <f t="shared" si="2"/>
        <v>0.10082896295043131</v>
      </c>
      <c r="I11" s="243">
        <v>76.090550693015302</v>
      </c>
      <c r="J11" s="104">
        <f t="shared" si="3"/>
        <v>0.13105035722751435</v>
      </c>
      <c r="K11" s="243">
        <v>53.025864279362587</v>
      </c>
      <c r="L11" s="104">
        <f t="shared" si="4"/>
        <v>5.594773392669139E-2</v>
      </c>
      <c r="M11" s="243">
        <v>63.597795107568174</v>
      </c>
      <c r="N11" s="104">
        <f t="shared" si="5"/>
        <v>9.8036490019782541E-2</v>
      </c>
      <c r="O11" s="242">
        <v>73.377466635171402</v>
      </c>
      <c r="P11" s="104">
        <f t="shared" si="6"/>
        <v>0.10072846737432894</v>
      </c>
      <c r="Q11" s="242">
        <v>53.20364129801186</v>
      </c>
      <c r="R11" s="104">
        <f t="shared" si="7"/>
        <v>5.6078404309294561E-2</v>
      </c>
      <c r="S11" s="242">
        <v>63.169352342213095</v>
      </c>
      <c r="T11" s="104">
        <f t="shared" si="8"/>
        <v>8.4178259266423305E-2</v>
      </c>
    </row>
    <row r="12" spans="2:20" ht="30" customHeight="1">
      <c r="B12" s="106" t="str">
        <f>actualizaciones!$A$2</f>
        <v xml:space="preserve">acumulado abril 2011 </v>
      </c>
      <c r="C12" s="244">
        <v>83.988924290699444</v>
      </c>
      <c r="D12" s="108">
        <v>0.20305055555236851</v>
      </c>
      <c r="E12" s="244">
        <v>53.004421221864952</v>
      </c>
      <c r="F12" s="108">
        <v>0.15031664067809114</v>
      </c>
      <c r="G12" s="244">
        <v>69.261037079492439</v>
      </c>
      <c r="H12" s="108">
        <v>0.1865397193925018</v>
      </c>
      <c r="I12" s="244">
        <v>81.412500128438296</v>
      </c>
      <c r="J12" s="108">
        <v>0.21289885192031988</v>
      </c>
      <c r="K12" s="244">
        <v>55.232489762073982</v>
      </c>
      <c r="L12" s="108">
        <v>0.13163906326859176</v>
      </c>
      <c r="M12" s="244">
        <v>67.055167717657099</v>
      </c>
      <c r="N12" s="108">
        <v>0.17479268201846576</v>
      </c>
      <c r="O12" s="244">
        <v>77.581329466187512</v>
      </c>
      <c r="P12" s="108">
        <v>0.18677218359651193</v>
      </c>
      <c r="Q12" s="244">
        <v>54.087426031222421</v>
      </c>
      <c r="R12" s="108">
        <v>0.11357259082463589</v>
      </c>
      <c r="S12" s="244">
        <v>65.465266158170905</v>
      </c>
      <c r="T12" s="108">
        <v>0.15443868244937953</v>
      </c>
    </row>
    <row r="13" spans="2:20" ht="15" customHeight="1" outlineLevel="1">
      <c r="B13" s="55" t="s">
        <v>86</v>
      </c>
      <c r="C13" s="242">
        <v>67.239999999999995</v>
      </c>
      <c r="D13" s="104">
        <f>C13/C26-1</f>
        <v>2.6615638385127038E-2</v>
      </c>
      <c r="E13" s="242">
        <v>48.71</v>
      </c>
      <c r="F13" s="104">
        <f>E13/E26-1</f>
        <v>8.7640167797996993E-2</v>
      </c>
      <c r="G13" s="242">
        <v>58.41</v>
      </c>
      <c r="H13" s="104">
        <f t="shared" ref="H13:H37" si="9">G13/G26-1</f>
        <v>5.2397657741426018E-2</v>
      </c>
      <c r="I13" s="243">
        <v>65.082656036181319</v>
      </c>
      <c r="J13" s="104">
        <f t="shared" ref="J13:J37" si="10">I13/I26-1</f>
        <v>5.5223792939467886E-2</v>
      </c>
      <c r="K13" s="243">
        <v>49.185799252416814</v>
      </c>
      <c r="L13" s="104">
        <f t="shared" ref="L13:L37" si="11">K13/K26-1</f>
        <v>5.3771920314571231E-2</v>
      </c>
      <c r="M13" s="243">
        <v>56.431490865048119</v>
      </c>
      <c r="N13" s="104">
        <f t="shared" ref="N13:N37" si="12">M13/M26-1</f>
        <v>5.6511474014221408E-2</v>
      </c>
      <c r="O13" s="242">
        <v>62.50275279471974</v>
      </c>
      <c r="P13" s="104">
        <f t="shared" ref="P13:P37" si="13">O13/O26-1</f>
        <v>2.933736646522056E-2</v>
      </c>
      <c r="Q13" s="242">
        <v>49.683025678772104</v>
      </c>
      <c r="R13" s="104">
        <f t="shared" ref="R13:R37" si="14">Q13/Q26-1</f>
        <v>6.0187664708068578E-2</v>
      </c>
      <c r="S13" s="242">
        <v>55.975719530448927</v>
      </c>
      <c r="T13" s="104">
        <f t="shared" ref="T13:T37" si="15">S13/S26-1</f>
        <v>4.5511903302423162E-2</v>
      </c>
    </row>
    <row r="14" spans="2:20" ht="15" customHeight="1" outlineLevel="1">
      <c r="B14" s="55" t="s">
        <v>87</v>
      </c>
      <c r="C14" s="242">
        <v>74.959999999999994</v>
      </c>
      <c r="D14" s="104">
        <f t="shared" ref="D14:F37" si="16">C14/C27-1</f>
        <v>6.1454634586127099E-2</v>
      </c>
      <c r="E14" s="242">
        <v>53.32</v>
      </c>
      <c r="F14" s="104">
        <f t="shared" si="16"/>
        <v>0.16023888329256009</v>
      </c>
      <c r="G14" s="242">
        <v>64.64</v>
      </c>
      <c r="H14" s="104">
        <f t="shared" si="9"/>
        <v>0.10085730566187268</v>
      </c>
      <c r="I14" s="243">
        <v>72.078572273023994</v>
      </c>
      <c r="J14" s="104">
        <f t="shared" si="10"/>
        <v>0.10010971516549794</v>
      </c>
      <c r="K14" s="243">
        <v>54.493249642678791</v>
      </c>
      <c r="L14" s="104">
        <f t="shared" si="11"/>
        <v>0.15668810778974329</v>
      </c>
      <c r="M14" s="243">
        <v>62.508533822519922</v>
      </c>
      <c r="N14" s="104">
        <f t="shared" si="12"/>
        <v>0.12874428579509423</v>
      </c>
      <c r="O14" s="242">
        <v>68.431356585991807</v>
      </c>
      <c r="P14" s="104">
        <f t="shared" si="13"/>
        <v>7.8211254595192958E-2</v>
      </c>
      <c r="Q14" s="242">
        <v>54.406122105735271</v>
      </c>
      <c r="R14" s="104">
        <f t="shared" si="14"/>
        <v>0.15852869789270096</v>
      </c>
      <c r="S14" s="242">
        <v>61.290551546705636</v>
      </c>
      <c r="T14" s="104">
        <f t="shared" si="15"/>
        <v>0.11613351176960762</v>
      </c>
    </row>
    <row r="15" spans="2:20" ht="15" customHeight="1" outlineLevel="1">
      <c r="B15" s="55" t="s">
        <v>88</v>
      </c>
      <c r="C15" s="242">
        <v>74.38</v>
      </c>
      <c r="D15" s="104">
        <f t="shared" si="16"/>
        <v>0.10584212231858259</v>
      </c>
      <c r="E15" s="242">
        <v>44.78</v>
      </c>
      <c r="F15" s="104">
        <f t="shared" si="16"/>
        <v>8.517758332582881E-2</v>
      </c>
      <c r="G15" s="242">
        <v>60.27</v>
      </c>
      <c r="H15" s="104">
        <f t="shared" si="9"/>
        <v>0.10150459793136801</v>
      </c>
      <c r="I15" s="243">
        <v>73.556286340625547</v>
      </c>
      <c r="J15" s="104">
        <f t="shared" si="10"/>
        <v>0.12957396824129352</v>
      </c>
      <c r="K15" s="243">
        <v>48.212907891952064</v>
      </c>
      <c r="L15" s="104">
        <f t="shared" si="11"/>
        <v>9.2353225023633856E-2</v>
      </c>
      <c r="M15" s="243">
        <v>59.764267205249553</v>
      </c>
      <c r="N15" s="104">
        <f t="shared" si="12"/>
        <v>0.11583570746897909</v>
      </c>
      <c r="O15" s="242">
        <v>66.541548160495338</v>
      </c>
      <c r="P15" s="104">
        <f t="shared" si="13"/>
        <v>0.11288226170579074</v>
      </c>
      <c r="Q15" s="242">
        <v>46.569092517004343</v>
      </c>
      <c r="R15" s="104">
        <f t="shared" si="14"/>
        <v>8.684935476957345E-2</v>
      </c>
      <c r="S15" s="242">
        <v>56.372776144118234</v>
      </c>
      <c r="T15" s="104">
        <f t="shared" si="15"/>
        <v>0.1051149329562584</v>
      </c>
    </row>
    <row r="16" spans="2:20" ht="15" customHeight="1" outlineLevel="1">
      <c r="B16" s="55" t="s">
        <v>89</v>
      </c>
      <c r="C16" s="242">
        <v>69.740577284025775</v>
      </c>
      <c r="D16" s="104">
        <f t="shared" si="16"/>
        <v>5.8760851435035288E-2</v>
      </c>
      <c r="E16" s="242">
        <v>43.721080478975217</v>
      </c>
      <c r="F16" s="104">
        <f t="shared" si="16"/>
        <v>3.6290127494079671E-2</v>
      </c>
      <c r="G16" s="242">
        <v>57.338005734310293</v>
      </c>
      <c r="H16" s="104">
        <f t="shared" si="9"/>
        <v>5.3233022305479327E-2</v>
      </c>
      <c r="I16" s="243">
        <v>68.298303237778015</v>
      </c>
      <c r="J16" s="104">
        <f t="shared" si="10"/>
        <v>7.8114047928656394E-2</v>
      </c>
      <c r="K16" s="243">
        <v>44.42101048716227</v>
      </c>
      <c r="L16" s="104">
        <f t="shared" si="11"/>
        <v>5.897481302398333E-2</v>
      </c>
      <c r="M16" s="243">
        <v>55.30413676607369</v>
      </c>
      <c r="N16" s="104">
        <f t="shared" si="12"/>
        <v>7.2627420715253743E-2</v>
      </c>
      <c r="O16" s="242">
        <v>62.925694614051615</v>
      </c>
      <c r="P16" s="104">
        <f t="shared" si="13"/>
        <v>5.8193276842755992E-2</v>
      </c>
      <c r="Q16" s="242">
        <v>42.88564967950515</v>
      </c>
      <c r="R16" s="104">
        <f t="shared" si="14"/>
        <v>5.1737083078047919E-2</v>
      </c>
      <c r="S16" s="242">
        <v>52.722510199732064</v>
      </c>
      <c r="T16" s="104">
        <f t="shared" si="15"/>
        <v>5.9118230753032686E-2</v>
      </c>
    </row>
    <row r="17" spans="2:20" ht="15" customHeight="1" outlineLevel="1">
      <c r="B17" s="55" t="s">
        <v>90</v>
      </c>
      <c r="C17" s="242">
        <v>85.023343037098499</v>
      </c>
      <c r="D17" s="104">
        <f t="shared" si="16"/>
        <v>6.0538144406866667E-2</v>
      </c>
      <c r="E17" s="242">
        <v>56.379658824480558</v>
      </c>
      <c r="F17" s="104">
        <f t="shared" si="16"/>
        <v>-3.1776424103030054E-2</v>
      </c>
      <c r="G17" s="242">
        <v>71.369914396407324</v>
      </c>
      <c r="H17" s="104">
        <f t="shared" si="9"/>
        <v>2.5724552980846971E-2</v>
      </c>
      <c r="I17" s="243">
        <v>82.360660173833111</v>
      </c>
      <c r="J17" s="104">
        <f t="shared" si="10"/>
        <v>9.997849192310615E-2</v>
      </c>
      <c r="K17" s="243">
        <v>59.408324403774913</v>
      </c>
      <c r="L17" s="104">
        <f t="shared" si="11"/>
        <v>5.1787574088854704E-2</v>
      </c>
      <c r="M17" s="243">
        <v>69.869860859790322</v>
      </c>
      <c r="N17" s="104">
        <f t="shared" si="12"/>
        <v>7.9184349174376223E-2</v>
      </c>
      <c r="O17" s="242">
        <v>75.758073707743435</v>
      </c>
      <c r="P17" s="104">
        <f t="shared" si="13"/>
        <v>5.3936846887755019E-2</v>
      </c>
      <c r="Q17" s="242">
        <v>57.308421964492076</v>
      </c>
      <c r="R17" s="104">
        <f t="shared" si="14"/>
        <v>3.6394428775246679E-2</v>
      </c>
      <c r="S17" s="242">
        <v>66.364621760345088</v>
      </c>
      <c r="T17" s="104">
        <f t="shared" si="15"/>
        <v>4.8647891791392839E-2</v>
      </c>
    </row>
    <row r="18" spans="2:20" ht="15" customHeight="1" outlineLevel="1">
      <c r="B18" s="55" t="s">
        <v>91</v>
      </c>
      <c r="C18" s="242">
        <v>81.671960373292222</v>
      </c>
      <c r="D18" s="104">
        <f t="shared" si="16"/>
        <v>8.5053279836484919E-2</v>
      </c>
      <c r="E18" s="242">
        <v>51.150887972619721</v>
      </c>
      <c r="F18" s="104">
        <f t="shared" si="16"/>
        <v>0.10740177468325873</v>
      </c>
      <c r="G18" s="242">
        <v>67.123647350193707</v>
      </c>
      <c r="H18" s="104">
        <f t="shared" si="9"/>
        <v>9.6075234327134273E-2</v>
      </c>
      <c r="I18" s="243">
        <v>76.918986489208933</v>
      </c>
      <c r="J18" s="104">
        <f t="shared" si="10"/>
        <v>8.224367777338526E-2</v>
      </c>
      <c r="K18" s="243">
        <v>52.871804315184804</v>
      </c>
      <c r="L18" s="104">
        <f t="shared" si="11"/>
        <v>8.9811372076745055E-2</v>
      </c>
      <c r="M18" s="243">
        <v>63.83236517044103</v>
      </c>
      <c r="N18" s="104">
        <f t="shared" si="12"/>
        <v>8.8429343546278183E-2</v>
      </c>
      <c r="O18" s="242">
        <v>69.497909001516803</v>
      </c>
      <c r="P18" s="104">
        <f t="shared" si="13"/>
        <v>5.284395530463315E-2</v>
      </c>
      <c r="Q18" s="242">
        <v>50.674079070869361</v>
      </c>
      <c r="R18" s="104">
        <f t="shared" si="14"/>
        <v>6.9357846400430079E-2</v>
      </c>
      <c r="S18" s="242">
        <v>59.913948047662259</v>
      </c>
      <c r="T18" s="104">
        <f t="shared" si="15"/>
        <v>6.3081132242310378E-2</v>
      </c>
    </row>
    <row r="19" spans="2:20" ht="15" customHeight="1" outlineLevel="1">
      <c r="B19" s="55" t="s">
        <v>92</v>
      </c>
      <c r="C19" s="242">
        <v>65.570435753056358</v>
      </c>
      <c r="D19" s="104">
        <f t="shared" si="16"/>
        <v>8.5214112843455592E-2</v>
      </c>
      <c r="E19" s="242">
        <v>38.195257563368763</v>
      </c>
      <c r="F19" s="104">
        <f t="shared" si="16"/>
        <v>2.291061666868166E-2</v>
      </c>
      <c r="G19" s="242">
        <v>52.37484891481423</v>
      </c>
      <c r="H19" s="104">
        <f t="shared" si="9"/>
        <v>6.2154692517966126E-2</v>
      </c>
      <c r="I19" s="243">
        <v>62.943343300144882</v>
      </c>
      <c r="J19" s="104">
        <f t="shared" si="10"/>
        <v>6.2211890206407272E-2</v>
      </c>
      <c r="K19" s="243">
        <v>40.294065387348972</v>
      </c>
      <c r="L19" s="104">
        <f t="shared" si="11"/>
        <v>8.7095280645281159E-2</v>
      </c>
      <c r="M19" s="243">
        <v>50.522293525620505</v>
      </c>
      <c r="N19" s="104">
        <f t="shared" si="12"/>
        <v>7.5917111704437712E-2</v>
      </c>
      <c r="O19" s="242">
        <v>60.247435704848954</v>
      </c>
      <c r="P19" s="104">
        <f t="shared" si="13"/>
        <v>6.9817041760255716E-2</v>
      </c>
      <c r="Q19" s="242">
        <v>39.683073628774395</v>
      </c>
      <c r="R19" s="104">
        <f t="shared" si="14"/>
        <v>6.9272393104034879E-2</v>
      </c>
      <c r="S19" s="242">
        <v>49.642168960120578</v>
      </c>
      <c r="T19" s="104">
        <f t="shared" si="15"/>
        <v>7.3443333386952414E-2</v>
      </c>
    </row>
    <row r="20" spans="2:20" ht="15" customHeight="1" outlineLevel="1">
      <c r="B20" s="55" t="s">
        <v>93</v>
      </c>
      <c r="C20" s="242">
        <v>62.078340312516872</v>
      </c>
      <c r="D20" s="104">
        <f t="shared" si="16"/>
        <v>0.11812572609000127</v>
      </c>
      <c r="E20" s="242">
        <v>33.790942420805528</v>
      </c>
      <c r="F20" s="104">
        <f t="shared" si="16"/>
        <v>4.1323341165039329E-2</v>
      </c>
      <c r="G20" s="242">
        <v>48.443038554057559</v>
      </c>
      <c r="H20" s="104">
        <f t="shared" si="9"/>
        <v>9.0813748121088889E-2</v>
      </c>
      <c r="I20" s="243">
        <v>58.395638335002204</v>
      </c>
      <c r="J20" s="104">
        <f t="shared" si="10"/>
        <v>8.0990868843920039E-2</v>
      </c>
      <c r="K20" s="243">
        <v>34.476481974590513</v>
      </c>
      <c r="L20" s="104">
        <f t="shared" si="11"/>
        <v>3.7426559641114299E-2</v>
      </c>
      <c r="M20" s="243">
        <v>45.27817680438735</v>
      </c>
      <c r="N20" s="104">
        <f t="shared" si="12"/>
        <v>6.5398891136903448E-2</v>
      </c>
      <c r="O20" s="242">
        <v>55.604857813059709</v>
      </c>
      <c r="P20" s="104">
        <f t="shared" si="13"/>
        <v>6.9007013858599642E-2</v>
      </c>
      <c r="Q20" s="242">
        <v>33.843419783284723</v>
      </c>
      <c r="R20" s="104">
        <f t="shared" si="14"/>
        <v>1.5306304370241497E-2</v>
      </c>
      <c r="S20" s="242">
        <v>44.382245888562132</v>
      </c>
      <c r="T20" s="104">
        <f t="shared" si="15"/>
        <v>5.1243076318947756E-2</v>
      </c>
    </row>
    <row r="21" spans="2:20" ht="15" customHeight="1" outlineLevel="1">
      <c r="B21" s="55" t="s">
        <v>94</v>
      </c>
      <c r="C21" s="242">
        <v>69.260690914624874</v>
      </c>
      <c r="D21" s="104">
        <f t="shared" si="16"/>
        <v>3.4447052130875511E-2</v>
      </c>
      <c r="E21" s="242">
        <v>41.276860179885524</v>
      </c>
      <c r="F21" s="104">
        <f t="shared" si="16"/>
        <v>-6.7286504364131194E-2</v>
      </c>
      <c r="G21" s="242">
        <v>55.771716853224028</v>
      </c>
      <c r="H21" s="104">
        <f t="shared" si="9"/>
        <v>-4.5498430163541936E-3</v>
      </c>
      <c r="I21" s="243">
        <v>64.765317550835874</v>
      </c>
      <c r="J21" s="104">
        <f t="shared" si="10"/>
        <v>6.7404001555686488E-3</v>
      </c>
      <c r="K21" s="243">
        <v>41.652367414627541</v>
      </c>
      <c r="L21" s="104">
        <f t="shared" si="11"/>
        <v>-6.0466198018886863E-2</v>
      </c>
      <c r="M21" s="243">
        <v>52.089986125998209</v>
      </c>
      <c r="N21" s="104">
        <f t="shared" si="12"/>
        <v>-2.1736237390785118E-2</v>
      </c>
      <c r="O21" s="242">
        <v>60.733987358593033</v>
      </c>
      <c r="P21" s="104">
        <f t="shared" si="13"/>
        <v>-2.6782142167815937E-2</v>
      </c>
      <c r="Q21" s="242">
        <v>40.7950287194178</v>
      </c>
      <c r="R21" s="104">
        <f t="shared" si="14"/>
        <v>-6.4336561498255285E-2</v>
      </c>
      <c r="S21" s="242">
        <v>50.451248015728673</v>
      </c>
      <c r="T21" s="104">
        <f t="shared" si="15"/>
        <v>-3.9832716267403034E-2</v>
      </c>
    </row>
    <row r="22" spans="2:20" ht="15" customHeight="1" outlineLevel="1">
      <c r="B22" s="55" t="s">
        <v>95</v>
      </c>
      <c r="C22" s="242">
        <v>68.381794885641213</v>
      </c>
      <c r="D22" s="104">
        <f t="shared" si="16"/>
        <v>4.1135732119994106E-2</v>
      </c>
      <c r="E22" s="242">
        <v>46.607865375992404</v>
      </c>
      <c r="F22" s="104">
        <f t="shared" si="16"/>
        <v>-2.2691017488102205E-2</v>
      </c>
      <c r="G22" s="242">
        <v>57.886163563593087</v>
      </c>
      <c r="H22" s="104">
        <f t="shared" si="9"/>
        <v>1.5190521985146921E-2</v>
      </c>
      <c r="I22" s="243">
        <v>67.336186486435423</v>
      </c>
      <c r="J22" s="104">
        <f t="shared" si="10"/>
        <v>5.6020295190285285E-2</v>
      </c>
      <c r="K22" s="243">
        <v>50.690384483114379</v>
      </c>
      <c r="L22" s="104">
        <f t="shared" si="11"/>
        <v>-1.6792015344567757E-2</v>
      </c>
      <c r="M22" s="243">
        <v>58.207492140585295</v>
      </c>
      <c r="N22" s="104">
        <f t="shared" si="12"/>
        <v>2.1223507066731928E-2</v>
      </c>
      <c r="O22" s="242">
        <v>65.049756389941592</v>
      </c>
      <c r="P22" s="104">
        <f t="shared" si="13"/>
        <v>2.766340058406902E-2</v>
      </c>
      <c r="Q22" s="242">
        <v>50.162942500024499</v>
      </c>
      <c r="R22" s="104">
        <f t="shared" si="14"/>
        <v>-3.0716250176164528E-2</v>
      </c>
      <c r="S22" s="242">
        <v>57.372463425654566</v>
      </c>
      <c r="T22" s="104">
        <f t="shared" si="15"/>
        <v>2.2417830811127804E-3</v>
      </c>
    </row>
    <row r="23" spans="2:20" ht="15" customHeight="1" outlineLevel="1">
      <c r="B23" s="55" t="s">
        <v>96</v>
      </c>
      <c r="C23" s="242">
        <v>71.33</v>
      </c>
      <c r="D23" s="104">
        <f t="shared" si="16"/>
        <v>3.9644366710392065E-2</v>
      </c>
      <c r="E23" s="242">
        <v>49.64</v>
      </c>
      <c r="F23" s="104">
        <f t="shared" si="16"/>
        <v>-3.9101819589624442E-2</v>
      </c>
      <c r="G23" s="242">
        <v>60.88</v>
      </c>
      <c r="H23" s="104">
        <f t="shared" si="9"/>
        <v>7.1133167907362349E-3</v>
      </c>
      <c r="I23" s="243">
        <v>69.242404893278788</v>
      </c>
      <c r="J23" s="104">
        <f t="shared" si="10"/>
        <v>2.297551575915624E-2</v>
      </c>
      <c r="K23" s="243">
        <v>52.829330026253572</v>
      </c>
      <c r="L23" s="104">
        <f t="shared" si="11"/>
        <v>-2.3647062622966342E-2</v>
      </c>
      <c r="M23" s="243">
        <v>60.241340017778342</v>
      </c>
      <c r="N23" s="104">
        <f t="shared" si="12"/>
        <v>1.3288977782495159E-3</v>
      </c>
      <c r="O23" s="242">
        <v>69.267910998420234</v>
      </c>
      <c r="P23" s="104">
        <f t="shared" si="13"/>
        <v>3.2201918099518112E-2</v>
      </c>
      <c r="Q23" s="242">
        <v>53.139087137958619</v>
      </c>
      <c r="R23" s="104">
        <f t="shared" si="14"/>
        <v>-3.2014192254732565E-2</v>
      </c>
      <c r="S23" s="242">
        <v>60.950099889757524</v>
      </c>
      <c r="T23" s="104">
        <f t="shared" si="15"/>
        <v>4.05339196311294E-3</v>
      </c>
    </row>
    <row r="24" spans="2:20" ht="15" customHeight="1" outlineLevel="1">
      <c r="B24" s="55" t="s">
        <v>97</v>
      </c>
      <c r="C24" s="242">
        <v>70.41</v>
      </c>
      <c r="D24" s="104">
        <f t="shared" si="16"/>
        <v>-1.1650758001122918E-2</v>
      </c>
      <c r="E24" s="242">
        <v>46.97</v>
      </c>
      <c r="F24" s="104">
        <f t="shared" si="16"/>
        <v>-6.7685589519650757E-2</v>
      </c>
      <c r="G24" s="242">
        <v>59.11</v>
      </c>
      <c r="H24" s="104">
        <f t="shared" si="9"/>
        <v>-3.4150326797385722E-2</v>
      </c>
      <c r="I24" s="243">
        <v>67.274237797450652</v>
      </c>
      <c r="J24" s="104">
        <f t="shared" si="10"/>
        <v>-1.2898705787596443E-2</v>
      </c>
      <c r="K24" s="243">
        <v>50.216372056766858</v>
      </c>
      <c r="L24" s="104">
        <f t="shared" si="11"/>
        <v>-2.8852217384618295E-2</v>
      </c>
      <c r="M24" s="243">
        <v>57.919564318324596</v>
      </c>
      <c r="N24" s="104">
        <f t="shared" si="12"/>
        <v>-1.8954611477481453E-2</v>
      </c>
      <c r="O24" s="242">
        <v>66.662640978301908</v>
      </c>
      <c r="P24" s="104">
        <f t="shared" si="13"/>
        <v>-7.0077411458493444E-3</v>
      </c>
      <c r="Q24" s="242">
        <v>50.378495650432853</v>
      </c>
      <c r="R24" s="104">
        <f t="shared" si="14"/>
        <v>-4.5185692372421538E-2</v>
      </c>
      <c r="S24" s="242">
        <v>58.264728887807387</v>
      </c>
      <c r="T24" s="104">
        <f t="shared" si="15"/>
        <v>-2.2362553070906399E-2</v>
      </c>
    </row>
    <row r="25" spans="2:20" ht="15" customHeight="1">
      <c r="B25" s="110">
        <v>2010</v>
      </c>
      <c r="C25" s="245">
        <v>71.692630341287895</v>
      </c>
      <c r="D25" s="112">
        <f>C25/C38-1</f>
        <v>5.8175947029045716E-2</v>
      </c>
      <c r="E25" s="245">
        <v>46.169837254959681</v>
      </c>
      <c r="F25" s="112">
        <f>E25/E38-1</f>
        <v>2.2148187845806522E-2</v>
      </c>
      <c r="G25" s="245">
        <v>59.458591936992967</v>
      </c>
      <c r="H25" s="112">
        <f t="shared" si="9"/>
        <v>4.5572847159077279E-2</v>
      </c>
      <c r="I25" s="245">
        <v>69.040108282453801</v>
      </c>
      <c r="J25" s="112">
        <f t="shared" si="10"/>
        <v>6.3955491879018167E-2</v>
      </c>
      <c r="K25" s="245">
        <v>48.196137491290195</v>
      </c>
      <c r="L25" s="112">
        <f t="shared" si="11"/>
        <v>3.9341176223466778E-2</v>
      </c>
      <c r="M25" s="245">
        <v>57.65304481863604</v>
      </c>
      <c r="N25" s="112">
        <f t="shared" si="12"/>
        <v>5.4805913441215326E-2</v>
      </c>
      <c r="O25" s="245">
        <v>65.251993240038132</v>
      </c>
      <c r="P25" s="112">
        <f t="shared" si="13"/>
        <v>4.4876241610041001E-2</v>
      </c>
      <c r="Q25" s="245">
        <v>47.400441749110826</v>
      </c>
      <c r="R25" s="112">
        <f t="shared" si="14"/>
        <v>2.8312512423767977E-2</v>
      </c>
      <c r="S25" s="245">
        <v>56.104302420489866</v>
      </c>
      <c r="T25" s="112">
        <f t="shared" si="15"/>
        <v>4.0435818049023187E-2</v>
      </c>
    </row>
    <row r="26" spans="2:20" ht="15" hidden="1" customHeight="1" outlineLevel="1">
      <c r="B26" s="55" t="s">
        <v>86</v>
      </c>
      <c r="C26" s="242">
        <v>65.496761870653899</v>
      </c>
      <c r="D26" s="104">
        <f t="shared" si="16"/>
        <v>-6.1247500778932151E-2</v>
      </c>
      <c r="E26" s="242">
        <v>44.785032258064518</v>
      </c>
      <c r="F26" s="104">
        <f t="shared" si="16"/>
        <v>-8.0578274316064125E-2</v>
      </c>
      <c r="G26" s="242">
        <v>55.501833903122694</v>
      </c>
      <c r="H26" s="104">
        <f t="shared" si="9"/>
        <v>-6.8292195683688162E-2</v>
      </c>
      <c r="I26" s="243">
        <v>61.67663814221325</v>
      </c>
      <c r="J26" s="104">
        <f t="shared" si="10"/>
        <v>-6.8257901153216283E-2</v>
      </c>
      <c r="K26" s="243">
        <v>46.675944105375194</v>
      </c>
      <c r="L26" s="104">
        <f t="shared" si="11"/>
        <v>-8.5509419555248822E-2</v>
      </c>
      <c r="M26" s="243">
        <v>53.41304117657743</v>
      </c>
      <c r="N26" s="104">
        <f t="shared" si="12"/>
        <v>-7.5266169844638076E-2</v>
      </c>
      <c r="O26" s="242">
        <v>60.721348346029949</v>
      </c>
      <c r="P26" s="104">
        <f t="shared" si="13"/>
        <v>-6.0628297604490511E-2</v>
      </c>
      <c r="Q26" s="242">
        <v>46.862482306330861</v>
      </c>
      <c r="R26" s="104">
        <f t="shared" si="14"/>
        <v>-9.6751631345300404E-2</v>
      </c>
      <c r="S26" s="242">
        <v>53.539055226095769</v>
      </c>
      <c r="T26" s="104">
        <f t="shared" si="15"/>
        <v>-7.6514199942942507E-2</v>
      </c>
    </row>
    <row r="27" spans="2:20" ht="15" hidden="1" customHeight="1" outlineLevel="1">
      <c r="B27" s="55" t="s">
        <v>87</v>
      </c>
      <c r="C27" s="242">
        <v>70.620069438226835</v>
      </c>
      <c r="D27" s="104">
        <f t="shared" si="16"/>
        <v>-6.8582571376591406E-2</v>
      </c>
      <c r="E27" s="242">
        <v>45.956053333333337</v>
      </c>
      <c r="F27" s="104">
        <f t="shared" si="16"/>
        <v>-6.9150226183242069E-2</v>
      </c>
      <c r="G27" s="242">
        <v>58.71787348600666</v>
      </c>
      <c r="H27" s="104">
        <f t="shared" si="9"/>
        <v>-6.8118179876104357E-2</v>
      </c>
      <c r="I27" s="243">
        <v>65.519439815310292</v>
      </c>
      <c r="J27" s="104">
        <f t="shared" si="10"/>
        <v>-6.3967992837414167E-2</v>
      </c>
      <c r="K27" s="243">
        <v>47.111446271205452</v>
      </c>
      <c r="L27" s="104">
        <f t="shared" si="11"/>
        <v>-0.12422671624116166</v>
      </c>
      <c r="M27" s="243">
        <v>55.378826372962358</v>
      </c>
      <c r="N27" s="104">
        <f t="shared" si="12"/>
        <v>-9.1838320741044477E-2</v>
      </c>
      <c r="O27" s="242">
        <v>63.467484961176638</v>
      </c>
      <c r="P27" s="104">
        <f t="shared" si="13"/>
        <v>-6.2358975251137649E-2</v>
      </c>
      <c r="Q27" s="242">
        <v>46.961393537075921</v>
      </c>
      <c r="R27" s="104">
        <f t="shared" si="14"/>
        <v>-0.1351318529536264</v>
      </c>
      <c r="S27" s="242">
        <v>54.913279549801061</v>
      </c>
      <c r="T27" s="104">
        <f t="shared" si="15"/>
        <v>-9.5231853005462996E-2</v>
      </c>
    </row>
    <row r="28" spans="2:20" ht="15" hidden="1" customHeight="1" outlineLevel="1">
      <c r="B28" s="55" t="s">
        <v>88</v>
      </c>
      <c r="C28" s="242">
        <v>67.260957508156693</v>
      </c>
      <c r="D28" s="104">
        <f t="shared" si="16"/>
        <v>-0.11950572708264573</v>
      </c>
      <c r="E28" s="242">
        <v>41.265135483870971</v>
      </c>
      <c r="F28" s="104">
        <f t="shared" si="16"/>
        <v>-0.13363141961219882</v>
      </c>
      <c r="G28" s="242">
        <v>54.716067561758173</v>
      </c>
      <c r="H28" s="104">
        <f t="shared" si="9"/>
        <v>-0.12384199260595408</v>
      </c>
      <c r="I28" s="243">
        <v>65.118609678257783</v>
      </c>
      <c r="J28" s="104">
        <f t="shared" si="10"/>
        <v>-8.0406841338022228E-2</v>
      </c>
      <c r="K28" s="243">
        <v>44.136737812907491</v>
      </c>
      <c r="L28" s="104">
        <f t="shared" si="11"/>
        <v>-9.5808787593739786E-2</v>
      </c>
      <c r="M28" s="243">
        <v>53.560095635235832</v>
      </c>
      <c r="N28" s="104">
        <f t="shared" si="12"/>
        <v>-8.551489432617454E-2</v>
      </c>
      <c r="O28" s="242">
        <v>59.792082639993346</v>
      </c>
      <c r="P28" s="104">
        <f t="shared" si="13"/>
        <v>-9.6925539197951327E-2</v>
      </c>
      <c r="Q28" s="242">
        <v>42.847789633989905</v>
      </c>
      <c r="R28" s="104">
        <f t="shared" si="14"/>
        <v>-0.11182092508637309</v>
      </c>
      <c r="S28" s="242">
        <v>51.010781288890179</v>
      </c>
      <c r="T28" s="104">
        <f t="shared" si="15"/>
        <v>-0.10228116041542146</v>
      </c>
    </row>
    <row r="29" spans="2:20" ht="15" hidden="1" customHeight="1" outlineLevel="1">
      <c r="B29" s="55" t="s">
        <v>89</v>
      </c>
      <c r="C29" s="242">
        <v>65.87</v>
      </c>
      <c r="D29" s="104">
        <f t="shared" si="16"/>
        <v>-0.11094614657848556</v>
      </c>
      <c r="E29" s="242">
        <v>42.19</v>
      </c>
      <c r="F29" s="104">
        <f t="shared" si="16"/>
        <v>-5.4459883460331704E-2</v>
      </c>
      <c r="G29" s="242">
        <v>54.44</v>
      </c>
      <c r="H29" s="104">
        <f t="shared" si="9"/>
        <v>-8.9784317003845593E-2</v>
      </c>
      <c r="I29" s="243">
        <v>63.349794364517557</v>
      </c>
      <c r="J29" s="104">
        <f t="shared" si="10"/>
        <v>-8.9685384300182025E-2</v>
      </c>
      <c r="K29" s="243">
        <v>41.947183201000492</v>
      </c>
      <c r="L29" s="104">
        <f t="shared" si="11"/>
        <v>-5.7563226648642662E-2</v>
      </c>
      <c r="M29" s="243">
        <v>51.559503046449777</v>
      </c>
      <c r="N29" s="104">
        <f t="shared" si="12"/>
        <v>-7.3194723060398204E-2</v>
      </c>
      <c r="O29" s="242">
        <v>59.465218680842327</v>
      </c>
      <c r="P29" s="104">
        <f t="shared" si="13"/>
        <v>-0.10530589180506589</v>
      </c>
      <c r="Q29" s="242">
        <v>40.776017475769336</v>
      </c>
      <c r="R29" s="104">
        <f t="shared" si="14"/>
        <v>-8.7214623177495842E-2</v>
      </c>
      <c r="S29" s="242">
        <v>49.779626739355038</v>
      </c>
      <c r="T29" s="104">
        <f t="shared" si="15"/>
        <v>-9.6216339181741883E-2</v>
      </c>
    </row>
    <row r="30" spans="2:20" ht="15" hidden="1" customHeight="1" outlineLevel="1">
      <c r="B30" s="55" t="s">
        <v>90</v>
      </c>
      <c r="C30" s="242">
        <v>80.17</v>
      </c>
      <c r="D30" s="104">
        <f t="shared" si="16"/>
        <v>-0.10823136818687429</v>
      </c>
      <c r="E30" s="242">
        <v>58.23</v>
      </c>
      <c r="F30" s="104">
        <f t="shared" si="16"/>
        <v>-9.7908597986057333E-2</v>
      </c>
      <c r="G30" s="242">
        <v>69.58</v>
      </c>
      <c r="H30" s="104">
        <f t="shared" si="9"/>
        <v>-0.10346604818966632</v>
      </c>
      <c r="I30" s="243">
        <v>74.874791442368064</v>
      </c>
      <c r="J30" s="104">
        <f t="shared" si="10"/>
        <v>-9.9899407553635133E-2</v>
      </c>
      <c r="K30" s="243">
        <v>56.483196671380441</v>
      </c>
      <c r="L30" s="104">
        <f t="shared" si="11"/>
        <v>-8.9583833678112623E-2</v>
      </c>
      <c r="M30" s="243">
        <v>64.743211772153529</v>
      </c>
      <c r="N30" s="104">
        <f t="shared" si="12"/>
        <v>-9.3448015146461838E-2</v>
      </c>
      <c r="O30" s="242">
        <v>71.881037209634371</v>
      </c>
      <c r="P30" s="104">
        <f t="shared" si="13"/>
        <v>-0.1121541633274602</v>
      </c>
      <c r="Q30" s="242">
        <v>55.295957189017301</v>
      </c>
      <c r="R30" s="104">
        <f t="shared" si="14"/>
        <v>-0.12720596534062967</v>
      </c>
      <c r="S30" s="242">
        <v>63.285896324051336</v>
      </c>
      <c r="T30" s="104">
        <f t="shared" si="15"/>
        <v>-0.11812677448346953</v>
      </c>
    </row>
    <row r="31" spans="2:20" ht="15" hidden="1" customHeight="1" outlineLevel="1">
      <c r="B31" s="55" t="s">
        <v>91</v>
      </c>
      <c r="C31" s="242">
        <v>75.27</v>
      </c>
      <c r="D31" s="104">
        <f t="shared" si="16"/>
        <v>-0.14679211063250963</v>
      </c>
      <c r="E31" s="242">
        <v>46.19</v>
      </c>
      <c r="F31" s="104">
        <f t="shared" si="16"/>
        <v>-0.17385083169379356</v>
      </c>
      <c r="G31" s="242">
        <v>61.24</v>
      </c>
      <c r="H31" s="104">
        <f t="shared" si="9"/>
        <v>-0.1560088202866593</v>
      </c>
      <c r="I31" s="243">
        <v>71.073629783139523</v>
      </c>
      <c r="J31" s="104">
        <f t="shared" si="10"/>
        <v>-0.12546464303186489</v>
      </c>
      <c r="K31" s="243">
        <v>48.514638101483811</v>
      </c>
      <c r="L31" s="104">
        <f t="shared" si="11"/>
        <v>-0.13351212236962995</v>
      </c>
      <c r="M31" s="243">
        <v>58.646310437078903</v>
      </c>
      <c r="N31" s="104">
        <f t="shared" si="12"/>
        <v>-0.12728821600960494</v>
      </c>
      <c r="O31" s="242">
        <v>66.009695597680533</v>
      </c>
      <c r="P31" s="104">
        <f t="shared" si="13"/>
        <v>-0.13501929437830051</v>
      </c>
      <c r="Q31" s="242">
        <v>47.387391640173199</v>
      </c>
      <c r="R31" s="104">
        <f t="shared" si="14"/>
        <v>-0.1521213939758681</v>
      </c>
      <c r="S31" s="242">
        <v>56.358772844823612</v>
      </c>
      <c r="T31" s="104">
        <f t="shared" si="15"/>
        <v>-0.14143615653805086</v>
      </c>
    </row>
    <row r="32" spans="2:20" ht="15" hidden="1" customHeight="1" outlineLevel="1">
      <c r="B32" s="55" t="s">
        <v>92</v>
      </c>
      <c r="C32" s="242">
        <v>60.421657788111567</v>
      </c>
      <c r="D32" s="104">
        <f t="shared" si="16"/>
        <v>-0.174341926918399</v>
      </c>
      <c r="E32" s="242">
        <v>37.339780173324876</v>
      </c>
      <c r="F32" s="104">
        <f t="shared" si="16"/>
        <v>-0.18400830040811023</v>
      </c>
      <c r="G32" s="242">
        <v>49.310000966670231</v>
      </c>
      <c r="H32" s="104">
        <f t="shared" si="9"/>
        <v>-0.17789261476041629</v>
      </c>
      <c r="I32" s="243">
        <v>59.256861912846631</v>
      </c>
      <c r="J32" s="104">
        <f t="shared" si="10"/>
        <v>-0.1528211319123548</v>
      </c>
      <c r="K32" s="243">
        <v>37.065808402213932</v>
      </c>
      <c r="L32" s="104">
        <f t="shared" si="11"/>
        <v>-0.18529471824943811</v>
      </c>
      <c r="M32" s="243">
        <v>46.957421697276018</v>
      </c>
      <c r="N32" s="104">
        <f t="shared" si="12"/>
        <v>-0.16382364934538762</v>
      </c>
      <c r="O32" s="242">
        <v>56.315644033599447</v>
      </c>
      <c r="P32" s="104">
        <f t="shared" si="13"/>
        <v>-0.15316143787072856</v>
      </c>
      <c r="Q32" s="242">
        <v>37.112221249420614</v>
      </c>
      <c r="R32" s="104">
        <f t="shared" si="14"/>
        <v>-0.18639408255965206</v>
      </c>
      <c r="S32" s="242">
        <v>46.245728503887108</v>
      </c>
      <c r="T32" s="104">
        <f t="shared" si="15"/>
        <v>-0.16609189311090755</v>
      </c>
    </row>
    <row r="33" spans="2:20" ht="15" hidden="1" customHeight="1" outlineLevel="1">
      <c r="B33" s="55" t="s">
        <v>93</v>
      </c>
      <c r="C33" s="242">
        <v>55.52</v>
      </c>
      <c r="D33" s="104">
        <f t="shared" si="16"/>
        <v>-0.2123705490140444</v>
      </c>
      <c r="E33" s="242">
        <v>32.450000000000003</v>
      </c>
      <c r="F33" s="104">
        <f t="shared" si="16"/>
        <v>-0.24464618249534442</v>
      </c>
      <c r="G33" s="242">
        <v>44.41</v>
      </c>
      <c r="H33" s="104">
        <f t="shared" si="9"/>
        <v>-0.22400838720950556</v>
      </c>
      <c r="I33" s="243">
        <v>54.020473269542222</v>
      </c>
      <c r="J33" s="104">
        <f t="shared" si="10"/>
        <v>-0.18380066764849345</v>
      </c>
      <c r="K33" s="243">
        <v>33.232696477828036</v>
      </c>
      <c r="L33" s="104">
        <f t="shared" si="11"/>
        <v>-0.16472219329725091</v>
      </c>
      <c r="M33" s="243">
        <v>42.498802261817936</v>
      </c>
      <c r="N33" s="104">
        <f t="shared" si="12"/>
        <v>-0.17152351788101505</v>
      </c>
      <c r="O33" s="242">
        <v>52.015428423011926</v>
      </c>
      <c r="P33" s="104">
        <f t="shared" si="13"/>
        <v>-0.18201943100019602</v>
      </c>
      <c r="Q33" s="242">
        <v>33.333211502391485</v>
      </c>
      <c r="R33" s="104">
        <f t="shared" si="14"/>
        <v>-0.18558229154173478</v>
      </c>
      <c r="S33" s="242">
        <v>42.218823494154968</v>
      </c>
      <c r="T33" s="104">
        <f t="shared" si="15"/>
        <v>-0.18192074877661413</v>
      </c>
    </row>
    <row r="34" spans="2:20" ht="15" hidden="1" customHeight="1" outlineLevel="1">
      <c r="B34" s="55" t="s">
        <v>94</v>
      </c>
      <c r="C34" s="242">
        <v>66.954312230822808</v>
      </c>
      <c r="D34" s="104">
        <f t="shared" si="16"/>
        <v>-0.16692407327581427</v>
      </c>
      <c r="E34" s="242">
        <v>44.254597336715285</v>
      </c>
      <c r="F34" s="104">
        <f t="shared" si="16"/>
        <v>-8.4134988892481721E-2</v>
      </c>
      <c r="G34" s="242">
        <v>56.026629220914671</v>
      </c>
      <c r="H34" s="104">
        <f t="shared" si="9"/>
        <v>-0.13725547858154186</v>
      </c>
      <c r="I34" s="243">
        <v>64.331696175923682</v>
      </c>
      <c r="J34" s="104">
        <f t="shared" si="10"/>
        <v>-0.13403269727062561</v>
      </c>
      <c r="K34" s="243">
        <v>44.333016360666129</v>
      </c>
      <c r="L34" s="104">
        <f t="shared" si="11"/>
        <v>-8.451861473171729E-2</v>
      </c>
      <c r="M34" s="243">
        <v>53.247383902951022</v>
      </c>
      <c r="N34" s="104">
        <f t="shared" si="12"/>
        <v>-0.10813320684872496</v>
      </c>
      <c r="O34" s="242">
        <v>62.405335937707015</v>
      </c>
      <c r="P34" s="104">
        <f t="shared" si="13"/>
        <v>-0.14903539746940242</v>
      </c>
      <c r="Q34" s="242">
        <v>43.600109869358469</v>
      </c>
      <c r="R34" s="104">
        <f t="shared" si="14"/>
        <v>-0.11687158638138651</v>
      </c>
      <c r="S34" s="242">
        <v>52.544227313809579</v>
      </c>
      <c r="T34" s="104">
        <f t="shared" si="15"/>
        <v>-0.13382983920848956</v>
      </c>
    </row>
    <row r="35" spans="2:20" ht="15" hidden="1" customHeight="1" outlineLevel="1">
      <c r="B35" s="55" t="s">
        <v>95</v>
      </c>
      <c r="C35" s="242">
        <v>65.680000000000007</v>
      </c>
      <c r="D35" s="104">
        <f t="shared" si="16"/>
        <v>-0.21818831091536717</v>
      </c>
      <c r="E35" s="242">
        <v>47.69</v>
      </c>
      <c r="F35" s="104">
        <f t="shared" si="16"/>
        <v>-0.1944256756756757</v>
      </c>
      <c r="G35" s="242">
        <v>57.02</v>
      </c>
      <c r="H35" s="104">
        <f t="shared" si="9"/>
        <v>-0.20871495975575904</v>
      </c>
      <c r="I35" s="243">
        <v>63.764102634317325</v>
      </c>
      <c r="J35" s="104">
        <f t="shared" si="10"/>
        <v>-0.20524337140252835</v>
      </c>
      <c r="K35" s="243">
        <v>51.556115566818704</v>
      </c>
      <c r="L35" s="104">
        <f t="shared" si="11"/>
        <v>-0.1551172111096969</v>
      </c>
      <c r="M35" s="243">
        <v>56.997798951744777</v>
      </c>
      <c r="N35" s="104">
        <f t="shared" si="12"/>
        <v>-0.17867950431799218</v>
      </c>
      <c r="O35" s="242">
        <v>63.29869911974172</v>
      </c>
      <c r="P35" s="104">
        <f t="shared" si="13"/>
        <v>-0.18518488247492371</v>
      </c>
      <c r="Q35" s="242">
        <v>51.752587938404488</v>
      </c>
      <c r="R35" s="104">
        <f t="shared" si="14"/>
        <v>-0.16144780441047446</v>
      </c>
      <c r="S35" s="242">
        <v>57.244134493454197</v>
      </c>
      <c r="T35" s="104">
        <f t="shared" si="15"/>
        <v>-0.1732634566793938</v>
      </c>
    </row>
    <row r="36" spans="2:20" ht="15" hidden="1" customHeight="1" outlineLevel="1">
      <c r="B36" s="55" t="s">
        <v>96</v>
      </c>
      <c r="C36" s="242">
        <v>68.61</v>
      </c>
      <c r="D36" s="104">
        <f t="shared" si="16"/>
        <v>-0.16237333658893904</v>
      </c>
      <c r="E36" s="242">
        <v>51.66</v>
      </c>
      <c r="F36" s="104">
        <f t="shared" si="16"/>
        <v>-0.1349631614199599</v>
      </c>
      <c r="G36" s="242">
        <v>60.45</v>
      </c>
      <c r="H36" s="104">
        <f t="shared" si="9"/>
        <v>-0.15134072722167624</v>
      </c>
      <c r="I36" s="243">
        <v>67.687255292609407</v>
      </c>
      <c r="J36" s="104">
        <f t="shared" si="10"/>
        <v>-0.13955858569681012</v>
      </c>
      <c r="K36" s="243">
        <v>54.108845279023029</v>
      </c>
      <c r="L36" s="104">
        <f t="shared" si="11"/>
        <v>-0.13543161480365273</v>
      </c>
      <c r="M36" s="243">
        <v>60.161391678040999</v>
      </c>
      <c r="N36" s="104">
        <f t="shared" si="12"/>
        <v>-0.13557253272744962</v>
      </c>
      <c r="O36" s="242">
        <v>67.106938849673668</v>
      </c>
      <c r="P36" s="104">
        <f t="shared" si="13"/>
        <v>-0.12626016778099058</v>
      </c>
      <c r="Q36" s="242">
        <v>54.896556037051482</v>
      </c>
      <c r="R36" s="104">
        <f t="shared" si="14"/>
        <v>-0.1324695898637116</v>
      </c>
      <c r="S36" s="242">
        <v>60.704042611308388</v>
      </c>
      <c r="T36" s="104">
        <f t="shared" si="15"/>
        <v>-0.12847181637072957</v>
      </c>
    </row>
    <row r="37" spans="2:20" ht="15" hidden="1" customHeight="1" outlineLevel="1">
      <c r="B37" s="55" t="s">
        <v>97</v>
      </c>
      <c r="C37" s="242">
        <v>71.239999999999995</v>
      </c>
      <c r="D37" s="104">
        <f t="shared" si="16"/>
        <v>-0.12049382716049384</v>
      </c>
      <c r="E37" s="242">
        <v>50.38</v>
      </c>
      <c r="F37" s="104">
        <f t="shared" si="16"/>
        <v>-0.10847637586267911</v>
      </c>
      <c r="G37" s="242">
        <v>61.2</v>
      </c>
      <c r="H37" s="104">
        <f t="shared" si="9"/>
        <v>-0.11560693641618491</v>
      </c>
      <c r="I37" s="243">
        <v>68.153327517545165</v>
      </c>
      <c r="J37" s="104">
        <f t="shared" si="10"/>
        <v>-0.11780798578005269</v>
      </c>
      <c r="K37" s="243">
        <v>51.708270312402909</v>
      </c>
      <c r="L37" s="104">
        <f t="shared" si="11"/>
        <v>-0.10517957127899646</v>
      </c>
      <c r="M37" s="243">
        <v>59.038618392114415</v>
      </c>
      <c r="N37" s="104">
        <f t="shared" si="12"/>
        <v>-0.10919064923755251</v>
      </c>
      <c r="O37" s="242">
        <v>67.133092311541603</v>
      </c>
      <c r="P37" s="104">
        <f t="shared" si="13"/>
        <v>-9.1391321763707012E-2</v>
      </c>
      <c r="Q37" s="242">
        <v>52.762610748479467</v>
      </c>
      <c r="R37" s="104">
        <f t="shared" si="14"/>
        <v>-0.10679949884998796</v>
      </c>
      <c r="S37" s="242">
        <v>59.597480713147469</v>
      </c>
      <c r="T37" s="104">
        <f t="shared" si="15"/>
        <v>-9.7720527496153009E-2</v>
      </c>
    </row>
    <row r="38" spans="2:20" collapsed="1">
      <c r="B38" s="113">
        <v>2009</v>
      </c>
      <c r="C38" s="243">
        <v>67.751143411049412</v>
      </c>
      <c r="D38" s="114">
        <v>-0.13991362724767653</v>
      </c>
      <c r="E38" s="243">
        <v>45.169416532707785</v>
      </c>
      <c r="F38" s="114">
        <v>-0.13054044814981269</v>
      </c>
      <c r="G38" s="243">
        <v>56.867000801089773</v>
      </c>
      <c r="H38" s="114">
        <v>-0.13599251003488055</v>
      </c>
      <c r="I38" s="243">
        <v>64.890034225514682</v>
      </c>
      <c r="J38" s="114">
        <v>-0.12275555379608571</v>
      </c>
      <c r="K38" s="243">
        <v>46.37181571735173</v>
      </c>
      <c r="L38" s="114">
        <v>-0.11844592120130726</v>
      </c>
      <c r="M38" s="243">
        <v>54.657491092885373</v>
      </c>
      <c r="N38" s="114">
        <v>-0.11841985570198876</v>
      </c>
      <c r="O38" s="243">
        <v>62.449494630571635</v>
      </c>
      <c r="P38" s="114">
        <v>-0.12245605032118212</v>
      </c>
      <c r="Q38" s="243">
        <v>46.095366123073184</v>
      </c>
      <c r="R38" s="114">
        <v>-0.13338158388472598</v>
      </c>
      <c r="S38" s="243">
        <v>53.92384753313668</v>
      </c>
      <c r="T38" s="114">
        <v>-0.12627383890505806</v>
      </c>
    </row>
    <row r="39" spans="2:20" ht="15" hidden="1" customHeight="1" outlineLevel="1">
      <c r="B39" s="55" t="s">
        <v>86</v>
      </c>
      <c r="C39" s="242">
        <v>69.77</v>
      </c>
      <c r="D39" s="104">
        <v>-7.0972037283621781E-2</v>
      </c>
      <c r="E39" s="242">
        <v>48.71</v>
      </c>
      <c r="F39" s="104">
        <v>-8.560165196170455E-2</v>
      </c>
      <c r="G39" s="242">
        <v>59.57</v>
      </c>
      <c r="H39" s="104">
        <v>-7.6863474353014105E-2</v>
      </c>
      <c r="I39" s="243">
        <v>66.194967704636682</v>
      </c>
      <c r="J39" s="104">
        <v>-7.7224786147641611E-2</v>
      </c>
      <c r="K39" s="243">
        <v>51.040377127422055</v>
      </c>
      <c r="L39" s="104">
        <v>-9.5847732731183521E-2</v>
      </c>
      <c r="M39" s="243">
        <v>57.760448936537401</v>
      </c>
      <c r="N39" s="104">
        <v>-8.4656036522625433E-2</v>
      </c>
      <c r="O39" s="242">
        <v>64.640384835079971</v>
      </c>
      <c r="P39" s="104">
        <v>-6.0315973161212844E-2</v>
      </c>
      <c r="Q39" s="242">
        <v>51.882166558604432</v>
      </c>
      <c r="R39" s="104">
        <v>-9.7742533972117629E-2</v>
      </c>
      <c r="S39" s="242">
        <v>57.974963148093735</v>
      </c>
      <c r="T39" s="104">
        <v>-7.7130545293367381E-2</v>
      </c>
    </row>
    <row r="40" spans="2:20" ht="15" hidden="1" customHeight="1" outlineLevel="1">
      <c r="B40" s="55" t="s">
        <v>87</v>
      </c>
      <c r="C40" s="242">
        <v>75.819999999999993</v>
      </c>
      <c r="D40" s="104">
        <v>-5.225000000000013E-2</v>
      </c>
      <c r="E40" s="242">
        <v>49.37</v>
      </c>
      <c r="F40" s="104">
        <v>-0.10040087463556857</v>
      </c>
      <c r="G40" s="242">
        <v>63.01</v>
      </c>
      <c r="H40" s="104">
        <v>-7.1196933962264231E-2</v>
      </c>
      <c r="I40" s="243">
        <v>69.997007916343364</v>
      </c>
      <c r="J40" s="104">
        <v>-9.3566999934333372E-2</v>
      </c>
      <c r="K40" s="243">
        <v>53.794112180497308</v>
      </c>
      <c r="L40" s="104">
        <v>-6.8112140757898287E-2</v>
      </c>
      <c r="M40" s="243">
        <v>60.979038906541994</v>
      </c>
      <c r="N40" s="104">
        <v>-7.9016506701093725E-2</v>
      </c>
      <c r="O40" s="242">
        <v>67.688468492700352</v>
      </c>
      <c r="P40" s="104">
        <v>-8.1368039644258761E-2</v>
      </c>
      <c r="Q40" s="242">
        <v>54.298905211684115</v>
      </c>
      <c r="R40" s="104">
        <v>-6.3835057202440093E-2</v>
      </c>
      <c r="S40" s="242">
        <v>60.693206024341421</v>
      </c>
      <c r="T40" s="104">
        <v>-7.1829271559538221E-2</v>
      </c>
    </row>
    <row r="41" spans="2:20" ht="15" hidden="1" customHeight="1" outlineLevel="1">
      <c r="B41" s="55" t="s">
        <v>88</v>
      </c>
      <c r="C41" s="242">
        <v>76.39</v>
      </c>
      <c r="D41" s="104">
        <v>-2.7745959017436594E-2</v>
      </c>
      <c r="E41" s="242">
        <v>47.63</v>
      </c>
      <c r="F41" s="104">
        <v>-6.6078431372548985E-2</v>
      </c>
      <c r="G41" s="242">
        <v>62.45</v>
      </c>
      <c r="H41" s="104">
        <v>-4.2618427104093248E-2</v>
      </c>
      <c r="I41" s="243">
        <v>70.812412059487656</v>
      </c>
      <c r="J41" s="104">
        <v>-5.1156381674745344E-2</v>
      </c>
      <c r="K41" s="243">
        <v>48.813500073120053</v>
      </c>
      <c r="L41" s="104">
        <v>-6.0569552233932344E-2</v>
      </c>
      <c r="M41" s="243">
        <v>58.568581711093948</v>
      </c>
      <c r="N41" s="104">
        <v>-5.2693477845918379E-2</v>
      </c>
      <c r="O41" s="242">
        <v>66.209471350668167</v>
      </c>
      <c r="P41" s="104">
        <v>-4.1643478407860757E-2</v>
      </c>
      <c r="Q41" s="242">
        <v>48.242286768754084</v>
      </c>
      <c r="R41" s="104">
        <v>-6.2080409540705372E-2</v>
      </c>
      <c r="S41" s="242">
        <v>56.822669904639113</v>
      </c>
      <c r="T41" s="104">
        <v>-4.9017781936257276E-2</v>
      </c>
    </row>
    <row r="42" spans="2:20" ht="15" hidden="1" customHeight="1" outlineLevel="1">
      <c r="B42" s="55" t="s">
        <v>89</v>
      </c>
      <c r="C42" s="242">
        <v>74.09</v>
      </c>
      <c r="D42" s="104">
        <v>-2.4232846042407497E-2</v>
      </c>
      <c r="E42" s="242">
        <v>44.62</v>
      </c>
      <c r="F42" s="104">
        <v>-8.8849400266549639E-3</v>
      </c>
      <c r="G42" s="242">
        <v>59.81</v>
      </c>
      <c r="H42" s="104">
        <v>-1.9025750369033867E-2</v>
      </c>
      <c r="I42" s="243">
        <v>69.591098804687931</v>
      </c>
      <c r="J42" s="104">
        <v>-4.884661436834481E-2</v>
      </c>
      <c r="K42" s="243">
        <v>44.509281033075553</v>
      </c>
      <c r="L42" s="104">
        <v>-4.1262078010741887E-2</v>
      </c>
      <c r="M42" s="243">
        <v>55.631430171291328</v>
      </c>
      <c r="N42" s="104">
        <v>-4.1862880695375027E-2</v>
      </c>
      <c r="O42" s="242">
        <v>66.464301190956505</v>
      </c>
      <c r="P42" s="104">
        <v>-4.9336467780131121E-2</v>
      </c>
      <c r="Q42" s="242">
        <v>44.672075726842458</v>
      </c>
      <c r="R42" s="104">
        <v>-4.5480021539517579E-2</v>
      </c>
      <c r="S42" s="242">
        <v>55.079139950689175</v>
      </c>
      <c r="T42" s="104">
        <v>-4.5257818262839034E-2</v>
      </c>
    </row>
    <row r="43" spans="2:20" ht="15" hidden="1" customHeight="1" outlineLevel="1">
      <c r="B43" s="55" t="s">
        <v>90</v>
      </c>
      <c r="C43" s="242">
        <v>89.9</v>
      </c>
      <c r="D43" s="104">
        <v>-6.9590191096873255E-3</v>
      </c>
      <c r="E43" s="242">
        <v>64.55</v>
      </c>
      <c r="F43" s="104">
        <v>9.066750039080862E-3</v>
      </c>
      <c r="G43" s="242">
        <v>77.61</v>
      </c>
      <c r="H43" s="104">
        <v>-9.0113285272919175E-4</v>
      </c>
      <c r="I43" s="243">
        <v>83.184915186943059</v>
      </c>
      <c r="J43" s="104">
        <v>-4.384956663106232E-2</v>
      </c>
      <c r="K43" s="243">
        <v>62.041073918507507</v>
      </c>
      <c r="L43" s="104">
        <v>-1.5861840579743602E-2</v>
      </c>
      <c r="M43" s="243">
        <v>71.416987501950473</v>
      </c>
      <c r="N43" s="104">
        <v>-2.7914685912147519E-2</v>
      </c>
      <c r="O43" s="242">
        <v>80.961169428951138</v>
      </c>
      <c r="P43" s="104">
        <v>-3.5368085990637899E-2</v>
      </c>
      <c r="Q43" s="242">
        <v>63.355104403982239</v>
      </c>
      <c r="R43" s="104">
        <v>-9.1130295540874373E-3</v>
      </c>
      <c r="S43" s="242">
        <v>71.763031797437264</v>
      </c>
      <c r="T43" s="104">
        <v>-2.1725537089390734E-2</v>
      </c>
    </row>
    <row r="44" spans="2:20" ht="15" hidden="1" customHeight="1" outlineLevel="1">
      <c r="B44" s="55" t="s">
        <v>91</v>
      </c>
      <c r="C44" s="242">
        <v>88.22</v>
      </c>
      <c r="D44" s="104">
        <v>7.7298815484186045E-2</v>
      </c>
      <c r="E44" s="242">
        <v>55.91</v>
      </c>
      <c r="F44" s="104">
        <v>9.3059628543499473E-2</v>
      </c>
      <c r="G44" s="242">
        <v>72.56</v>
      </c>
      <c r="H44" s="104">
        <v>8.282345918519618E-2</v>
      </c>
      <c r="I44" s="243">
        <v>81.270161597056145</v>
      </c>
      <c r="J44" s="104">
        <v>4.8007261106547627E-2</v>
      </c>
      <c r="K44" s="243">
        <v>55.989979033704827</v>
      </c>
      <c r="L44" s="104">
        <v>3.9730717191437837E-2</v>
      </c>
      <c r="M44" s="243">
        <v>67.200090010156615</v>
      </c>
      <c r="N44" s="104">
        <v>4.7329622417217498E-2</v>
      </c>
      <c r="O44" s="242">
        <v>76.313489039315016</v>
      </c>
      <c r="P44" s="104">
        <v>2.7130630586603699E-2</v>
      </c>
      <c r="Q44" s="242">
        <v>55.889358810905627</v>
      </c>
      <c r="R44" s="104">
        <v>2.4315708643786627E-2</v>
      </c>
      <c r="S44" s="242">
        <v>65.643077418180823</v>
      </c>
      <c r="T44" s="104">
        <v>2.7911086986943445E-2</v>
      </c>
    </row>
    <row r="45" spans="2:20" ht="15" hidden="1" customHeight="1" outlineLevel="1">
      <c r="B45" s="55" t="s">
        <v>92</v>
      </c>
      <c r="C45" s="242">
        <v>73.180000000000007</v>
      </c>
      <c r="D45" s="104">
        <v>9.6658174734002733E-2</v>
      </c>
      <c r="E45" s="242">
        <v>45.76</v>
      </c>
      <c r="F45" s="104">
        <v>0.13689440993788815</v>
      </c>
      <c r="G45" s="242">
        <v>59.98</v>
      </c>
      <c r="H45" s="104">
        <v>0.1134211991832188</v>
      </c>
      <c r="I45" s="243">
        <v>69.946104825074784</v>
      </c>
      <c r="J45" s="104">
        <v>6.1542451110346841E-2</v>
      </c>
      <c r="K45" s="243">
        <v>45.495971650718182</v>
      </c>
      <c r="L45" s="104">
        <v>7.7474345369408448E-2</v>
      </c>
      <c r="M45" s="243">
        <v>56.157318561467022</v>
      </c>
      <c r="N45" s="104">
        <v>7.0570849757088272E-2</v>
      </c>
      <c r="O45" s="242">
        <v>66.501038748165513</v>
      </c>
      <c r="P45" s="104">
        <v>3.8896391984761358E-2</v>
      </c>
      <c r="Q45" s="242">
        <v>45.614492783161957</v>
      </c>
      <c r="R45" s="104">
        <v>6.0714924637628398E-2</v>
      </c>
      <c r="S45" s="242">
        <v>55.456624203364015</v>
      </c>
      <c r="T45" s="104">
        <v>5.0001488404924466E-2</v>
      </c>
    </row>
    <row r="46" spans="2:20" ht="15" hidden="1" customHeight="1" outlineLevel="1">
      <c r="B46" s="55" t="s">
        <v>93</v>
      </c>
      <c r="C46" s="242">
        <v>70.489999999999995</v>
      </c>
      <c r="D46" s="104">
        <v>0.20743405275779359</v>
      </c>
      <c r="E46" s="242">
        <v>42.96</v>
      </c>
      <c r="F46" s="104">
        <v>0.17892425905598253</v>
      </c>
      <c r="G46" s="242">
        <v>57.23</v>
      </c>
      <c r="H46" s="104">
        <v>0.19903624554787336</v>
      </c>
      <c r="I46" s="243">
        <v>66.185392622053286</v>
      </c>
      <c r="J46" s="104">
        <v>0.11537285691074839</v>
      </c>
      <c r="K46" s="243">
        <v>39.78639946033497</v>
      </c>
      <c r="L46" s="104">
        <v>2.2112359848434737E-2</v>
      </c>
      <c r="M46" s="243">
        <v>51.29753611486862</v>
      </c>
      <c r="N46" s="104">
        <v>7.4286085671150914E-2</v>
      </c>
      <c r="O46" s="242">
        <v>63.590053840294082</v>
      </c>
      <c r="P46" s="104">
        <v>0.12087633302721446</v>
      </c>
      <c r="Q46" s="242">
        <v>40.92888840235679</v>
      </c>
      <c r="R46" s="104">
        <v>5.1446538567741174E-2</v>
      </c>
      <c r="S46" s="242">
        <v>51.607253736137892</v>
      </c>
      <c r="T46" s="104">
        <v>9.2375821819973281E-2</v>
      </c>
    </row>
    <row r="47" spans="2:20" ht="15" hidden="1" customHeight="1" outlineLevel="1">
      <c r="B47" s="55" t="s">
        <v>94</v>
      </c>
      <c r="C47" s="242">
        <v>80.37</v>
      </c>
      <c r="D47" s="104">
        <v>6.1971458773784294E-2</v>
      </c>
      <c r="E47" s="242">
        <v>48.32</v>
      </c>
      <c r="F47" s="104">
        <v>-5.0501080762428763E-2</v>
      </c>
      <c r="G47" s="242">
        <v>64.94</v>
      </c>
      <c r="H47" s="104">
        <v>2.0427404148334327E-2</v>
      </c>
      <c r="I47" s="243">
        <v>74.288828196124328</v>
      </c>
      <c r="J47" s="104">
        <v>3.2739000259192075E-2</v>
      </c>
      <c r="K47" s="243">
        <v>48.425906931656833</v>
      </c>
      <c r="L47" s="104">
        <v>-2.9871427601742107E-2</v>
      </c>
      <c r="M47" s="243">
        <v>59.703292365903124</v>
      </c>
      <c r="N47" s="104">
        <v>4.5184277762067016E-3</v>
      </c>
      <c r="O47" s="242">
        <v>73.334819982083971</v>
      </c>
      <c r="P47" s="104">
        <v>4.2338111588766658E-2</v>
      </c>
      <c r="Q47" s="242">
        <v>49.370068041076017</v>
      </c>
      <c r="R47" s="104">
        <v>-1.1537285241852047E-2</v>
      </c>
      <c r="S47" s="242">
        <v>60.662707736080876</v>
      </c>
      <c r="T47" s="104">
        <v>1.989692699997514E-2</v>
      </c>
    </row>
    <row r="48" spans="2:20" ht="15" hidden="1" customHeight="1" outlineLevel="1">
      <c r="B48" s="55" t="s">
        <v>95</v>
      </c>
      <c r="C48" s="242">
        <v>84.01</v>
      </c>
      <c r="D48" s="104">
        <v>0.11197882197220399</v>
      </c>
      <c r="E48" s="242">
        <v>59.2</v>
      </c>
      <c r="F48" s="104">
        <v>9.8942340498124892E-3</v>
      </c>
      <c r="G48" s="242">
        <v>72.06</v>
      </c>
      <c r="H48" s="104">
        <v>7.0251002524877482E-2</v>
      </c>
      <c r="I48" s="243">
        <v>80.23097932110808</v>
      </c>
      <c r="J48" s="104">
        <v>4.2702671090830258E-2</v>
      </c>
      <c r="K48" s="243">
        <v>61.021618909451576</v>
      </c>
      <c r="L48" s="104">
        <v>3.4183117695422371E-2</v>
      </c>
      <c r="M48" s="243">
        <v>69.397755506411613</v>
      </c>
      <c r="N48" s="104">
        <v>3.9506903047601183E-2</v>
      </c>
      <c r="O48" s="242">
        <v>77.684738240995728</v>
      </c>
      <c r="P48" s="104">
        <v>2.6376049317652583E-2</v>
      </c>
      <c r="Q48" s="242">
        <v>61.716597023541247</v>
      </c>
      <c r="R48" s="104">
        <v>2.7211645529771511E-2</v>
      </c>
      <c r="S48" s="242">
        <v>69.241084062320297</v>
      </c>
      <c r="T48" s="104">
        <v>2.7754726081888892E-2</v>
      </c>
    </row>
    <row r="49" spans="2:20" ht="15" hidden="1" customHeight="1" outlineLevel="1">
      <c r="B49" s="55" t="s">
        <v>96</v>
      </c>
      <c r="C49" s="242">
        <v>81.91</v>
      </c>
      <c r="D49" s="104">
        <v>7.5075469221682622E-2</v>
      </c>
      <c r="E49" s="242">
        <v>59.72</v>
      </c>
      <c r="F49" s="104">
        <v>1.4783347493627863E-2</v>
      </c>
      <c r="G49" s="242">
        <v>71.23</v>
      </c>
      <c r="H49" s="104">
        <v>5.1055039102847921E-2</v>
      </c>
      <c r="I49" s="243">
        <v>78.66573385176315</v>
      </c>
      <c r="J49" s="104">
        <v>2.4437617229268405E-2</v>
      </c>
      <c r="K49" s="243">
        <v>62.584806714548868</v>
      </c>
      <c r="L49" s="104">
        <v>2.4958160236800087E-2</v>
      </c>
      <c r="M49" s="243">
        <v>69.596807084188086</v>
      </c>
      <c r="N49" s="104">
        <v>2.5592120161665566E-2</v>
      </c>
      <c r="O49" s="242">
        <v>76.804257257271075</v>
      </c>
      <c r="P49" s="104">
        <v>1.6918640067783874E-2</v>
      </c>
      <c r="Q49" s="242">
        <v>63.279114363757316</v>
      </c>
      <c r="R49" s="104">
        <v>2.0794621297386184E-2</v>
      </c>
      <c r="S49" s="242">
        <v>69.652414863419494</v>
      </c>
      <c r="T49" s="104">
        <v>1.9612984767295005E-2</v>
      </c>
    </row>
    <row r="50" spans="2:20" ht="15" hidden="1" customHeight="1" outlineLevel="1">
      <c r="B50" s="55" t="s">
        <v>97</v>
      </c>
      <c r="C50" s="242">
        <v>81</v>
      </c>
      <c r="D50" s="104">
        <v>5.7441253263707637E-2</v>
      </c>
      <c r="E50" s="242">
        <v>56.51</v>
      </c>
      <c r="F50" s="104">
        <v>5.6949635166398949E-3</v>
      </c>
      <c r="G50" s="242">
        <v>69.2</v>
      </c>
      <c r="H50" s="104">
        <v>3.7636827110511417E-2</v>
      </c>
      <c r="I50" s="243">
        <v>77.254527834065428</v>
      </c>
      <c r="J50" s="104">
        <v>7.5643139824677075E-3</v>
      </c>
      <c r="K50" s="243">
        <v>57.786197825536071</v>
      </c>
      <c r="L50" s="104">
        <v>1.9417075464950084E-2</v>
      </c>
      <c r="M50" s="243">
        <v>66.275256699520511</v>
      </c>
      <c r="N50" s="104">
        <v>1.4520619099730459E-2</v>
      </c>
      <c r="O50" s="242">
        <v>73.885594447385358</v>
      </c>
      <c r="P50" s="104">
        <v>3.0235681433448125E-3</v>
      </c>
      <c r="Q50" s="242">
        <v>59.071407461758739</v>
      </c>
      <c r="R50" s="104">
        <v>1.9875757805446703E-2</v>
      </c>
      <c r="S50" s="242">
        <v>66.052129666391551</v>
      </c>
      <c r="T50" s="104">
        <v>1.1932664685926131E-2</v>
      </c>
    </row>
    <row r="51" spans="2:20" collapsed="1">
      <c r="B51" s="113">
        <v>2008</v>
      </c>
      <c r="C51" s="243">
        <v>78.772487923790777</v>
      </c>
      <c r="D51" s="114">
        <v>9.875293386223527E-2</v>
      </c>
      <c r="E51" s="243">
        <v>51.951141874959497</v>
      </c>
      <c r="F51" s="114">
        <v>0.12521821526192989</v>
      </c>
      <c r="G51" s="243">
        <v>65.817717394308161</v>
      </c>
      <c r="H51" s="114">
        <v>0.10695048856948763</v>
      </c>
      <c r="I51" s="243">
        <v>73.97029927782647</v>
      </c>
      <c r="J51" s="114">
        <v>7.1410533934890275E-2</v>
      </c>
      <c r="K51" s="243">
        <v>52.602349456023518</v>
      </c>
      <c r="L51" s="114">
        <v>9.1422512136571044E-2</v>
      </c>
      <c r="M51" s="243">
        <v>61.999457957856222</v>
      </c>
      <c r="N51" s="114">
        <v>7.5389134310131389E-2</v>
      </c>
      <c r="O51" s="243">
        <v>71.163950994623377</v>
      </c>
      <c r="P51" s="114">
        <v>9.0601948860586035E-2</v>
      </c>
      <c r="Q51" s="243">
        <v>53.189922191708618</v>
      </c>
      <c r="R51" s="114">
        <v>0.12213979931329222</v>
      </c>
      <c r="S51" s="243">
        <v>61.717103063000927</v>
      </c>
      <c r="T51" s="114">
        <v>0.10004224988743848</v>
      </c>
    </row>
    <row r="52" spans="2:20" ht="15" hidden="1" customHeight="1" outlineLevel="1">
      <c r="B52" s="55" t="s">
        <v>86</v>
      </c>
      <c r="C52" s="242">
        <v>75.099999999999994</v>
      </c>
      <c r="D52" s="104">
        <v>4.1608876560332853E-2</v>
      </c>
      <c r="E52" s="242">
        <v>53.27</v>
      </c>
      <c r="F52" s="104">
        <v>2.659471959915205E-2</v>
      </c>
      <c r="G52" s="242">
        <v>64.53</v>
      </c>
      <c r="H52" s="104">
        <v>3.5628310062590263E-2</v>
      </c>
      <c r="I52" s="243">
        <v>71.734661606578115</v>
      </c>
      <c r="J52" s="104">
        <v>-7.3803462327790559E-3</v>
      </c>
      <c r="K52" s="243">
        <v>56.451085702190774</v>
      </c>
      <c r="L52" s="104">
        <v>2.2032567376254697E-2</v>
      </c>
      <c r="M52" s="243">
        <v>63.102452456349347</v>
      </c>
      <c r="N52" s="104">
        <v>8.0509596065343469E-3</v>
      </c>
      <c r="O52" s="242">
        <v>68.789489859201069</v>
      </c>
      <c r="P52" s="104">
        <v>-1.2759417065445255E-2</v>
      </c>
      <c r="Q52" s="242">
        <v>57.502618168416596</v>
      </c>
      <c r="R52" s="104">
        <v>2.2854591170963223E-2</v>
      </c>
      <c r="S52" s="242">
        <v>62.820329411079243</v>
      </c>
      <c r="T52" s="104">
        <v>5.1172792302491832E-3</v>
      </c>
    </row>
    <row r="53" spans="2:20" ht="15" hidden="1" customHeight="1" outlineLevel="1">
      <c r="B53" s="55" t="s">
        <v>87</v>
      </c>
      <c r="C53" s="242">
        <v>80</v>
      </c>
      <c r="D53" s="104">
        <v>4.6298718284070173E-2</v>
      </c>
      <c r="E53" s="242">
        <v>54.88</v>
      </c>
      <c r="F53" s="104">
        <v>3.7429111531191106E-2</v>
      </c>
      <c r="G53" s="242">
        <v>67.84</v>
      </c>
      <c r="H53" s="104">
        <v>4.3050430504304904E-2</v>
      </c>
      <c r="I53" s="243">
        <v>77.222484079101733</v>
      </c>
      <c r="J53" s="104">
        <v>3.6761006878243352E-2</v>
      </c>
      <c r="K53" s="243">
        <v>57.72595022779641</v>
      </c>
      <c r="L53" s="104">
        <v>1.0291747546617991E-2</v>
      </c>
      <c r="M53" s="243">
        <v>66.210783743928815</v>
      </c>
      <c r="N53" s="104">
        <v>2.4342064109889039E-2</v>
      </c>
      <c r="O53" s="242">
        <v>73.683990339817825</v>
      </c>
      <c r="P53" s="104">
        <v>1.4892867142954236E-2</v>
      </c>
      <c r="Q53" s="242">
        <v>58.001429800844328</v>
      </c>
      <c r="R53" s="104">
        <v>6.8071697860010438E-3</v>
      </c>
      <c r="S53" s="242">
        <v>65.39013154004526</v>
      </c>
      <c r="T53" s="104">
        <v>1.2115844891495975E-2</v>
      </c>
    </row>
    <row r="54" spans="2:20" ht="15" hidden="1" customHeight="1" outlineLevel="1">
      <c r="B54" s="55" t="s">
        <v>88</v>
      </c>
      <c r="C54" s="242">
        <v>78.569999999999993</v>
      </c>
      <c r="D54" s="104">
        <v>-2.2761194029850884E-2</v>
      </c>
      <c r="E54" s="242">
        <v>51</v>
      </c>
      <c r="F54" s="104">
        <v>-2.764537654909438E-2</v>
      </c>
      <c r="G54" s="242">
        <v>65.23</v>
      </c>
      <c r="H54" s="104">
        <v>-2.4233358264771687E-2</v>
      </c>
      <c r="I54" s="243">
        <v>74.63022429815598</v>
      </c>
      <c r="J54" s="104">
        <v>-4.3978607458272978E-2</v>
      </c>
      <c r="K54" s="243">
        <v>51.960738753142216</v>
      </c>
      <c r="L54" s="104">
        <v>-9.2595585336073483E-2</v>
      </c>
      <c r="M54" s="243">
        <v>61.826431404604676</v>
      </c>
      <c r="N54" s="104">
        <v>-6.6851573103631878E-2</v>
      </c>
      <c r="O54" s="242">
        <v>69.086472371130611</v>
      </c>
      <c r="P54" s="104">
        <v>-6.5320015462092651E-2</v>
      </c>
      <c r="Q54" s="242">
        <v>51.435418621685976</v>
      </c>
      <c r="R54" s="104">
        <v>-8.0034199743010848E-2</v>
      </c>
      <c r="S54" s="242">
        <v>59.75155878343709</v>
      </c>
      <c r="T54" s="104">
        <v>-7.0934011952755394E-2</v>
      </c>
    </row>
    <row r="55" spans="2:20" ht="15" hidden="1" customHeight="1" outlineLevel="1">
      <c r="B55" s="55" t="s">
        <v>89</v>
      </c>
      <c r="C55" s="242">
        <v>75.930000000000007</v>
      </c>
      <c r="D55" s="104">
        <v>-2.7535860655737543E-2</v>
      </c>
      <c r="E55" s="242">
        <v>45.02</v>
      </c>
      <c r="F55" s="104">
        <v>-0.1067460317460317</v>
      </c>
      <c r="G55" s="242">
        <v>60.97</v>
      </c>
      <c r="H55" s="104">
        <v>-5.7067738942158996E-2</v>
      </c>
      <c r="I55" s="243">
        <v>73.1649593598123</v>
      </c>
      <c r="J55" s="104">
        <v>-3.3694116848220879E-2</v>
      </c>
      <c r="K55" s="243">
        <v>46.424867539112782</v>
      </c>
      <c r="L55" s="104">
        <v>-0.11697165877441273</v>
      </c>
      <c r="M55" s="243">
        <v>58.062075928825557</v>
      </c>
      <c r="N55" s="104">
        <v>-7.2186884105331361E-2</v>
      </c>
      <c r="O55" s="242">
        <v>69.913590811417265</v>
      </c>
      <c r="P55" s="104">
        <v>-6.1958876115664308E-2</v>
      </c>
      <c r="Q55" s="242">
        <v>46.800566499291875</v>
      </c>
      <c r="R55" s="104">
        <v>-0.11001242145335932</v>
      </c>
      <c r="S55" s="242">
        <v>57.690066495723741</v>
      </c>
      <c r="T55" s="104">
        <v>-8.1787987863093048E-2</v>
      </c>
    </row>
    <row r="56" spans="2:20" ht="15" hidden="1" customHeight="1" outlineLevel="1">
      <c r="B56" s="55" t="s">
        <v>90</v>
      </c>
      <c r="C56" s="242">
        <v>90.53</v>
      </c>
      <c r="D56" s="104">
        <v>-3.7324542747766976E-2</v>
      </c>
      <c r="E56" s="242">
        <v>63.97</v>
      </c>
      <c r="F56" s="104">
        <v>-8.7576665240336582E-2</v>
      </c>
      <c r="G56" s="242">
        <v>77.680000000000007</v>
      </c>
      <c r="H56" s="104">
        <v>-5.7738961669092537E-2</v>
      </c>
      <c r="I56" s="243">
        <v>86.99981957216302</v>
      </c>
      <c r="J56" s="104">
        <v>-4.2404381611645836E-2</v>
      </c>
      <c r="K56" s="243">
        <v>63.041020536237653</v>
      </c>
      <c r="L56" s="104">
        <v>-0.12223608780803275</v>
      </c>
      <c r="M56" s="243">
        <v>73.467818582326757</v>
      </c>
      <c r="N56" s="104">
        <v>-8.2207033557385123E-2</v>
      </c>
      <c r="O56" s="242">
        <v>83.929598692673338</v>
      </c>
      <c r="P56" s="104">
        <v>-4.9180490591834047E-2</v>
      </c>
      <c r="Q56" s="242">
        <v>63.937771202573771</v>
      </c>
      <c r="R56" s="104">
        <v>-0.10494243483596644</v>
      </c>
      <c r="S56" s="242">
        <v>73.356746514597177</v>
      </c>
      <c r="T56" s="104">
        <v>-7.486000149323413E-2</v>
      </c>
    </row>
    <row r="57" spans="2:20" ht="15" hidden="1" customHeight="1" outlineLevel="1">
      <c r="B57" s="55" t="s">
        <v>91</v>
      </c>
      <c r="C57" s="242">
        <v>81.89</v>
      </c>
      <c r="D57" s="104">
        <v>-3.5567071016370244E-2</v>
      </c>
      <c r="E57" s="242">
        <v>51.15</v>
      </c>
      <c r="F57" s="104">
        <v>-0.13946837146702551</v>
      </c>
      <c r="G57" s="242">
        <v>67.010000000000005</v>
      </c>
      <c r="H57" s="104">
        <v>-7.661568141105124E-2</v>
      </c>
      <c r="I57" s="243">
        <v>77.547326829822083</v>
      </c>
      <c r="J57" s="104">
        <v>-6.0362182136041498E-2</v>
      </c>
      <c r="K57" s="243">
        <v>53.850461574269154</v>
      </c>
      <c r="L57" s="104">
        <v>-0.12144073727494675</v>
      </c>
      <c r="M57" s="243">
        <v>64.163266818578137</v>
      </c>
      <c r="N57" s="104">
        <v>-8.955520114844806E-2</v>
      </c>
      <c r="O57" s="242">
        <v>74.297744383040822</v>
      </c>
      <c r="P57" s="104">
        <v>-7.7529898212994941E-2</v>
      </c>
      <c r="Q57" s="242">
        <v>54.562629801806125</v>
      </c>
      <c r="R57" s="104">
        <v>-0.10856922991970563</v>
      </c>
      <c r="S57" s="242">
        <v>63.860657063828924</v>
      </c>
      <c r="T57" s="104">
        <v>-9.0719090399179803E-2</v>
      </c>
    </row>
    <row r="58" spans="2:20" ht="15" hidden="1" customHeight="1" outlineLevel="1">
      <c r="B58" s="55" t="s">
        <v>92</v>
      </c>
      <c r="C58" s="242">
        <v>66.73</v>
      </c>
      <c r="D58" s="104">
        <v>-7.6529200110711293E-2</v>
      </c>
      <c r="E58" s="242">
        <v>40.25</v>
      </c>
      <c r="F58" s="104">
        <v>-0.11382650814619111</v>
      </c>
      <c r="G58" s="242">
        <v>53.87</v>
      </c>
      <c r="H58" s="104">
        <v>-9.0033783783783905E-2</v>
      </c>
      <c r="I58" s="243">
        <v>65.891010530867518</v>
      </c>
      <c r="J58" s="104">
        <v>-7.9346817484283627E-2</v>
      </c>
      <c r="K58" s="243">
        <v>42.224644926575998</v>
      </c>
      <c r="L58" s="104">
        <v>-0.10912027644325517</v>
      </c>
      <c r="M58" s="243">
        <v>52.455490053936252</v>
      </c>
      <c r="N58" s="104">
        <v>-9.2762211458369825E-2</v>
      </c>
      <c r="O58" s="242">
        <v>64.01123274778007</v>
      </c>
      <c r="P58" s="104">
        <v>-7.7589670126598342E-2</v>
      </c>
      <c r="Q58" s="242">
        <v>43.003536316551042</v>
      </c>
      <c r="R58" s="104">
        <v>-8.7333390097681818E-2</v>
      </c>
      <c r="S58" s="242">
        <v>52.815757706790627</v>
      </c>
      <c r="T58" s="104">
        <v>-8.1411747683396096E-2</v>
      </c>
    </row>
    <row r="59" spans="2:20" ht="15" hidden="1" customHeight="1" outlineLevel="1">
      <c r="B59" s="55" t="s">
        <v>93</v>
      </c>
      <c r="C59" s="242">
        <v>58.38</v>
      </c>
      <c r="D59" s="104">
        <v>-0.11826008155867684</v>
      </c>
      <c r="E59" s="242">
        <v>36.44</v>
      </c>
      <c r="F59" s="104">
        <v>-0.10948191593352896</v>
      </c>
      <c r="G59" s="242">
        <v>47.73</v>
      </c>
      <c r="H59" s="104">
        <v>-0.11447124304267164</v>
      </c>
      <c r="I59" s="243">
        <v>59.339253427205655</v>
      </c>
      <c r="J59" s="104">
        <v>-9.380756858039685E-2</v>
      </c>
      <c r="K59" s="243">
        <v>38.925661231838298</v>
      </c>
      <c r="L59" s="104">
        <v>-8.7900098793264103E-2</v>
      </c>
      <c r="M59" s="243">
        <v>47.750349556860293</v>
      </c>
      <c r="N59" s="104">
        <v>-9.0631619111755213E-2</v>
      </c>
      <c r="O59" s="242">
        <v>56.732444040952146</v>
      </c>
      <c r="P59" s="104">
        <v>-0.11339864201582606</v>
      </c>
      <c r="Q59" s="242">
        <v>38.926266720235986</v>
      </c>
      <c r="R59" s="104">
        <v>-7.1795887953440385E-2</v>
      </c>
      <c r="S59" s="242">
        <v>47.243130711330338</v>
      </c>
      <c r="T59" s="104">
        <v>-9.5136023733904174E-2</v>
      </c>
    </row>
    <row r="60" spans="2:20" ht="15" hidden="1" customHeight="1" outlineLevel="1">
      <c r="B60" s="55" t="s">
        <v>94</v>
      </c>
      <c r="C60" s="242">
        <v>75.680000000000007</v>
      </c>
      <c r="D60" s="104">
        <v>-7.4929715193741586E-2</v>
      </c>
      <c r="E60" s="242">
        <v>50.89</v>
      </c>
      <c r="F60" s="104">
        <v>-9.222261862290404E-2</v>
      </c>
      <c r="G60" s="242">
        <v>63.64</v>
      </c>
      <c r="H60" s="104">
        <v>-8.1408775981524295E-2</v>
      </c>
      <c r="I60" s="243">
        <v>71.933787895566695</v>
      </c>
      <c r="J60" s="104">
        <v>-8.7205542378807732E-2</v>
      </c>
      <c r="K60" s="243">
        <v>49.916998951946127</v>
      </c>
      <c r="L60" s="104">
        <v>-0.10102916104848425</v>
      </c>
      <c r="M60" s="243">
        <v>59.434740782280826</v>
      </c>
      <c r="N60" s="104">
        <v>-9.3481139252529433E-2</v>
      </c>
      <c r="O60" s="242">
        <v>70.356076561668246</v>
      </c>
      <c r="P60" s="104">
        <v>-6.3330440317017289E-2</v>
      </c>
      <c r="Q60" s="242">
        <v>49.946312899779571</v>
      </c>
      <c r="R60" s="104">
        <v>-0.10122017137004513</v>
      </c>
      <c r="S60" s="242">
        <v>59.479253373691513</v>
      </c>
      <c r="T60" s="104">
        <v>-8.0337278871136064E-2</v>
      </c>
    </row>
    <row r="61" spans="2:20" ht="15" hidden="1" customHeight="1" outlineLevel="1">
      <c r="B61" s="55" t="s">
        <v>95</v>
      </c>
      <c r="C61" s="242">
        <v>75.55</v>
      </c>
      <c r="D61" s="104">
        <v>-3.2898105478750717E-2</v>
      </c>
      <c r="E61" s="242">
        <v>58.62</v>
      </c>
      <c r="F61" s="104">
        <v>1.7061934823403568E-4</v>
      </c>
      <c r="G61" s="242">
        <v>67.33</v>
      </c>
      <c r="H61" s="104">
        <v>-1.8942153577152787E-2</v>
      </c>
      <c r="I61" s="243">
        <v>76.945213190231797</v>
      </c>
      <c r="J61" s="104">
        <v>-4.8398254948665009E-3</v>
      </c>
      <c r="K61" s="243">
        <v>59.004655815144595</v>
      </c>
      <c r="L61" s="104">
        <v>-7.767099678828826E-3</v>
      </c>
      <c r="M61" s="243">
        <v>66.760264220423124</v>
      </c>
      <c r="N61" s="104">
        <v>-6.0085892997129298E-3</v>
      </c>
      <c r="O61" s="242">
        <v>75.688377853946903</v>
      </c>
      <c r="P61" s="104">
        <v>-1.8179552732657811E-3</v>
      </c>
      <c r="Q61" s="242">
        <v>60.081675759927442</v>
      </c>
      <c r="R61" s="104">
        <v>-5.2454357014952713E-3</v>
      </c>
      <c r="S61" s="242">
        <v>67.371214459200985</v>
      </c>
      <c r="T61" s="104">
        <v>-3.1740398771837874E-3</v>
      </c>
    </row>
    <row r="62" spans="2:20" ht="15" hidden="1" customHeight="1" outlineLevel="1">
      <c r="B62" s="55" t="s">
        <v>96</v>
      </c>
      <c r="C62" s="242">
        <v>76.19</v>
      </c>
      <c r="D62" s="104">
        <v>-3.0044557606619948E-2</v>
      </c>
      <c r="E62" s="242">
        <v>58.85</v>
      </c>
      <c r="F62" s="104">
        <v>-3.2231540864989361E-2</v>
      </c>
      <c r="G62" s="242">
        <v>67.77</v>
      </c>
      <c r="H62" s="104">
        <v>-3.0749427917620253E-2</v>
      </c>
      <c r="I62" s="243">
        <v>76.789189042594302</v>
      </c>
      <c r="J62" s="104">
        <v>1.0397759808900009E-3</v>
      </c>
      <c r="K62" s="243">
        <v>61.06084047380984</v>
      </c>
      <c r="L62" s="104">
        <v>-2.7787890828657402E-2</v>
      </c>
      <c r="M62" s="243">
        <v>67.860122670616306</v>
      </c>
      <c r="N62" s="104">
        <v>-1.3668524047150687E-2</v>
      </c>
      <c r="O62" s="242">
        <v>75.526452393626698</v>
      </c>
      <c r="P62" s="104">
        <v>2.9355350128563718E-3</v>
      </c>
      <c r="Q62" s="242">
        <v>61.990054653043011</v>
      </c>
      <c r="R62" s="104">
        <v>-2.7174367393778431E-2</v>
      </c>
      <c r="S62" s="242">
        <v>68.312600863273801</v>
      </c>
      <c r="T62" s="104">
        <v>-1.1654096319740681E-2</v>
      </c>
    </row>
    <row r="63" spans="2:20" ht="15" hidden="1" customHeight="1" outlineLevel="1">
      <c r="B63" s="55" t="s">
        <v>97</v>
      </c>
      <c r="C63" s="242">
        <v>76.599999999999994</v>
      </c>
      <c r="D63" s="104">
        <v>-4.8565395603030859E-2</v>
      </c>
      <c r="E63" s="242">
        <v>56.19</v>
      </c>
      <c r="F63" s="104">
        <v>-4.1126279863481274E-2</v>
      </c>
      <c r="G63" s="242">
        <v>66.69</v>
      </c>
      <c r="H63" s="104">
        <v>-4.5239799570508166E-2</v>
      </c>
      <c r="I63" s="243">
        <v>76.674537557519841</v>
      </c>
      <c r="J63" s="104">
        <v>-7.7886388380079552E-3</v>
      </c>
      <c r="K63" s="243">
        <v>56.685530600103135</v>
      </c>
      <c r="L63" s="104">
        <v>-3.1852376885829869E-2</v>
      </c>
      <c r="M63" s="243">
        <v>65.326672964352483</v>
      </c>
      <c r="N63" s="104">
        <v>-1.9475228570778103E-2</v>
      </c>
      <c r="O63" s="242">
        <v>73.662869741088841</v>
      </c>
      <c r="P63" s="104">
        <v>1.0119877698535396E-2</v>
      </c>
      <c r="Q63" s="242">
        <v>57.920199602417945</v>
      </c>
      <c r="R63" s="104">
        <v>-2.5133105556031543E-2</v>
      </c>
      <c r="S63" s="242">
        <v>65.27324590998569</v>
      </c>
      <c r="T63" s="104">
        <v>-6.6156871770760572E-3</v>
      </c>
    </row>
    <row r="64" spans="2:20" collapsed="1">
      <c r="B64" s="113">
        <v>2007</v>
      </c>
      <c r="C64" s="243">
        <v>71.692630341287895</v>
      </c>
      <c r="D64" s="114">
        <v>-0.13991362724767653</v>
      </c>
      <c r="E64" s="243">
        <v>46.169837254959681</v>
      </c>
      <c r="F64" s="114">
        <v>-0.13054044814981269</v>
      </c>
      <c r="G64" s="243">
        <v>59.458591936992967</v>
      </c>
      <c r="H64" s="114">
        <v>-0.13599251003488055</v>
      </c>
      <c r="I64" s="243">
        <v>69.040108282453801</v>
      </c>
      <c r="J64" s="114">
        <v>-0.12275555379608571</v>
      </c>
      <c r="K64" s="243">
        <v>48.196137491290195</v>
      </c>
      <c r="L64" s="114">
        <v>-0.11844592120130726</v>
      </c>
      <c r="M64" s="243">
        <v>57.65304481863604</v>
      </c>
      <c r="N64" s="114">
        <v>-0.11841985570198876</v>
      </c>
      <c r="O64" s="243">
        <v>65.251993240038132</v>
      </c>
      <c r="P64" s="114">
        <v>-0.12245605032118212</v>
      </c>
      <c r="Q64" s="243">
        <v>47.400441749110826</v>
      </c>
      <c r="R64" s="114">
        <v>-0.13338158388472598</v>
      </c>
      <c r="S64" s="243">
        <v>56.104302420489866</v>
      </c>
      <c r="T64" s="114">
        <v>-0.12627383890505806</v>
      </c>
    </row>
    <row r="65" spans="2:20" ht="15" hidden="1" customHeight="1" outlineLevel="1">
      <c r="B65" s="55" t="s">
        <v>86</v>
      </c>
      <c r="C65" s="242">
        <v>72.099999999999994</v>
      </c>
      <c r="D65" s="115"/>
      <c r="E65" s="242">
        <v>51.89</v>
      </c>
      <c r="F65" s="115"/>
      <c r="G65" s="242">
        <v>62.31</v>
      </c>
      <c r="H65" s="115"/>
      <c r="I65" s="243">
        <v>72.268024650054528</v>
      </c>
      <c r="J65" s="115"/>
      <c r="K65" s="243">
        <v>55.234135881903526</v>
      </c>
      <c r="L65" s="115"/>
      <c r="M65" s="243">
        <v>62.598474665387641</v>
      </c>
      <c r="N65" s="115"/>
      <c r="O65" s="242">
        <v>69.678547507361941</v>
      </c>
      <c r="P65" s="115"/>
      <c r="Q65" s="242">
        <v>56.217783705294451</v>
      </c>
      <c r="R65" s="115"/>
      <c r="S65" s="242">
        <v>62.500496916329055</v>
      </c>
      <c r="T65" s="115"/>
    </row>
    <row r="66" spans="2:20" ht="15" hidden="1" customHeight="1" outlineLevel="1">
      <c r="B66" s="55" t="s">
        <v>87</v>
      </c>
      <c r="C66" s="242">
        <v>76.459999999999994</v>
      </c>
      <c r="D66" s="115"/>
      <c r="E66" s="242">
        <v>52.9</v>
      </c>
      <c r="F66" s="115"/>
      <c r="G66" s="242">
        <v>65.040000000000006</v>
      </c>
      <c r="H66" s="115"/>
      <c r="I66" s="243">
        <v>74.484363866677228</v>
      </c>
      <c r="J66" s="115"/>
      <c r="K66" s="243">
        <v>57.137901371536991</v>
      </c>
      <c r="L66" s="115"/>
      <c r="M66" s="243">
        <v>64.637376579339488</v>
      </c>
      <c r="N66" s="115"/>
      <c r="O66" s="242">
        <v>72.602727563991209</v>
      </c>
      <c r="P66" s="115"/>
      <c r="Q66" s="242">
        <v>57.609273693564027</v>
      </c>
      <c r="R66" s="115"/>
      <c r="S66" s="242">
        <v>64.607358801951591</v>
      </c>
      <c r="T66" s="115"/>
    </row>
    <row r="67" spans="2:20" ht="15" hidden="1" customHeight="1" outlineLevel="1">
      <c r="B67" s="55" t="s">
        <v>88</v>
      </c>
      <c r="C67" s="242">
        <v>80.400000000000006</v>
      </c>
      <c r="D67" s="115"/>
      <c r="E67" s="242">
        <v>52.45</v>
      </c>
      <c r="F67" s="115"/>
      <c r="G67" s="242">
        <v>66.849999999999994</v>
      </c>
      <c r="H67" s="115"/>
      <c r="I67" s="243">
        <v>78.063341344005153</v>
      </c>
      <c r="J67" s="115"/>
      <c r="K67" s="243">
        <v>57.263043813145657</v>
      </c>
      <c r="L67" s="115"/>
      <c r="M67" s="243">
        <v>66.255731266930468</v>
      </c>
      <c r="N67" s="115"/>
      <c r="O67" s="242">
        <v>73.914573451881495</v>
      </c>
      <c r="P67" s="115"/>
      <c r="Q67" s="242">
        <v>55.910142102366933</v>
      </c>
      <c r="R67" s="115"/>
      <c r="S67" s="242">
        <v>64.313578962271322</v>
      </c>
      <c r="T67" s="115"/>
    </row>
    <row r="68" spans="2:20" ht="15" hidden="1" customHeight="1" outlineLevel="1">
      <c r="B68" s="55" t="s">
        <v>89</v>
      </c>
      <c r="C68" s="242">
        <v>78.08</v>
      </c>
      <c r="D68" s="115"/>
      <c r="E68" s="242">
        <v>50.4</v>
      </c>
      <c r="F68" s="115"/>
      <c r="G68" s="242">
        <v>64.66</v>
      </c>
      <c r="H68" s="115"/>
      <c r="I68" s="243">
        <v>75.71614810123242</v>
      </c>
      <c r="J68" s="115"/>
      <c r="K68" s="243">
        <v>52.574606466965733</v>
      </c>
      <c r="L68" s="115"/>
      <c r="M68" s="243">
        <v>62.579494657000666</v>
      </c>
      <c r="N68" s="115"/>
      <c r="O68" s="242">
        <v>74.531477385460448</v>
      </c>
      <c r="P68" s="115"/>
      <c r="Q68" s="242">
        <v>52.585640100413208</v>
      </c>
      <c r="R68" s="115"/>
      <c r="S68" s="242">
        <v>62.828699399678577</v>
      </c>
      <c r="T68" s="115"/>
    </row>
    <row r="69" spans="2:20" ht="15" hidden="1" customHeight="1" outlineLevel="1">
      <c r="B69" s="55" t="s">
        <v>90</v>
      </c>
      <c r="C69" s="242">
        <v>94.04</v>
      </c>
      <c r="D69" s="115"/>
      <c r="E69" s="242">
        <v>70.11</v>
      </c>
      <c r="F69" s="115"/>
      <c r="G69" s="242">
        <v>82.44</v>
      </c>
      <c r="H69" s="115"/>
      <c r="I69" s="243">
        <v>90.852357614777773</v>
      </c>
      <c r="J69" s="115"/>
      <c r="K69" s="243">
        <v>71.820018641243209</v>
      </c>
      <c r="L69" s="115"/>
      <c r="M69" s="243">
        <v>80.048356512351134</v>
      </c>
      <c r="N69" s="115"/>
      <c r="O69" s="242">
        <v>88.270799938586663</v>
      </c>
      <c r="P69" s="115"/>
      <c r="Q69" s="242">
        <v>71.434255952974553</v>
      </c>
      <c r="R69" s="115"/>
      <c r="S69" s="242">
        <v>79.292589913958508</v>
      </c>
      <c r="T69" s="115"/>
    </row>
    <row r="70" spans="2:20" ht="15" hidden="1" customHeight="1" outlineLevel="1">
      <c r="B70" s="55" t="s">
        <v>91</v>
      </c>
      <c r="C70" s="242">
        <v>84.91</v>
      </c>
      <c r="D70" s="115"/>
      <c r="E70" s="242">
        <v>59.44</v>
      </c>
      <c r="F70" s="115"/>
      <c r="G70" s="242">
        <v>72.569999999999993</v>
      </c>
      <c r="H70" s="115"/>
      <c r="I70" s="243">
        <v>82.528954620097508</v>
      </c>
      <c r="J70" s="115"/>
      <c r="K70" s="243">
        <v>61.294057053407627</v>
      </c>
      <c r="L70" s="115"/>
      <c r="M70" s="243">
        <v>70.474637121893167</v>
      </c>
      <c r="N70" s="115"/>
      <c r="O70" s="242">
        <v>80.542170677522833</v>
      </c>
      <c r="P70" s="115"/>
      <c r="Q70" s="242">
        <v>61.207927337858749</v>
      </c>
      <c r="R70" s="115"/>
      <c r="S70" s="242">
        <v>70.232044233573689</v>
      </c>
      <c r="T70" s="115"/>
    </row>
    <row r="71" spans="2:20" ht="15" hidden="1" customHeight="1" outlineLevel="1">
      <c r="B71" s="55" t="s">
        <v>92</v>
      </c>
      <c r="C71" s="242">
        <v>72.260000000000005</v>
      </c>
      <c r="D71" s="115"/>
      <c r="E71" s="242">
        <v>45.42</v>
      </c>
      <c r="F71" s="115"/>
      <c r="G71" s="242">
        <v>59.2</v>
      </c>
      <c r="H71" s="115"/>
      <c r="I71" s="243">
        <v>71.569850386893876</v>
      </c>
      <c r="J71" s="115"/>
      <c r="K71" s="243">
        <v>47.396571961474763</v>
      </c>
      <c r="L71" s="115"/>
      <c r="M71" s="243">
        <v>57.818898988166694</v>
      </c>
      <c r="N71" s="115"/>
      <c r="O71" s="242">
        <v>69.395615676339446</v>
      </c>
      <c r="P71" s="115"/>
      <c r="Q71" s="242">
        <v>47.118559888099412</v>
      </c>
      <c r="R71" s="115"/>
      <c r="S71" s="242">
        <v>57.496661397088019</v>
      </c>
      <c r="T71" s="115"/>
    </row>
    <row r="72" spans="2:20" ht="15" hidden="1" customHeight="1" outlineLevel="1">
      <c r="B72" s="55" t="s">
        <v>93</v>
      </c>
      <c r="C72" s="242">
        <v>66.209999999999994</v>
      </c>
      <c r="D72" s="115"/>
      <c r="E72" s="242">
        <v>40.92</v>
      </c>
      <c r="F72" s="115"/>
      <c r="G72" s="242">
        <v>53.9</v>
      </c>
      <c r="H72" s="115"/>
      <c r="I72" s="243">
        <v>65.481956557777977</v>
      </c>
      <c r="J72" s="115"/>
      <c r="K72" s="243">
        <v>42.676971218107212</v>
      </c>
      <c r="L72" s="115"/>
      <c r="M72" s="243">
        <v>52.509357660114738</v>
      </c>
      <c r="N72" s="115"/>
      <c r="O72" s="242">
        <v>63.988672620513668</v>
      </c>
      <c r="P72" s="115"/>
      <c r="Q72" s="242">
        <v>41.937184090263337</v>
      </c>
      <c r="R72" s="115"/>
      <c r="S72" s="242">
        <v>52.210201699351792</v>
      </c>
      <c r="T72" s="115"/>
    </row>
    <row r="73" spans="2:20" ht="15" hidden="1" customHeight="1" outlineLevel="1">
      <c r="B73" s="55" t="s">
        <v>94</v>
      </c>
      <c r="C73" s="242">
        <v>81.81</v>
      </c>
      <c r="D73" s="115"/>
      <c r="E73" s="242">
        <v>56.06</v>
      </c>
      <c r="F73" s="115"/>
      <c r="G73" s="242">
        <v>69.28</v>
      </c>
      <c r="H73" s="115"/>
      <c r="I73" s="243">
        <v>78.806118173670001</v>
      </c>
      <c r="J73" s="115"/>
      <c r="K73" s="243">
        <v>55.526827778045764</v>
      </c>
      <c r="L73" s="115"/>
      <c r="M73" s="243">
        <v>65.563711198765219</v>
      </c>
      <c r="N73" s="115"/>
      <c r="O73" s="242">
        <v>75.113017001940761</v>
      </c>
      <c r="P73" s="115"/>
      <c r="Q73" s="242">
        <v>55.571243711504607</v>
      </c>
      <c r="R73" s="115"/>
      <c r="S73" s="242">
        <v>64.675072727403972</v>
      </c>
      <c r="T73" s="115"/>
    </row>
    <row r="74" spans="2:20" ht="15" hidden="1" customHeight="1" outlineLevel="1">
      <c r="B74" s="55" t="s">
        <v>95</v>
      </c>
      <c r="C74" s="242">
        <v>78.12</v>
      </c>
      <c r="D74" s="115"/>
      <c r="E74" s="242">
        <v>58.61</v>
      </c>
      <c r="F74" s="115"/>
      <c r="G74" s="242">
        <v>68.63</v>
      </c>
      <c r="H74" s="115"/>
      <c r="I74" s="243">
        <v>77.319425718070548</v>
      </c>
      <c r="J74" s="115"/>
      <c r="K74" s="243">
        <v>59.466538346033133</v>
      </c>
      <c r="L74" s="115"/>
      <c r="M74" s="243">
        <v>67.163824054967606</v>
      </c>
      <c r="N74" s="115"/>
      <c r="O74" s="242">
        <v>75.826226542341402</v>
      </c>
      <c r="P74" s="115"/>
      <c r="Q74" s="242">
        <v>60.398492167057007</v>
      </c>
      <c r="R74" s="115"/>
      <c r="S74" s="242">
        <v>67.585734274918323</v>
      </c>
      <c r="T74" s="115"/>
    </row>
    <row r="75" spans="2:20" ht="15" hidden="1" customHeight="1" outlineLevel="1">
      <c r="B75" s="55" t="s">
        <v>96</v>
      </c>
      <c r="C75" s="242">
        <v>78.55</v>
      </c>
      <c r="D75" s="115"/>
      <c r="E75" s="242">
        <v>60.81</v>
      </c>
      <c r="F75" s="115"/>
      <c r="G75" s="242">
        <v>69.92</v>
      </c>
      <c r="H75" s="115"/>
      <c r="I75" s="243">
        <v>76.709428421413918</v>
      </c>
      <c r="J75" s="115"/>
      <c r="K75" s="243">
        <v>62.806089224556736</v>
      </c>
      <c r="L75" s="115"/>
      <c r="M75" s="243">
        <v>68.800524291349191</v>
      </c>
      <c r="N75" s="115"/>
      <c r="O75" s="242">
        <v>75.305390782328345</v>
      </c>
      <c r="P75" s="115"/>
      <c r="Q75" s="242">
        <v>63.72165018613898</v>
      </c>
      <c r="R75" s="115"/>
      <c r="S75" s="242">
        <v>69.118109974353345</v>
      </c>
      <c r="T75" s="115"/>
    </row>
    <row r="76" spans="2:20" ht="15" hidden="1" customHeight="1" outlineLevel="1">
      <c r="B76" s="55" t="s">
        <v>97</v>
      </c>
      <c r="C76" s="242">
        <v>80.510000000000005</v>
      </c>
      <c r="D76" s="115"/>
      <c r="E76" s="242">
        <v>58.6</v>
      </c>
      <c r="F76" s="115"/>
      <c r="G76" s="242">
        <v>69.849999999999994</v>
      </c>
      <c r="H76" s="115"/>
      <c r="I76" s="243">
        <v>77.276415649711225</v>
      </c>
      <c r="J76" s="115"/>
      <c r="K76" s="243">
        <v>58.550503298006255</v>
      </c>
      <c r="L76" s="115"/>
      <c r="M76" s="243">
        <v>66.62419437821211</v>
      </c>
      <c r="N76" s="115"/>
      <c r="O76" s="242">
        <v>72.924878885586196</v>
      </c>
      <c r="P76" s="115"/>
      <c r="Q76" s="242">
        <v>59.413443960935503</v>
      </c>
      <c r="R76" s="115"/>
      <c r="S76" s="242">
        <v>65.707949146586728</v>
      </c>
      <c r="T76" s="115"/>
    </row>
    <row r="77" spans="2:20" collapsed="1">
      <c r="B77" s="113">
        <v>2006</v>
      </c>
      <c r="C77" s="243">
        <v>78.646931153423935</v>
      </c>
      <c r="D77" s="105"/>
      <c r="E77" s="243">
        <v>54.79180646418159</v>
      </c>
      <c r="F77" s="105"/>
      <c r="G77" s="243">
        <v>67.06123848158623</v>
      </c>
      <c r="H77" s="105"/>
      <c r="I77" s="243">
        <v>76.776769699073569</v>
      </c>
      <c r="J77" s="105"/>
      <c r="K77" s="243">
        <v>56.803043949138441</v>
      </c>
      <c r="L77" s="105"/>
      <c r="M77" s="243">
        <v>65.42666276733371</v>
      </c>
      <c r="N77" s="105"/>
      <c r="O77" s="243">
        <v>74.352968763711189</v>
      </c>
      <c r="P77" s="105"/>
      <c r="Q77" s="243">
        <v>56.911900920105744</v>
      </c>
      <c r="R77" s="105"/>
      <c r="S77" s="243">
        <v>65.044807541401354</v>
      </c>
      <c r="T77" s="105"/>
    </row>
    <row r="78" spans="2:20" ht="15" customHeight="1">
      <c r="B78" s="349" t="s">
        <v>99</v>
      </c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</row>
  </sheetData>
  <mergeCells count="6">
    <mergeCell ref="B78:T78"/>
    <mergeCell ref="B5:T5"/>
    <mergeCell ref="B6:B7"/>
    <mergeCell ref="C6:H6"/>
    <mergeCell ref="I6:N6"/>
    <mergeCell ref="O6:T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K65"/>
  <sheetViews>
    <sheetView showGridLines="0" showRowColHeaders="0" zoomScaleNormal="100" workbookViewId="0">
      <selection activeCell="I25" sqref="I25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3" width="10.7109375" style="99" customWidth="1"/>
    <col min="4" max="4" width="11.7109375" style="99" customWidth="1"/>
    <col min="5" max="6" width="10.7109375" style="99" customWidth="1"/>
    <col min="7" max="7" width="11.7109375" style="99" customWidth="1"/>
    <col min="8" max="9" width="10.7109375" style="99" customWidth="1"/>
    <col min="10" max="10" width="11.7109375" style="99" customWidth="1"/>
    <col min="11" max="11" width="10.7109375" style="99" customWidth="1"/>
    <col min="12" max="16384" width="11.42578125" style="99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45" t="s">
        <v>270</v>
      </c>
      <c r="C5" s="345"/>
      <c r="D5" s="345"/>
      <c r="E5" s="345"/>
      <c r="F5" s="345"/>
      <c r="G5" s="345"/>
      <c r="H5" s="345"/>
      <c r="I5" s="345"/>
      <c r="J5" s="345"/>
      <c r="K5" s="345"/>
    </row>
    <row r="6" spans="2:11" ht="15" customHeight="1">
      <c r="B6" s="346"/>
      <c r="C6" s="346" t="s">
        <v>71</v>
      </c>
      <c r="D6" s="346"/>
      <c r="E6" s="346"/>
      <c r="F6" s="350" t="s">
        <v>132</v>
      </c>
      <c r="G6" s="350"/>
      <c r="H6" s="350"/>
      <c r="I6" s="346" t="s">
        <v>133</v>
      </c>
      <c r="J6" s="346"/>
      <c r="K6" s="346"/>
    </row>
    <row r="7" spans="2:11" ht="15" customHeight="1">
      <c r="B7" s="346"/>
      <c r="C7" s="117" t="s">
        <v>140</v>
      </c>
      <c r="D7" s="117" t="s">
        <v>141</v>
      </c>
      <c r="E7" s="117" t="s">
        <v>117</v>
      </c>
      <c r="F7" s="118" t="s">
        <v>140</v>
      </c>
      <c r="G7" s="118" t="s">
        <v>141</v>
      </c>
      <c r="H7" s="118" t="s">
        <v>117</v>
      </c>
      <c r="I7" s="117" t="s">
        <v>134</v>
      </c>
      <c r="J7" s="117" t="s">
        <v>141</v>
      </c>
      <c r="K7" s="117" t="s">
        <v>83</v>
      </c>
    </row>
    <row r="8" spans="2:11">
      <c r="B8" s="55" t="s">
        <v>94</v>
      </c>
      <c r="C8" s="138">
        <f>IFERROR('Tablas evol IO zona'!C8/'Tablas evol IO zona'!C21-1,"-")</f>
        <v>0.23170229663324116</v>
      </c>
      <c r="D8" s="138">
        <f>IFERROR('Tablas evol IO zona'!E8/'Tablas evol IO zona'!E21-1,"-")</f>
        <v>0.2100882226651557</v>
      </c>
      <c r="E8" s="138">
        <f>IFERROR('Tablas evol IO zona'!G8/'Tablas evol IO zona'!G21-1,"-")</f>
        <v>0.2282372390336207</v>
      </c>
      <c r="F8" s="104">
        <f>IFERROR('Tablas evol IO zona'!I8/'Tablas evol IO zona'!I21-1,"-")</f>
        <v>0.27251692673939143</v>
      </c>
      <c r="G8" s="104">
        <f>IFERROR('Tablas evol IO zona'!K8/'Tablas evol IO zona'!K21-1,"-")</f>
        <v>0.28318373421118914</v>
      </c>
      <c r="H8" s="104">
        <f>IFERROR('Tablas evol IO zona'!M8/'Tablas evol IO zona'!M21-1,"-")</f>
        <v>0.28095837067358032</v>
      </c>
      <c r="I8" s="138">
        <f>IFERROR('Tablas evol IO zona'!O8/'Tablas evol IO zona'!O21-1,"-")</f>
        <v>0.26621113962862264</v>
      </c>
      <c r="J8" s="138">
        <f>IFERROR('Tablas evol IO zona'!Q8/'Tablas evol IO zona'!Q21-1,"-")</f>
        <v>0.29556182049606416</v>
      </c>
      <c r="K8" s="138">
        <f>IFERROR('Tablas evol IO zona'!S8/'Tablas evol IO zona'!S21-1,"-")</f>
        <v>0.28307588975622822</v>
      </c>
    </row>
    <row r="9" spans="2:11">
      <c r="B9" s="55" t="s">
        <v>95</v>
      </c>
      <c r="C9" s="138">
        <f>IFERROR('Tablas evol IO zona'!C9/'Tablas evol IO zona'!C22-1,"-")</f>
        <v>0.23006018129452066</v>
      </c>
      <c r="D9" s="138">
        <f>IFERROR('Tablas evol IO zona'!E9/'Tablas evol IO zona'!E22-1,"-")</f>
        <v>0.12966384658950458</v>
      </c>
      <c r="E9" s="138">
        <f>IFERROR('Tablas evol IO zona'!G9/'Tablas evol IO zona'!G22-1,"-")</f>
        <v>0.1947350402938457</v>
      </c>
      <c r="F9" s="104">
        <f>IFERROR('Tablas evol IO zona'!I9/'Tablas evol IO zona'!I22-1,"-")</f>
        <v>0.19467956899359717</v>
      </c>
      <c r="G9" s="104">
        <f>IFERROR('Tablas evol IO zona'!K9/'Tablas evol IO zona'!K22-1,"-")</f>
        <v>0.13478949934745676</v>
      </c>
      <c r="H9" s="104">
        <f>IFERROR('Tablas evol IO zona'!M9/'Tablas evol IO zona'!M22-1,"-")</f>
        <v>0.16874232671450029</v>
      </c>
      <c r="I9" s="138">
        <f>IFERROR('Tablas evol IO zona'!O9/'Tablas evol IO zona'!O22-1,"-")</f>
        <v>0.19855568398604717</v>
      </c>
      <c r="J9" s="138">
        <f>IFERROR('Tablas evol IO zona'!Q9/'Tablas evol IO zona'!Q22-1,"-")</f>
        <v>0.14699721280209088</v>
      </c>
      <c r="K9" s="138">
        <f>IFERROR('Tablas evol IO zona'!S9/'Tablas evol IO zona'!S22-1,"-")</f>
        <v>0.1787627117731041</v>
      </c>
    </row>
    <row r="10" spans="2:11">
      <c r="B10" s="55" t="s">
        <v>96</v>
      </c>
      <c r="C10" s="138">
        <f>IFERROR('Tablas evol IO zona'!C10/'Tablas evol IO zona'!C23-1,"-")</f>
        <v>0.24337585868498524</v>
      </c>
      <c r="D10" s="138">
        <f>IFERROR('Tablas evol IO zona'!E10/'Tablas evol IO zona'!E23-1,"-")</f>
        <v>0.19923448831587431</v>
      </c>
      <c r="E10" s="138">
        <f>IFERROR('Tablas evol IO zona'!G10/'Tablas evol IO zona'!G23-1,"-")</f>
        <v>0.22913929040735859</v>
      </c>
      <c r="F10" s="104">
        <f>IFERROR('Tablas evol IO zona'!I10/'Tablas evol IO zona'!I23-1,"-")</f>
        <v>0.24779028303776696</v>
      </c>
      <c r="G10" s="104">
        <f>IFERROR('Tablas evol IO zona'!K10/'Tablas evol IO zona'!K23-1,"-")</f>
        <v>0.19195151573391178</v>
      </c>
      <c r="H10" s="104">
        <f>IFERROR('Tablas evol IO zona'!M10/'Tablas evol IO zona'!M23-1,"-")</f>
        <v>0.22357835961561934</v>
      </c>
      <c r="I10" s="138">
        <f>IFERROR('Tablas evol IO zona'!O10/'Tablas evol IO zona'!O23-1,"-")</f>
        <v>0.21224963752573789</v>
      </c>
      <c r="J10" s="138">
        <f>IFERROR('Tablas evol IO zona'!Q10/'Tablas evol IO zona'!Q23-1,"-")</f>
        <v>0.18142789764174605</v>
      </c>
      <c r="K10" s="138">
        <f>IFERROR('Tablas evol IO zona'!S10/'Tablas evol IO zona'!S23-1,"-")</f>
        <v>0.20180278838738097</v>
      </c>
    </row>
    <row r="11" spans="2:11">
      <c r="B11" s="55" t="s">
        <v>97</v>
      </c>
      <c r="C11" s="138">
        <f>IFERROR('Tablas evol IO zona'!C11/'Tablas evol IO zona'!C24-1,"-")</f>
        <v>0.11262604743644378</v>
      </c>
      <c r="D11" s="138">
        <f>IFERROR('Tablas evol IO zona'!E11/'Tablas evol IO zona'!E24-1,"-")</f>
        <v>7.3451139024909518E-2</v>
      </c>
      <c r="E11" s="138">
        <f>IFERROR('Tablas evol IO zona'!G11/'Tablas evol IO zona'!G24-1,"-")</f>
        <v>0.10082896295043131</v>
      </c>
      <c r="F11" s="104">
        <f>IFERROR('Tablas evol IO zona'!I11/'Tablas evol IO zona'!I24-1,"-")</f>
        <v>0.13105035722751435</v>
      </c>
      <c r="G11" s="104">
        <f>IFERROR('Tablas evol IO zona'!K11/'Tablas evol IO zona'!K24-1,"-")</f>
        <v>5.594773392669139E-2</v>
      </c>
      <c r="H11" s="104">
        <f>IFERROR('Tablas evol IO zona'!M11/'Tablas evol IO zona'!M24-1,"-")</f>
        <v>9.8036490019782541E-2</v>
      </c>
      <c r="I11" s="138">
        <f>IFERROR('Tablas evol IO zona'!O11/'Tablas evol IO zona'!O24-1,"-")</f>
        <v>0.10072846737432894</v>
      </c>
      <c r="J11" s="138">
        <f>IFERROR('Tablas evol IO zona'!Q11/'Tablas evol IO zona'!Q24-1,"-")</f>
        <v>5.6078404309294561E-2</v>
      </c>
      <c r="K11" s="138">
        <f>IFERROR('Tablas evol IO zona'!S11/'Tablas evol IO zona'!S24-1,"-")</f>
        <v>8.4178259266423305E-2</v>
      </c>
    </row>
    <row r="12" spans="2:11" ht="30" customHeight="1">
      <c r="B12" s="61" t="str">
        <f>actualizaciones!$A$2</f>
        <v xml:space="preserve">acumulado abril 2011 </v>
      </c>
      <c r="C12" s="108">
        <v>0.20305055555236851</v>
      </c>
      <c r="D12" s="108">
        <v>0.15031664067809114</v>
      </c>
      <c r="E12" s="108">
        <v>0.1865397193925018</v>
      </c>
      <c r="F12" s="108">
        <v>0.21289885192031988</v>
      </c>
      <c r="G12" s="108">
        <v>0.13163906326859176</v>
      </c>
      <c r="H12" s="108">
        <v>0.17479268201846576</v>
      </c>
      <c r="I12" s="108">
        <v>0.18677218359651193</v>
      </c>
      <c r="J12" s="108">
        <v>0.11357259082463589</v>
      </c>
      <c r="K12" s="108">
        <v>0.15443868244937953</v>
      </c>
    </row>
    <row r="13" spans="2:11" outlineLevel="1">
      <c r="B13" s="55" t="s">
        <v>86</v>
      </c>
      <c r="C13" s="138">
        <f>IFERROR('Tablas evol IO zona'!C13/'Tablas evol IO zona'!C26-1,"-")</f>
        <v>2.6615638385127038E-2</v>
      </c>
      <c r="D13" s="138">
        <f>IFERROR('Tablas evol IO zona'!E13/'Tablas evol IO zona'!E26-1,"-")</f>
        <v>8.7640167797996993E-2</v>
      </c>
      <c r="E13" s="138">
        <f>IFERROR('Tablas evol IO zona'!G13/'Tablas evol IO zona'!G26-1,"-")</f>
        <v>5.2397657741426018E-2</v>
      </c>
      <c r="F13" s="104">
        <f>IFERROR('Tablas evol IO zona'!I13/'Tablas evol IO zona'!I26-1,"-")</f>
        <v>5.5223792939467886E-2</v>
      </c>
      <c r="G13" s="104">
        <f>IFERROR('Tablas evol IO zona'!K13/'Tablas evol IO zona'!K26-1,"-")</f>
        <v>5.3771920314571231E-2</v>
      </c>
      <c r="H13" s="104">
        <f>IFERROR('Tablas evol IO zona'!M13/'Tablas evol IO zona'!M26-1,"-")</f>
        <v>5.6511474014221408E-2</v>
      </c>
      <c r="I13" s="138">
        <f>IFERROR('Tablas evol IO zona'!O13/'Tablas evol IO zona'!O26-1,"-")</f>
        <v>2.933736646522056E-2</v>
      </c>
      <c r="J13" s="138">
        <f>IFERROR('Tablas evol IO zona'!Q13/'Tablas evol IO zona'!Q26-1,"-")</f>
        <v>6.0187664708068578E-2</v>
      </c>
      <c r="K13" s="138">
        <f>IFERROR('Tablas evol IO zona'!S13/'Tablas evol IO zona'!S26-1,"-")</f>
        <v>4.5511903302423162E-2</v>
      </c>
    </row>
    <row r="14" spans="2:11" outlineLevel="1">
      <c r="B14" s="55" t="s">
        <v>87</v>
      </c>
      <c r="C14" s="138">
        <f>IFERROR('Tablas evol IO zona'!C14/'Tablas evol IO zona'!C27-1,"-")</f>
        <v>6.1454634586127099E-2</v>
      </c>
      <c r="D14" s="138">
        <f>IFERROR('Tablas evol IO zona'!E14/'Tablas evol IO zona'!E27-1,"-")</f>
        <v>0.16023888329256009</v>
      </c>
      <c r="E14" s="138">
        <f>IFERROR('Tablas evol IO zona'!G14/'Tablas evol IO zona'!G27-1,"-")</f>
        <v>0.10085730566187268</v>
      </c>
      <c r="F14" s="104">
        <f>IFERROR('Tablas evol IO zona'!I14/'Tablas evol IO zona'!I27-1,"-")</f>
        <v>0.10010971516549794</v>
      </c>
      <c r="G14" s="104">
        <f>IFERROR('Tablas evol IO zona'!K14/'Tablas evol IO zona'!K27-1,"-")</f>
        <v>0.15668810778974329</v>
      </c>
      <c r="H14" s="104">
        <f>IFERROR('Tablas evol IO zona'!M14/'Tablas evol IO zona'!M27-1,"-")</f>
        <v>0.12874428579509423</v>
      </c>
      <c r="I14" s="138">
        <f>IFERROR('Tablas evol IO zona'!O14/'Tablas evol IO zona'!O27-1,"-")</f>
        <v>7.8211254595192958E-2</v>
      </c>
      <c r="J14" s="138">
        <f>IFERROR('Tablas evol IO zona'!Q14/'Tablas evol IO zona'!Q27-1,"-")</f>
        <v>0.15852869789270096</v>
      </c>
      <c r="K14" s="138">
        <f>IFERROR('Tablas evol IO zona'!S14/'Tablas evol IO zona'!S27-1,"-")</f>
        <v>0.11613351176960762</v>
      </c>
    </row>
    <row r="15" spans="2:11" outlineLevel="1">
      <c r="B15" s="55" t="s">
        <v>88</v>
      </c>
      <c r="C15" s="138">
        <f>IFERROR('Tablas evol IO zona'!C15/'Tablas evol IO zona'!C28-1,"-")</f>
        <v>0.10584212231858259</v>
      </c>
      <c r="D15" s="138">
        <f>IFERROR('Tablas evol IO zona'!E15/'Tablas evol IO zona'!E28-1,"-")</f>
        <v>8.517758332582881E-2</v>
      </c>
      <c r="E15" s="138">
        <f>IFERROR('Tablas evol IO zona'!G15/'Tablas evol IO zona'!G28-1,"-")</f>
        <v>0.10150459793136801</v>
      </c>
      <c r="F15" s="104">
        <f>IFERROR('Tablas evol IO zona'!I15/'Tablas evol IO zona'!I28-1,"-")</f>
        <v>0.12957396824129352</v>
      </c>
      <c r="G15" s="104">
        <f>IFERROR('Tablas evol IO zona'!K15/'Tablas evol IO zona'!K28-1,"-")</f>
        <v>9.2353225023633856E-2</v>
      </c>
      <c r="H15" s="104">
        <f>IFERROR('Tablas evol IO zona'!M15/'Tablas evol IO zona'!M28-1,"-")</f>
        <v>0.11583570746897909</v>
      </c>
      <c r="I15" s="138">
        <f>IFERROR('Tablas evol IO zona'!O15/'Tablas evol IO zona'!O28-1,"-")</f>
        <v>0.11288226170579074</v>
      </c>
      <c r="J15" s="138">
        <f>IFERROR('Tablas evol IO zona'!Q15/'Tablas evol IO zona'!Q28-1,"-")</f>
        <v>8.684935476957345E-2</v>
      </c>
      <c r="K15" s="138">
        <f>IFERROR('Tablas evol IO zona'!S15/'Tablas evol IO zona'!S28-1,"-")</f>
        <v>0.1051149329562584</v>
      </c>
    </row>
    <row r="16" spans="2:11" outlineLevel="1">
      <c r="B16" s="55" t="s">
        <v>89</v>
      </c>
      <c r="C16" s="138">
        <f>IFERROR('Tablas evol IO zona'!C16/'Tablas evol IO zona'!C29-1,"-")</f>
        <v>5.8760851435035288E-2</v>
      </c>
      <c r="D16" s="138">
        <f>IFERROR('Tablas evol IO zona'!E16/'Tablas evol IO zona'!E29-1,"-")</f>
        <v>3.6290127494079671E-2</v>
      </c>
      <c r="E16" s="138">
        <f>IFERROR('Tablas evol IO zona'!G16/'Tablas evol IO zona'!G29-1,"-")</f>
        <v>5.3233022305479327E-2</v>
      </c>
      <c r="F16" s="104">
        <f>IFERROR('Tablas evol IO zona'!I16/'Tablas evol IO zona'!I29-1,"-")</f>
        <v>7.8114047928656394E-2</v>
      </c>
      <c r="G16" s="104">
        <f>IFERROR('Tablas evol IO zona'!K16/'Tablas evol IO zona'!K29-1,"-")</f>
        <v>5.897481302398333E-2</v>
      </c>
      <c r="H16" s="104">
        <f>IFERROR('Tablas evol IO zona'!M16/'Tablas evol IO zona'!M29-1,"-")</f>
        <v>7.2627420715253743E-2</v>
      </c>
      <c r="I16" s="138">
        <f>IFERROR('Tablas evol IO zona'!O16/'Tablas evol IO zona'!O29-1,"-")</f>
        <v>5.8193276842755992E-2</v>
      </c>
      <c r="J16" s="138">
        <f>IFERROR('Tablas evol IO zona'!Q16/'Tablas evol IO zona'!Q29-1,"-")</f>
        <v>5.1737083078047919E-2</v>
      </c>
      <c r="K16" s="138">
        <f>IFERROR('Tablas evol IO zona'!S16/'Tablas evol IO zona'!S29-1,"-")</f>
        <v>5.9118230753032686E-2</v>
      </c>
    </row>
    <row r="17" spans="2:11" outlineLevel="1">
      <c r="B17" s="55" t="s">
        <v>90</v>
      </c>
      <c r="C17" s="138">
        <f>IFERROR('Tablas evol IO zona'!C17/'Tablas evol IO zona'!C30-1,"-")</f>
        <v>6.0538144406866667E-2</v>
      </c>
      <c r="D17" s="138">
        <f>IFERROR('Tablas evol IO zona'!E17/'Tablas evol IO zona'!E30-1,"-")</f>
        <v>-3.1776424103030054E-2</v>
      </c>
      <c r="E17" s="138">
        <f>IFERROR('Tablas evol IO zona'!G17/'Tablas evol IO zona'!G30-1,"-")</f>
        <v>2.5724552980846971E-2</v>
      </c>
      <c r="F17" s="104">
        <f>IFERROR('Tablas evol IO zona'!I17/'Tablas evol IO zona'!I30-1,"-")</f>
        <v>9.997849192310615E-2</v>
      </c>
      <c r="G17" s="104">
        <f>IFERROR('Tablas evol IO zona'!K17/'Tablas evol IO zona'!K30-1,"-")</f>
        <v>5.1787574088854704E-2</v>
      </c>
      <c r="H17" s="104">
        <f>IFERROR('Tablas evol IO zona'!M17/'Tablas evol IO zona'!M30-1,"-")</f>
        <v>7.9184349174376223E-2</v>
      </c>
      <c r="I17" s="138">
        <f>IFERROR('Tablas evol IO zona'!O17/'Tablas evol IO zona'!O30-1,"-")</f>
        <v>5.3936846887755019E-2</v>
      </c>
      <c r="J17" s="138">
        <f>IFERROR('Tablas evol IO zona'!Q17/'Tablas evol IO zona'!Q30-1,"-")</f>
        <v>3.6394428775246679E-2</v>
      </c>
      <c r="K17" s="138">
        <f>IFERROR('Tablas evol IO zona'!S17/'Tablas evol IO zona'!S30-1,"-")</f>
        <v>4.8647891791392839E-2</v>
      </c>
    </row>
    <row r="18" spans="2:11" outlineLevel="1">
      <c r="B18" s="55" t="s">
        <v>91</v>
      </c>
      <c r="C18" s="138">
        <f>IFERROR('Tablas evol IO zona'!C18/'Tablas evol IO zona'!C31-1,"-")</f>
        <v>8.5053279836484919E-2</v>
      </c>
      <c r="D18" s="138">
        <f>IFERROR('Tablas evol IO zona'!E18/'Tablas evol IO zona'!E31-1,"-")</f>
        <v>0.10740177468325873</v>
      </c>
      <c r="E18" s="138">
        <f>IFERROR('Tablas evol IO zona'!G18/'Tablas evol IO zona'!G31-1,"-")</f>
        <v>9.6075234327134273E-2</v>
      </c>
      <c r="F18" s="104">
        <f>IFERROR('Tablas evol IO zona'!I18/'Tablas evol IO zona'!I31-1,"-")</f>
        <v>8.224367777338526E-2</v>
      </c>
      <c r="G18" s="104">
        <f>IFERROR('Tablas evol IO zona'!K18/'Tablas evol IO zona'!K31-1,"-")</f>
        <v>8.9811372076745055E-2</v>
      </c>
      <c r="H18" s="104">
        <f>IFERROR('Tablas evol IO zona'!M18/'Tablas evol IO zona'!M31-1,"-")</f>
        <v>8.8429343546278183E-2</v>
      </c>
      <c r="I18" s="138">
        <f>IFERROR('Tablas evol IO zona'!O18/'Tablas evol IO zona'!O31-1,"-")</f>
        <v>5.284395530463315E-2</v>
      </c>
      <c r="J18" s="138">
        <f>IFERROR('Tablas evol IO zona'!Q18/'Tablas evol IO zona'!Q31-1,"-")</f>
        <v>6.9357846400430079E-2</v>
      </c>
      <c r="K18" s="138">
        <f>IFERROR('Tablas evol IO zona'!S18/'Tablas evol IO zona'!S31-1,"-")</f>
        <v>6.3081132242310378E-2</v>
      </c>
    </row>
    <row r="19" spans="2:11" outlineLevel="1">
      <c r="B19" s="55" t="s">
        <v>92</v>
      </c>
      <c r="C19" s="138">
        <f>IFERROR('Tablas evol IO zona'!C19/'Tablas evol IO zona'!C32-1,"-")</f>
        <v>8.5214112843455592E-2</v>
      </c>
      <c r="D19" s="138">
        <f>IFERROR('Tablas evol IO zona'!E19/'Tablas evol IO zona'!E32-1,"-")</f>
        <v>2.291061666868166E-2</v>
      </c>
      <c r="E19" s="138">
        <f>IFERROR('Tablas evol IO zona'!G19/'Tablas evol IO zona'!G32-1,"-")</f>
        <v>6.2154692517966126E-2</v>
      </c>
      <c r="F19" s="104">
        <f>IFERROR('Tablas evol IO zona'!I19/'Tablas evol IO zona'!I32-1,"-")</f>
        <v>6.2211890206407272E-2</v>
      </c>
      <c r="G19" s="104">
        <f>IFERROR('Tablas evol IO zona'!K19/'Tablas evol IO zona'!K32-1,"-")</f>
        <v>8.7095280645281159E-2</v>
      </c>
      <c r="H19" s="104">
        <f>IFERROR('Tablas evol IO zona'!M19/'Tablas evol IO zona'!M32-1,"-")</f>
        <v>7.5917111704437712E-2</v>
      </c>
      <c r="I19" s="138">
        <f>IFERROR('Tablas evol IO zona'!O19/'Tablas evol IO zona'!O32-1,"-")</f>
        <v>6.9817041760255716E-2</v>
      </c>
      <c r="J19" s="138">
        <f>IFERROR('Tablas evol IO zona'!Q19/'Tablas evol IO zona'!Q32-1,"-")</f>
        <v>6.9272393104034879E-2</v>
      </c>
      <c r="K19" s="138">
        <f>IFERROR('Tablas evol IO zona'!S19/'Tablas evol IO zona'!S32-1,"-")</f>
        <v>7.3443333386952414E-2</v>
      </c>
    </row>
    <row r="20" spans="2:11" outlineLevel="1">
      <c r="B20" s="55" t="s">
        <v>93</v>
      </c>
      <c r="C20" s="138">
        <f>IFERROR('Tablas evol IO zona'!C20/'Tablas evol IO zona'!C33-1,"-")</f>
        <v>0.11812572609000127</v>
      </c>
      <c r="D20" s="138">
        <f>IFERROR('Tablas evol IO zona'!E20/'Tablas evol IO zona'!E33-1,"-")</f>
        <v>4.1323341165039329E-2</v>
      </c>
      <c r="E20" s="138">
        <f>IFERROR('Tablas evol IO zona'!G20/'Tablas evol IO zona'!G33-1,"-")</f>
        <v>9.0813748121088889E-2</v>
      </c>
      <c r="F20" s="104">
        <f>IFERROR('Tablas evol IO zona'!I20/'Tablas evol IO zona'!I33-1,"-")</f>
        <v>8.0990868843920039E-2</v>
      </c>
      <c r="G20" s="104">
        <f>IFERROR('Tablas evol IO zona'!K20/'Tablas evol IO zona'!K33-1,"-")</f>
        <v>3.7426559641114299E-2</v>
      </c>
      <c r="H20" s="104">
        <f>IFERROR('Tablas evol IO zona'!M20/'Tablas evol IO zona'!M33-1,"-")</f>
        <v>6.5398891136903448E-2</v>
      </c>
      <c r="I20" s="138">
        <f>IFERROR('Tablas evol IO zona'!O20/'Tablas evol IO zona'!O33-1,"-")</f>
        <v>6.9007013858599642E-2</v>
      </c>
      <c r="J20" s="138">
        <f>IFERROR('Tablas evol IO zona'!Q20/'Tablas evol IO zona'!Q33-1,"-")</f>
        <v>1.5306304370241497E-2</v>
      </c>
      <c r="K20" s="138">
        <f>IFERROR('Tablas evol IO zona'!S20/'Tablas evol IO zona'!S33-1,"-")</f>
        <v>5.1243076318947756E-2</v>
      </c>
    </row>
    <row r="21" spans="2:11" outlineLevel="1">
      <c r="B21" s="55" t="s">
        <v>94</v>
      </c>
      <c r="C21" s="138">
        <f>IFERROR('Tablas evol IO zona'!C21/'Tablas evol IO zona'!C34-1,"-")</f>
        <v>3.4447052130875511E-2</v>
      </c>
      <c r="D21" s="138">
        <f>IFERROR('Tablas evol IO zona'!E21/'Tablas evol IO zona'!E34-1,"-")</f>
        <v>-6.7286504364131194E-2</v>
      </c>
      <c r="E21" s="138">
        <f>IFERROR('Tablas evol IO zona'!G21/'Tablas evol IO zona'!G34-1,"-")</f>
        <v>-4.5498430163541936E-3</v>
      </c>
      <c r="F21" s="104">
        <f>IFERROR('Tablas evol IO zona'!I21/'Tablas evol IO zona'!I34-1,"-")</f>
        <v>6.7404001555686488E-3</v>
      </c>
      <c r="G21" s="104">
        <f>IFERROR('Tablas evol IO zona'!K21/'Tablas evol IO zona'!K34-1,"-")</f>
        <v>-6.0466198018886863E-2</v>
      </c>
      <c r="H21" s="104">
        <f>IFERROR('Tablas evol IO zona'!M21/'Tablas evol IO zona'!M34-1,"-")</f>
        <v>-2.1736237390785118E-2</v>
      </c>
      <c r="I21" s="138">
        <f>IFERROR('Tablas evol IO zona'!O21/'Tablas evol IO zona'!O34-1,"-")</f>
        <v>-2.6782142167815937E-2</v>
      </c>
      <c r="J21" s="138">
        <f>IFERROR('Tablas evol IO zona'!Q21/'Tablas evol IO zona'!Q34-1,"-")</f>
        <v>-6.4336561498255285E-2</v>
      </c>
      <c r="K21" s="138">
        <f>IFERROR('Tablas evol IO zona'!S21/'Tablas evol IO zona'!S34-1,"-")</f>
        <v>-3.9832716267403034E-2</v>
      </c>
    </row>
    <row r="22" spans="2:11" outlineLevel="1">
      <c r="B22" s="55" t="s">
        <v>95</v>
      </c>
      <c r="C22" s="138">
        <f>IFERROR('Tablas evol IO zona'!C22/'Tablas evol IO zona'!C35-1,"-")</f>
        <v>4.1135732119994106E-2</v>
      </c>
      <c r="D22" s="138">
        <f>IFERROR('Tablas evol IO zona'!E22/'Tablas evol IO zona'!E35-1,"-")</f>
        <v>-2.2691017488102205E-2</v>
      </c>
      <c r="E22" s="138">
        <f>IFERROR('Tablas evol IO zona'!G22/'Tablas evol IO zona'!G35-1,"-")</f>
        <v>1.5190521985146921E-2</v>
      </c>
      <c r="F22" s="104">
        <f>IFERROR('Tablas evol IO zona'!I22/'Tablas evol IO zona'!I35-1,"-")</f>
        <v>5.6020295190285285E-2</v>
      </c>
      <c r="G22" s="104">
        <f>IFERROR('Tablas evol IO zona'!K22/'Tablas evol IO zona'!K35-1,"-")</f>
        <v>-1.6792015344567757E-2</v>
      </c>
      <c r="H22" s="104">
        <f>IFERROR('Tablas evol IO zona'!M22/'Tablas evol IO zona'!M35-1,"-")</f>
        <v>2.1223507066731928E-2</v>
      </c>
      <c r="I22" s="138">
        <f>IFERROR('Tablas evol IO zona'!O22/'Tablas evol IO zona'!O35-1,"-")</f>
        <v>2.766340058406902E-2</v>
      </c>
      <c r="J22" s="138">
        <f>IFERROR('Tablas evol IO zona'!Q22/'Tablas evol IO zona'!Q35-1,"-")</f>
        <v>-3.0716250176164528E-2</v>
      </c>
      <c r="K22" s="138">
        <f>IFERROR('Tablas evol IO zona'!S22/'Tablas evol IO zona'!S35-1,"-")</f>
        <v>2.2417830811127804E-3</v>
      </c>
    </row>
    <row r="23" spans="2:11" outlineLevel="1">
      <c r="B23" s="55" t="s">
        <v>96</v>
      </c>
      <c r="C23" s="138">
        <f>IFERROR('Tablas evol IO zona'!C23/'Tablas evol IO zona'!C36-1,"-")</f>
        <v>3.9644366710392065E-2</v>
      </c>
      <c r="D23" s="138">
        <f>IFERROR('Tablas evol IO zona'!E23/'Tablas evol IO zona'!E36-1,"-")</f>
        <v>-3.9101819589624442E-2</v>
      </c>
      <c r="E23" s="138">
        <f>IFERROR('Tablas evol IO zona'!G23/'Tablas evol IO zona'!G36-1,"-")</f>
        <v>7.1133167907362349E-3</v>
      </c>
      <c r="F23" s="104">
        <f>IFERROR('Tablas evol IO zona'!I23/'Tablas evol IO zona'!I36-1,"-")</f>
        <v>2.297551575915624E-2</v>
      </c>
      <c r="G23" s="104">
        <f>IFERROR('Tablas evol IO zona'!K23/'Tablas evol IO zona'!K36-1,"-")</f>
        <v>-2.3647062622966342E-2</v>
      </c>
      <c r="H23" s="104">
        <f>IFERROR('Tablas evol IO zona'!M23/'Tablas evol IO zona'!M36-1,"-")</f>
        <v>1.3288977782495159E-3</v>
      </c>
      <c r="I23" s="138">
        <f>IFERROR('Tablas evol IO zona'!O23/'Tablas evol IO zona'!O36-1,"-")</f>
        <v>3.2201918099518112E-2</v>
      </c>
      <c r="J23" s="138">
        <f>IFERROR('Tablas evol IO zona'!Q23/'Tablas evol IO zona'!Q36-1,"-")</f>
        <v>-3.2014192254732565E-2</v>
      </c>
      <c r="K23" s="138">
        <f>IFERROR('Tablas evol IO zona'!S23/'Tablas evol IO zona'!S36-1,"-")</f>
        <v>4.05339196311294E-3</v>
      </c>
    </row>
    <row r="24" spans="2:11" outlineLevel="1">
      <c r="B24" s="55" t="s">
        <v>97</v>
      </c>
      <c r="C24" s="138">
        <f>IFERROR('Tablas evol IO zona'!C24/'Tablas evol IO zona'!C37-1,"-")</f>
        <v>-1.1650758001122918E-2</v>
      </c>
      <c r="D24" s="138">
        <f>IFERROR('Tablas evol IO zona'!E24/'Tablas evol IO zona'!E37-1,"-")</f>
        <v>-6.7685589519650757E-2</v>
      </c>
      <c r="E24" s="138">
        <f>IFERROR('Tablas evol IO zona'!G24/'Tablas evol IO zona'!G37-1,"-")</f>
        <v>-3.4150326797385722E-2</v>
      </c>
      <c r="F24" s="104">
        <f>IFERROR('Tablas evol IO zona'!I24/'Tablas evol IO zona'!I37-1,"-")</f>
        <v>-1.2898705787596443E-2</v>
      </c>
      <c r="G24" s="104">
        <f>IFERROR('Tablas evol IO zona'!K24/'Tablas evol IO zona'!K37-1,"-")</f>
        <v>-2.8852217384618295E-2</v>
      </c>
      <c r="H24" s="104">
        <f>IFERROR('Tablas evol IO zona'!M24/'Tablas evol IO zona'!M37-1,"-")</f>
        <v>-1.8954611477481453E-2</v>
      </c>
      <c r="I24" s="138">
        <f>IFERROR('Tablas evol IO zona'!O24/'Tablas evol IO zona'!O37-1,"-")</f>
        <v>-7.0077411458493444E-3</v>
      </c>
      <c r="J24" s="138">
        <f>IFERROR('Tablas evol IO zona'!Q24/'Tablas evol IO zona'!Q37-1,"-")</f>
        <v>-4.5185692372421538E-2</v>
      </c>
      <c r="K24" s="138">
        <f>IFERROR('Tablas evol IO zona'!S24/'Tablas evol IO zona'!S37-1,"-")</f>
        <v>-2.2362553070906399E-2</v>
      </c>
    </row>
    <row r="25" spans="2:11" ht="15" customHeight="1">
      <c r="B25" s="110">
        <v>2010</v>
      </c>
      <c r="C25" s="245">
        <v>71.692630341287895</v>
      </c>
      <c r="D25" s="245">
        <v>46.169837254959681</v>
      </c>
      <c r="E25" s="245">
        <v>59.458591936992967</v>
      </c>
      <c r="F25" s="245">
        <v>69.040108282453801</v>
      </c>
      <c r="G25" s="245">
        <v>48.196137491290195</v>
      </c>
      <c r="H25" s="245">
        <v>57.65304481863604</v>
      </c>
      <c r="I25" s="245">
        <v>65.251993240038132</v>
      </c>
      <c r="J25" s="245">
        <v>47.400441749110826</v>
      </c>
      <c r="K25" s="245">
        <v>56.104302420489866</v>
      </c>
    </row>
    <row r="26" spans="2:11" ht="15" hidden="1" customHeight="1" outlineLevel="1">
      <c r="B26" s="55" t="s">
        <v>86</v>
      </c>
      <c r="C26" s="138">
        <f>IFERROR('Tablas evol IO zona'!C26/'Tablas evol IO zona'!C39-1,"-")</f>
        <v>-6.1247500778932151E-2</v>
      </c>
      <c r="D26" s="138">
        <f>IFERROR('Tablas evol IO zona'!E26/'Tablas evol IO zona'!E39-1,"-")</f>
        <v>-8.0578274316064125E-2</v>
      </c>
      <c r="E26" s="138">
        <f>IFERROR('Tablas evol IO zona'!G26/'Tablas evol IO zona'!G39-1,"-")</f>
        <v>-6.8292195683688162E-2</v>
      </c>
      <c r="F26" s="104">
        <f>IFERROR('Tablas evol IO zona'!I26/'Tablas evol IO zona'!I39-1,"-")</f>
        <v>-6.8257901153216283E-2</v>
      </c>
      <c r="G26" s="104">
        <f>IFERROR('Tablas evol IO zona'!K26/'Tablas evol IO zona'!K39-1,"-")</f>
        <v>-8.5509419555248822E-2</v>
      </c>
      <c r="H26" s="104">
        <f>IFERROR('Tablas evol IO zona'!M26/'Tablas evol IO zona'!M39-1,"-")</f>
        <v>-7.5266169844638076E-2</v>
      </c>
      <c r="I26" s="138">
        <f>IFERROR('Tablas evol IO zona'!O26/'Tablas evol IO zona'!O39-1,"-")</f>
        <v>-6.0628297604490511E-2</v>
      </c>
      <c r="J26" s="138">
        <f>IFERROR('Tablas evol IO zona'!Q26/'Tablas evol IO zona'!Q39-1,"-")</f>
        <v>-9.6751631345300404E-2</v>
      </c>
      <c r="K26" s="138">
        <f>IFERROR('Tablas evol IO zona'!S26/'Tablas evol IO zona'!S39-1,"-")</f>
        <v>-7.6514199942942507E-2</v>
      </c>
    </row>
    <row r="27" spans="2:11" ht="15" hidden="1" customHeight="1" outlineLevel="1">
      <c r="B27" s="55" t="s">
        <v>87</v>
      </c>
      <c r="C27" s="138">
        <f>IFERROR('Tablas evol IO zona'!C27/'Tablas evol IO zona'!C40-1,"-")</f>
        <v>-6.8582571376591406E-2</v>
      </c>
      <c r="D27" s="138">
        <f>IFERROR('Tablas evol IO zona'!E27/'Tablas evol IO zona'!E40-1,"-")</f>
        <v>-6.9150226183242069E-2</v>
      </c>
      <c r="E27" s="138">
        <f>IFERROR('Tablas evol IO zona'!G27/'Tablas evol IO zona'!G40-1,"-")</f>
        <v>-6.8118179876104357E-2</v>
      </c>
      <c r="F27" s="104">
        <f>IFERROR('Tablas evol IO zona'!I27/'Tablas evol IO zona'!I40-1,"-")</f>
        <v>-6.3967992837414167E-2</v>
      </c>
      <c r="G27" s="104">
        <f>IFERROR('Tablas evol IO zona'!K27/'Tablas evol IO zona'!K40-1,"-")</f>
        <v>-0.12422671624116166</v>
      </c>
      <c r="H27" s="104">
        <f>IFERROR('Tablas evol IO zona'!M27/'Tablas evol IO zona'!M40-1,"-")</f>
        <v>-9.1838320741044477E-2</v>
      </c>
      <c r="I27" s="138">
        <f>IFERROR('Tablas evol IO zona'!O27/'Tablas evol IO zona'!O40-1,"-")</f>
        <v>-6.2358975251137649E-2</v>
      </c>
      <c r="J27" s="138">
        <f>IFERROR('Tablas evol IO zona'!Q27/'Tablas evol IO zona'!Q40-1,"-")</f>
        <v>-0.1351318529536264</v>
      </c>
      <c r="K27" s="138">
        <f>IFERROR('Tablas evol IO zona'!S27/'Tablas evol IO zona'!S40-1,"-")</f>
        <v>-9.5231853005462996E-2</v>
      </c>
    </row>
    <row r="28" spans="2:11" ht="15" hidden="1" customHeight="1" outlineLevel="1">
      <c r="B28" s="55" t="s">
        <v>88</v>
      </c>
      <c r="C28" s="138">
        <f>IFERROR('Tablas evol IO zona'!C28/'Tablas evol IO zona'!C41-1,"-")</f>
        <v>-0.11950572708264573</v>
      </c>
      <c r="D28" s="138">
        <f>IFERROR('Tablas evol IO zona'!E28/'Tablas evol IO zona'!E41-1,"-")</f>
        <v>-0.13363141961219882</v>
      </c>
      <c r="E28" s="138">
        <f>IFERROR('Tablas evol IO zona'!G28/'Tablas evol IO zona'!G41-1,"-")</f>
        <v>-0.12384199260595408</v>
      </c>
      <c r="F28" s="104">
        <f>IFERROR('Tablas evol IO zona'!I28/'Tablas evol IO zona'!I41-1,"-")</f>
        <v>-8.0406841338022228E-2</v>
      </c>
      <c r="G28" s="104">
        <f>IFERROR('Tablas evol IO zona'!K28/'Tablas evol IO zona'!K41-1,"-")</f>
        <v>-9.5808787593739786E-2</v>
      </c>
      <c r="H28" s="104">
        <f>IFERROR('Tablas evol IO zona'!M28/'Tablas evol IO zona'!M41-1,"-")</f>
        <v>-8.551489432617454E-2</v>
      </c>
      <c r="I28" s="138">
        <f>IFERROR('Tablas evol IO zona'!O28/'Tablas evol IO zona'!O41-1,"-")</f>
        <v>-9.6925539197951327E-2</v>
      </c>
      <c r="J28" s="138">
        <f>IFERROR('Tablas evol IO zona'!Q28/'Tablas evol IO zona'!Q41-1,"-")</f>
        <v>-0.11182092508637309</v>
      </c>
      <c r="K28" s="138">
        <f>IFERROR('Tablas evol IO zona'!S28/'Tablas evol IO zona'!S41-1,"-")</f>
        <v>-0.10228116041542146</v>
      </c>
    </row>
    <row r="29" spans="2:11" ht="15" hidden="1" customHeight="1" outlineLevel="1">
      <c r="B29" s="55" t="s">
        <v>89</v>
      </c>
      <c r="C29" s="138">
        <f>IFERROR('Tablas evol IO zona'!C29/'Tablas evol IO zona'!C42-1,"-")</f>
        <v>-0.11094614657848556</v>
      </c>
      <c r="D29" s="138">
        <f>IFERROR('Tablas evol IO zona'!E29/'Tablas evol IO zona'!E42-1,"-")</f>
        <v>-5.4459883460331704E-2</v>
      </c>
      <c r="E29" s="138">
        <f>IFERROR('Tablas evol IO zona'!G29/'Tablas evol IO zona'!G42-1,"-")</f>
        <v>-8.9784317003845593E-2</v>
      </c>
      <c r="F29" s="104">
        <f>IFERROR('Tablas evol IO zona'!I29/'Tablas evol IO zona'!I42-1,"-")</f>
        <v>-8.9685384300182025E-2</v>
      </c>
      <c r="G29" s="104">
        <f>IFERROR('Tablas evol IO zona'!K29/'Tablas evol IO zona'!K42-1,"-")</f>
        <v>-5.7563226648642662E-2</v>
      </c>
      <c r="H29" s="104">
        <f>IFERROR('Tablas evol IO zona'!M29/'Tablas evol IO zona'!M42-1,"-")</f>
        <v>-7.3194723060398204E-2</v>
      </c>
      <c r="I29" s="138">
        <f>IFERROR('Tablas evol IO zona'!O29/'Tablas evol IO zona'!O42-1,"-")</f>
        <v>-0.10530589180506589</v>
      </c>
      <c r="J29" s="138">
        <f>IFERROR('Tablas evol IO zona'!Q29/'Tablas evol IO zona'!Q42-1,"-")</f>
        <v>-8.7214623177495842E-2</v>
      </c>
      <c r="K29" s="138">
        <f>IFERROR('Tablas evol IO zona'!S29/'Tablas evol IO zona'!S42-1,"-")</f>
        <v>-9.6216339181741883E-2</v>
      </c>
    </row>
    <row r="30" spans="2:11" ht="15" hidden="1" customHeight="1" outlineLevel="1">
      <c r="B30" s="55" t="s">
        <v>90</v>
      </c>
      <c r="C30" s="138">
        <f>IFERROR('Tablas evol IO zona'!C30/'Tablas evol IO zona'!C43-1,"-")</f>
        <v>-0.10823136818687429</v>
      </c>
      <c r="D30" s="138">
        <f>IFERROR('Tablas evol IO zona'!E30/'Tablas evol IO zona'!E43-1,"-")</f>
        <v>-9.7908597986057333E-2</v>
      </c>
      <c r="E30" s="138">
        <f>IFERROR('Tablas evol IO zona'!G30/'Tablas evol IO zona'!G43-1,"-")</f>
        <v>-0.10346604818966632</v>
      </c>
      <c r="F30" s="104">
        <f>IFERROR('Tablas evol IO zona'!I30/'Tablas evol IO zona'!I43-1,"-")</f>
        <v>-9.9899407553635133E-2</v>
      </c>
      <c r="G30" s="104">
        <f>IFERROR('Tablas evol IO zona'!K30/'Tablas evol IO zona'!K43-1,"-")</f>
        <v>-8.9583833678112623E-2</v>
      </c>
      <c r="H30" s="104">
        <f>IFERROR('Tablas evol IO zona'!M30/'Tablas evol IO zona'!M43-1,"-")</f>
        <v>-9.3448015146461838E-2</v>
      </c>
      <c r="I30" s="138">
        <f>IFERROR('Tablas evol IO zona'!O30/'Tablas evol IO zona'!O43-1,"-")</f>
        <v>-0.1121541633274602</v>
      </c>
      <c r="J30" s="138">
        <f>IFERROR('Tablas evol IO zona'!Q30/'Tablas evol IO zona'!Q43-1,"-")</f>
        <v>-0.12720596534062967</v>
      </c>
      <c r="K30" s="138">
        <f>IFERROR('Tablas evol IO zona'!S30/'Tablas evol IO zona'!S43-1,"-")</f>
        <v>-0.11812677448346953</v>
      </c>
    </row>
    <row r="31" spans="2:11" ht="15" hidden="1" customHeight="1" outlineLevel="1">
      <c r="B31" s="55" t="s">
        <v>91</v>
      </c>
      <c r="C31" s="138">
        <f>IFERROR('Tablas evol IO zona'!C31/'Tablas evol IO zona'!C44-1,"-")</f>
        <v>-0.14679211063250963</v>
      </c>
      <c r="D31" s="138">
        <f>IFERROR('Tablas evol IO zona'!E31/'Tablas evol IO zona'!E44-1,"-")</f>
        <v>-0.17385083169379356</v>
      </c>
      <c r="E31" s="138">
        <f>IFERROR('Tablas evol IO zona'!G31/'Tablas evol IO zona'!G44-1,"-")</f>
        <v>-0.1560088202866593</v>
      </c>
      <c r="F31" s="104">
        <f>IFERROR('Tablas evol IO zona'!I31/'Tablas evol IO zona'!I44-1,"-")</f>
        <v>-0.12546464303186489</v>
      </c>
      <c r="G31" s="104">
        <f>IFERROR('Tablas evol IO zona'!K31/'Tablas evol IO zona'!K44-1,"-")</f>
        <v>-0.13351212236962995</v>
      </c>
      <c r="H31" s="104">
        <f>IFERROR('Tablas evol IO zona'!M31/'Tablas evol IO zona'!M44-1,"-")</f>
        <v>-0.12728821600960494</v>
      </c>
      <c r="I31" s="138">
        <f>IFERROR('Tablas evol IO zona'!O31/'Tablas evol IO zona'!O44-1,"-")</f>
        <v>-0.13501929437830051</v>
      </c>
      <c r="J31" s="138">
        <f>IFERROR('Tablas evol IO zona'!Q31/'Tablas evol IO zona'!Q44-1,"-")</f>
        <v>-0.1521213939758681</v>
      </c>
      <c r="K31" s="138">
        <f>IFERROR('Tablas evol IO zona'!S31/'Tablas evol IO zona'!S44-1,"-")</f>
        <v>-0.14143615653805086</v>
      </c>
    </row>
    <row r="32" spans="2:11" ht="15" hidden="1" customHeight="1" outlineLevel="1">
      <c r="B32" s="55" t="s">
        <v>92</v>
      </c>
      <c r="C32" s="138">
        <f>IFERROR('Tablas evol IO zona'!C32/'Tablas evol IO zona'!C45-1,"-")</f>
        <v>-0.174341926918399</v>
      </c>
      <c r="D32" s="138">
        <f>IFERROR('Tablas evol IO zona'!E32/'Tablas evol IO zona'!E45-1,"-")</f>
        <v>-0.18400830040811023</v>
      </c>
      <c r="E32" s="138">
        <f>IFERROR('Tablas evol IO zona'!G32/'Tablas evol IO zona'!G45-1,"-")</f>
        <v>-0.17789261476041629</v>
      </c>
      <c r="F32" s="104">
        <f>IFERROR('Tablas evol IO zona'!I32/'Tablas evol IO zona'!I45-1,"-")</f>
        <v>-0.1528211319123548</v>
      </c>
      <c r="G32" s="104">
        <f>IFERROR('Tablas evol IO zona'!K32/'Tablas evol IO zona'!K45-1,"-")</f>
        <v>-0.18529471824943811</v>
      </c>
      <c r="H32" s="104">
        <f>IFERROR('Tablas evol IO zona'!M32/'Tablas evol IO zona'!M45-1,"-")</f>
        <v>-0.16382364934538762</v>
      </c>
      <c r="I32" s="138">
        <f>IFERROR('Tablas evol IO zona'!O32/'Tablas evol IO zona'!O45-1,"-")</f>
        <v>-0.15316143787072856</v>
      </c>
      <c r="J32" s="138">
        <f>IFERROR('Tablas evol IO zona'!Q32/'Tablas evol IO zona'!Q45-1,"-")</f>
        <v>-0.18639408255965206</v>
      </c>
      <c r="K32" s="138">
        <f>IFERROR('Tablas evol IO zona'!S32/'Tablas evol IO zona'!S45-1,"-")</f>
        <v>-0.16609189311090755</v>
      </c>
    </row>
    <row r="33" spans="2:11" ht="15" hidden="1" customHeight="1" outlineLevel="1">
      <c r="B33" s="55" t="s">
        <v>93</v>
      </c>
      <c r="C33" s="138">
        <f>IFERROR('Tablas evol IO zona'!C33/'Tablas evol IO zona'!C46-1,"-")</f>
        <v>-0.2123705490140444</v>
      </c>
      <c r="D33" s="138">
        <f>IFERROR('Tablas evol IO zona'!E33/'Tablas evol IO zona'!E46-1,"-")</f>
        <v>-0.24464618249534442</v>
      </c>
      <c r="E33" s="138">
        <f>IFERROR('Tablas evol IO zona'!G33/'Tablas evol IO zona'!G46-1,"-")</f>
        <v>-0.22400838720950556</v>
      </c>
      <c r="F33" s="104">
        <f>IFERROR('Tablas evol IO zona'!I33/'Tablas evol IO zona'!I46-1,"-")</f>
        <v>-0.18380066764849345</v>
      </c>
      <c r="G33" s="104">
        <f>IFERROR('Tablas evol IO zona'!K33/'Tablas evol IO zona'!K46-1,"-")</f>
        <v>-0.16472219329725091</v>
      </c>
      <c r="H33" s="104">
        <f>IFERROR('Tablas evol IO zona'!M33/'Tablas evol IO zona'!M46-1,"-")</f>
        <v>-0.17152351788101505</v>
      </c>
      <c r="I33" s="138">
        <f>IFERROR('Tablas evol IO zona'!O33/'Tablas evol IO zona'!O46-1,"-")</f>
        <v>-0.18201943100019602</v>
      </c>
      <c r="J33" s="138">
        <f>IFERROR('Tablas evol IO zona'!Q33/'Tablas evol IO zona'!Q46-1,"-")</f>
        <v>-0.18558229154173478</v>
      </c>
      <c r="K33" s="138">
        <f>IFERROR('Tablas evol IO zona'!S33/'Tablas evol IO zona'!S46-1,"-")</f>
        <v>-0.18192074877661413</v>
      </c>
    </row>
    <row r="34" spans="2:11" ht="15" hidden="1" customHeight="1" outlineLevel="1">
      <c r="B34" s="55" t="s">
        <v>94</v>
      </c>
      <c r="C34" s="138">
        <f>IFERROR('Tablas evol IO zona'!C34/'Tablas evol IO zona'!C47-1,"-")</f>
        <v>-0.16692407327581427</v>
      </c>
      <c r="D34" s="138">
        <f>IFERROR('Tablas evol IO zona'!E34/'Tablas evol IO zona'!E47-1,"-")</f>
        <v>-8.4134988892481721E-2</v>
      </c>
      <c r="E34" s="138">
        <f>IFERROR('Tablas evol IO zona'!G34/'Tablas evol IO zona'!G47-1,"-")</f>
        <v>-0.13725547858154186</v>
      </c>
      <c r="F34" s="104">
        <f>IFERROR('Tablas evol IO zona'!I34/'Tablas evol IO zona'!I47-1,"-")</f>
        <v>-0.13403269727062561</v>
      </c>
      <c r="G34" s="104">
        <f>IFERROR('Tablas evol IO zona'!K34/'Tablas evol IO zona'!K47-1,"-")</f>
        <v>-8.451861473171729E-2</v>
      </c>
      <c r="H34" s="104">
        <f>IFERROR('Tablas evol IO zona'!M34/'Tablas evol IO zona'!M47-1,"-")</f>
        <v>-0.10813320684872496</v>
      </c>
      <c r="I34" s="138">
        <f>IFERROR('Tablas evol IO zona'!O34/'Tablas evol IO zona'!O47-1,"-")</f>
        <v>-0.14903539746940242</v>
      </c>
      <c r="J34" s="138">
        <f>IFERROR('Tablas evol IO zona'!Q34/'Tablas evol IO zona'!Q47-1,"-")</f>
        <v>-0.11687158638138651</v>
      </c>
      <c r="K34" s="138">
        <f>IFERROR('Tablas evol IO zona'!S34/'Tablas evol IO zona'!S47-1,"-")</f>
        <v>-0.13382983920848956</v>
      </c>
    </row>
    <row r="35" spans="2:11" ht="15" hidden="1" customHeight="1" outlineLevel="1">
      <c r="B35" s="55" t="s">
        <v>95</v>
      </c>
      <c r="C35" s="138">
        <f>IFERROR('Tablas evol IO zona'!C35/'Tablas evol IO zona'!C48-1,"-")</f>
        <v>-0.21818831091536717</v>
      </c>
      <c r="D35" s="138">
        <f>IFERROR('Tablas evol IO zona'!E35/'Tablas evol IO zona'!E48-1,"-")</f>
        <v>-0.1944256756756757</v>
      </c>
      <c r="E35" s="138">
        <f>IFERROR('Tablas evol IO zona'!G35/'Tablas evol IO zona'!G48-1,"-")</f>
        <v>-0.20871495975575904</v>
      </c>
      <c r="F35" s="104">
        <f>IFERROR('Tablas evol IO zona'!I35/'Tablas evol IO zona'!I48-1,"-")</f>
        <v>-0.20524337140252835</v>
      </c>
      <c r="G35" s="104">
        <f>IFERROR('Tablas evol IO zona'!K35/'Tablas evol IO zona'!K48-1,"-")</f>
        <v>-0.1551172111096969</v>
      </c>
      <c r="H35" s="104">
        <f>IFERROR('Tablas evol IO zona'!M35/'Tablas evol IO zona'!M48-1,"-")</f>
        <v>-0.17867950431799218</v>
      </c>
      <c r="I35" s="138">
        <f>IFERROR('Tablas evol IO zona'!O35/'Tablas evol IO zona'!O48-1,"-")</f>
        <v>-0.18518488247492371</v>
      </c>
      <c r="J35" s="138">
        <f>IFERROR('Tablas evol IO zona'!Q35/'Tablas evol IO zona'!Q48-1,"-")</f>
        <v>-0.16144780441047446</v>
      </c>
      <c r="K35" s="138">
        <f>IFERROR('Tablas evol IO zona'!S35/'Tablas evol IO zona'!S48-1,"-")</f>
        <v>-0.1732634566793938</v>
      </c>
    </row>
    <row r="36" spans="2:11" ht="15" hidden="1" customHeight="1" outlineLevel="1">
      <c r="B36" s="55" t="s">
        <v>96</v>
      </c>
      <c r="C36" s="138">
        <f>IFERROR('Tablas evol IO zona'!C36/'Tablas evol IO zona'!C49-1,"-")</f>
        <v>-0.16237333658893904</v>
      </c>
      <c r="D36" s="138">
        <f>IFERROR('Tablas evol IO zona'!E36/'Tablas evol IO zona'!E49-1,"-")</f>
        <v>-0.1349631614199599</v>
      </c>
      <c r="E36" s="138">
        <f>IFERROR('Tablas evol IO zona'!G36/'Tablas evol IO zona'!G49-1,"-")</f>
        <v>-0.15134072722167624</v>
      </c>
      <c r="F36" s="104">
        <f>IFERROR('Tablas evol IO zona'!I36/'Tablas evol IO zona'!I49-1,"-")</f>
        <v>-0.13955858569681012</v>
      </c>
      <c r="G36" s="104">
        <f>IFERROR('Tablas evol IO zona'!K36/'Tablas evol IO zona'!K49-1,"-")</f>
        <v>-0.13543161480365273</v>
      </c>
      <c r="H36" s="104">
        <f>IFERROR('Tablas evol IO zona'!M36/'Tablas evol IO zona'!M49-1,"-")</f>
        <v>-0.13557253272744962</v>
      </c>
      <c r="I36" s="138">
        <f>IFERROR('Tablas evol IO zona'!O36/'Tablas evol IO zona'!O49-1,"-")</f>
        <v>-0.12626016778099058</v>
      </c>
      <c r="J36" s="138">
        <f>IFERROR('Tablas evol IO zona'!Q36/'Tablas evol IO zona'!Q49-1,"-")</f>
        <v>-0.1324695898637116</v>
      </c>
      <c r="K36" s="138">
        <f>IFERROR('Tablas evol IO zona'!S36/'Tablas evol IO zona'!S49-1,"-")</f>
        <v>-0.12847181637072957</v>
      </c>
    </row>
    <row r="37" spans="2:11" ht="15" hidden="1" customHeight="1" outlineLevel="1">
      <c r="B37" s="55" t="s">
        <v>97</v>
      </c>
      <c r="C37" s="138">
        <f>IFERROR('Tablas evol IO zona'!C37/'Tablas evol IO zona'!C50-1,"-")</f>
        <v>-0.12049382716049384</v>
      </c>
      <c r="D37" s="138">
        <f>IFERROR('Tablas evol IO zona'!E37/'Tablas evol IO zona'!E50-1,"-")</f>
        <v>-0.10847637586267911</v>
      </c>
      <c r="E37" s="138">
        <f>IFERROR('Tablas evol IO zona'!G37/'Tablas evol IO zona'!G50-1,"-")</f>
        <v>-0.11560693641618491</v>
      </c>
      <c r="F37" s="104">
        <f>IFERROR('Tablas evol IO zona'!I37/'Tablas evol IO zona'!I50-1,"-")</f>
        <v>-0.11780798578005269</v>
      </c>
      <c r="G37" s="104">
        <f>IFERROR('Tablas evol IO zona'!K37/'Tablas evol IO zona'!K50-1,"-")</f>
        <v>-0.10517957127899646</v>
      </c>
      <c r="H37" s="104">
        <f>IFERROR('Tablas evol IO zona'!M37/'Tablas evol IO zona'!M50-1,"-")</f>
        <v>-0.10919064923755251</v>
      </c>
      <c r="I37" s="138">
        <f>IFERROR('Tablas evol IO zona'!O37/'Tablas evol IO zona'!O50-1,"-")</f>
        <v>-9.1391321763707012E-2</v>
      </c>
      <c r="J37" s="138">
        <f>IFERROR('Tablas evol IO zona'!Q37/'Tablas evol IO zona'!Q50-1,"-")</f>
        <v>-0.10679949884998796</v>
      </c>
      <c r="K37" s="138">
        <f>IFERROR('Tablas evol IO zona'!S37/'Tablas evol IO zona'!S50-1,"-")</f>
        <v>-9.7720527496153009E-2</v>
      </c>
    </row>
    <row r="38" spans="2:11" collapsed="1">
      <c r="B38" s="113">
        <v>2009</v>
      </c>
      <c r="C38" s="114">
        <v>-0.13991362724767653</v>
      </c>
      <c r="D38" s="114">
        <v>-0.13054044814981269</v>
      </c>
      <c r="E38" s="114">
        <v>-0.13599251003488055</v>
      </c>
      <c r="F38" s="114">
        <v>-0.12275555379608571</v>
      </c>
      <c r="G38" s="114">
        <v>-0.11844592120130726</v>
      </c>
      <c r="H38" s="114">
        <v>-0.11841985570198876</v>
      </c>
      <c r="I38" s="114">
        <v>-0.12245605032118212</v>
      </c>
      <c r="J38" s="114">
        <v>-0.13338158388472598</v>
      </c>
      <c r="K38" s="114">
        <v>-0.12627383890505806</v>
      </c>
    </row>
    <row r="39" spans="2:11" ht="15" hidden="1" customHeight="1" outlineLevel="1">
      <c r="B39" s="55" t="s">
        <v>86</v>
      </c>
      <c r="C39" s="138">
        <f>IFERROR('Tablas evol IO zona'!C39/'Tablas evol IO zona'!C52-1,"-")</f>
        <v>-7.0972037283621781E-2</v>
      </c>
      <c r="D39" s="138">
        <f>IFERROR('Tablas evol IO zona'!E39/'Tablas evol IO zona'!E52-1,"-")</f>
        <v>-8.560165196170455E-2</v>
      </c>
      <c r="E39" s="138">
        <f>IFERROR('Tablas evol IO zona'!G39/'Tablas evol IO zona'!G52-1,"-")</f>
        <v>-7.6863474353014105E-2</v>
      </c>
      <c r="F39" s="104">
        <f>IFERROR('Tablas evol IO zona'!I39/'Tablas evol IO zona'!I52-1,"-")</f>
        <v>-7.7224786147641611E-2</v>
      </c>
      <c r="G39" s="104">
        <f>IFERROR('Tablas evol IO zona'!K39/'Tablas evol IO zona'!K52-1,"-")</f>
        <v>-9.5847732731183521E-2</v>
      </c>
      <c r="H39" s="104">
        <f>IFERROR('Tablas evol IO zona'!M39/'Tablas evol IO zona'!M52-1,"-")</f>
        <v>-8.4656036522625433E-2</v>
      </c>
      <c r="I39" s="138">
        <f>IFERROR('Tablas evol IO zona'!O39/'Tablas evol IO zona'!O52-1,"-")</f>
        <v>-6.0315973161212844E-2</v>
      </c>
      <c r="J39" s="138">
        <f>IFERROR('Tablas evol IO zona'!Q39/'Tablas evol IO zona'!Q52-1,"-")</f>
        <v>-9.7742533972117629E-2</v>
      </c>
      <c r="K39" s="138">
        <f>IFERROR('Tablas evol IO zona'!S39/'Tablas evol IO zona'!S52-1,"-")</f>
        <v>-7.7130545293367381E-2</v>
      </c>
    </row>
    <row r="40" spans="2:11" ht="15" hidden="1" customHeight="1" outlineLevel="1">
      <c r="B40" s="55" t="s">
        <v>87</v>
      </c>
      <c r="C40" s="138">
        <f>IFERROR('Tablas evol IO zona'!C40/'Tablas evol IO zona'!C53-1,"-")</f>
        <v>-5.225000000000013E-2</v>
      </c>
      <c r="D40" s="138">
        <f>IFERROR('Tablas evol IO zona'!E40/'Tablas evol IO zona'!E53-1,"-")</f>
        <v>-0.10040087463556857</v>
      </c>
      <c r="E40" s="138">
        <f>IFERROR('Tablas evol IO zona'!G40/'Tablas evol IO zona'!G53-1,"-")</f>
        <v>-7.1196933962264231E-2</v>
      </c>
      <c r="F40" s="104">
        <f>IFERROR('Tablas evol IO zona'!I40/'Tablas evol IO zona'!I53-1,"-")</f>
        <v>-9.3566999934333372E-2</v>
      </c>
      <c r="G40" s="104">
        <f>IFERROR('Tablas evol IO zona'!K40/'Tablas evol IO zona'!K53-1,"-")</f>
        <v>-6.8112140757898287E-2</v>
      </c>
      <c r="H40" s="104">
        <f>IFERROR('Tablas evol IO zona'!M40/'Tablas evol IO zona'!M53-1,"-")</f>
        <v>-7.9016506701093725E-2</v>
      </c>
      <c r="I40" s="138">
        <f>IFERROR('Tablas evol IO zona'!O40/'Tablas evol IO zona'!O53-1,"-")</f>
        <v>-8.1368039644258761E-2</v>
      </c>
      <c r="J40" s="138">
        <f>IFERROR('Tablas evol IO zona'!Q40/'Tablas evol IO zona'!Q53-1,"-")</f>
        <v>-6.3835057202440093E-2</v>
      </c>
      <c r="K40" s="138">
        <f>IFERROR('Tablas evol IO zona'!S40/'Tablas evol IO zona'!S53-1,"-")</f>
        <v>-7.1829271559538221E-2</v>
      </c>
    </row>
    <row r="41" spans="2:11" ht="15" hidden="1" customHeight="1" outlineLevel="1">
      <c r="B41" s="55" t="s">
        <v>88</v>
      </c>
      <c r="C41" s="138">
        <f>IFERROR('Tablas evol IO zona'!C41/'Tablas evol IO zona'!C54-1,"-")</f>
        <v>-2.7745959017436594E-2</v>
      </c>
      <c r="D41" s="138">
        <f>IFERROR('Tablas evol IO zona'!E41/'Tablas evol IO zona'!E54-1,"-")</f>
        <v>-6.6078431372548985E-2</v>
      </c>
      <c r="E41" s="138">
        <f>IFERROR('Tablas evol IO zona'!G41/'Tablas evol IO zona'!G54-1,"-")</f>
        <v>-4.2618427104093248E-2</v>
      </c>
      <c r="F41" s="104">
        <f>IFERROR('Tablas evol IO zona'!I41/'Tablas evol IO zona'!I54-1,"-")</f>
        <v>-5.1156381674745344E-2</v>
      </c>
      <c r="G41" s="104">
        <f>IFERROR('Tablas evol IO zona'!K41/'Tablas evol IO zona'!K54-1,"-")</f>
        <v>-6.0569552233932344E-2</v>
      </c>
      <c r="H41" s="104">
        <f>IFERROR('Tablas evol IO zona'!M41/'Tablas evol IO zona'!M54-1,"-")</f>
        <v>-5.2693477845918379E-2</v>
      </c>
      <c r="I41" s="138">
        <f>IFERROR('Tablas evol IO zona'!O41/'Tablas evol IO zona'!O54-1,"-")</f>
        <v>-4.1643478407860757E-2</v>
      </c>
      <c r="J41" s="138">
        <f>IFERROR('Tablas evol IO zona'!Q41/'Tablas evol IO zona'!Q54-1,"-")</f>
        <v>-6.2080409540705372E-2</v>
      </c>
      <c r="K41" s="138">
        <f>IFERROR('Tablas evol IO zona'!S41/'Tablas evol IO zona'!S54-1,"-")</f>
        <v>-4.9017781936257276E-2</v>
      </c>
    </row>
    <row r="42" spans="2:11" ht="15" hidden="1" customHeight="1" outlineLevel="1">
      <c r="B42" s="55" t="s">
        <v>89</v>
      </c>
      <c r="C42" s="138">
        <f>IFERROR('Tablas evol IO zona'!C42/'Tablas evol IO zona'!C55-1,"-")</f>
        <v>-2.4232846042407497E-2</v>
      </c>
      <c r="D42" s="138">
        <f>IFERROR('Tablas evol IO zona'!E42/'Tablas evol IO zona'!E55-1,"-")</f>
        <v>-8.8849400266549639E-3</v>
      </c>
      <c r="E42" s="138">
        <f>IFERROR('Tablas evol IO zona'!G42/'Tablas evol IO zona'!G55-1,"-")</f>
        <v>-1.9025750369033867E-2</v>
      </c>
      <c r="F42" s="104">
        <f>IFERROR('Tablas evol IO zona'!I42/'Tablas evol IO zona'!I55-1,"-")</f>
        <v>-4.884661436834481E-2</v>
      </c>
      <c r="G42" s="104">
        <f>IFERROR('Tablas evol IO zona'!K42/'Tablas evol IO zona'!K55-1,"-")</f>
        <v>-4.1262078010741887E-2</v>
      </c>
      <c r="H42" s="104">
        <f>IFERROR('Tablas evol IO zona'!M42/'Tablas evol IO zona'!M55-1,"-")</f>
        <v>-4.1862880695375027E-2</v>
      </c>
      <c r="I42" s="138">
        <f>IFERROR('Tablas evol IO zona'!O42/'Tablas evol IO zona'!O55-1,"-")</f>
        <v>-4.9336467780131121E-2</v>
      </c>
      <c r="J42" s="138">
        <f>IFERROR('Tablas evol IO zona'!Q42/'Tablas evol IO zona'!Q55-1,"-")</f>
        <v>-4.5480021539517579E-2</v>
      </c>
      <c r="K42" s="138">
        <f>IFERROR('Tablas evol IO zona'!S42/'Tablas evol IO zona'!S55-1,"-")</f>
        <v>-4.5257818262839034E-2</v>
      </c>
    </row>
    <row r="43" spans="2:11" ht="15" hidden="1" customHeight="1" outlineLevel="1">
      <c r="B43" s="55" t="s">
        <v>90</v>
      </c>
      <c r="C43" s="138">
        <f>IFERROR('Tablas evol IO zona'!C43/'Tablas evol IO zona'!C56-1,"-")</f>
        <v>-6.9590191096873255E-3</v>
      </c>
      <c r="D43" s="138">
        <f>IFERROR('Tablas evol IO zona'!E43/'Tablas evol IO zona'!E56-1,"-")</f>
        <v>9.066750039080862E-3</v>
      </c>
      <c r="E43" s="138">
        <f>IFERROR('Tablas evol IO zona'!G43/'Tablas evol IO zona'!G56-1,"-")</f>
        <v>-9.0113285272919175E-4</v>
      </c>
      <c r="F43" s="104">
        <f>IFERROR('Tablas evol IO zona'!I43/'Tablas evol IO zona'!I56-1,"-")</f>
        <v>-4.384956663106232E-2</v>
      </c>
      <c r="G43" s="104">
        <f>IFERROR('Tablas evol IO zona'!K43/'Tablas evol IO zona'!K56-1,"-")</f>
        <v>-1.5861840579743602E-2</v>
      </c>
      <c r="H43" s="104">
        <f>IFERROR('Tablas evol IO zona'!M43/'Tablas evol IO zona'!M56-1,"-")</f>
        <v>-2.7914685912147519E-2</v>
      </c>
      <c r="I43" s="138">
        <f>IFERROR('Tablas evol IO zona'!O43/'Tablas evol IO zona'!O56-1,"-")</f>
        <v>-3.5368085990637899E-2</v>
      </c>
      <c r="J43" s="138">
        <f>IFERROR('Tablas evol IO zona'!Q43/'Tablas evol IO zona'!Q56-1,"-")</f>
        <v>-9.1130295540874373E-3</v>
      </c>
      <c r="K43" s="138">
        <f>IFERROR('Tablas evol IO zona'!S43/'Tablas evol IO zona'!S56-1,"-")</f>
        <v>-2.1725537089390734E-2</v>
      </c>
    </row>
    <row r="44" spans="2:11" ht="15" hidden="1" customHeight="1" outlineLevel="1">
      <c r="B44" s="55" t="s">
        <v>91</v>
      </c>
      <c r="C44" s="138">
        <f>IFERROR('Tablas evol IO zona'!C44/'Tablas evol IO zona'!C57-1,"-")</f>
        <v>7.7298815484186045E-2</v>
      </c>
      <c r="D44" s="138">
        <f>IFERROR('Tablas evol IO zona'!E44/'Tablas evol IO zona'!E57-1,"-")</f>
        <v>9.3059628543499473E-2</v>
      </c>
      <c r="E44" s="138">
        <f>IFERROR('Tablas evol IO zona'!G44/'Tablas evol IO zona'!G57-1,"-")</f>
        <v>8.282345918519618E-2</v>
      </c>
      <c r="F44" s="104">
        <f>IFERROR('Tablas evol IO zona'!I44/'Tablas evol IO zona'!I57-1,"-")</f>
        <v>4.8007261106547627E-2</v>
      </c>
      <c r="G44" s="104">
        <f>IFERROR('Tablas evol IO zona'!K44/'Tablas evol IO zona'!K57-1,"-")</f>
        <v>3.9730717191437837E-2</v>
      </c>
      <c r="H44" s="104">
        <f>IFERROR('Tablas evol IO zona'!M44/'Tablas evol IO zona'!M57-1,"-")</f>
        <v>4.7329622417217498E-2</v>
      </c>
      <c r="I44" s="138">
        <f>IFERROR('Tablas evol IO zona'!O44/'Tablas evol IO zona'!O57-1,"-")</f>
        <v>2.7130630586603699E-2</v>
      </c>
      <c r="J44" s="138">
        <f>IFERROR('Tablas evol IO zona'!Q44/'Tablas evol IO zona'!Q57-1,"-")</f>
        <v>2.4315708643786627E-2</v>
      </c>
      <c r="K44" s="138">
        <f>IFERROR('Tablas evol IO zona'!S44/'Tablas evol IO zona'!S57-1,"-")</f>
        <v>2.7911086986943445E-2</v>
      </c>
    </row>
    <row r="45" spans="2:11" ht="15" hidden="1" customHeight="1" outlineLevel="1">
      <c r="B45" s="55" t="s">
        <v>92</v>
      </c>
      <c r="C45" s="138">
        <f>IFERROR('Tablas evol IO zona'!C45/'Tablas evol IO zona'!C58-1,"-")</f>
        <v>9.6658174734002733E-2</v>
      </c>
      <c r="D45" s="138">
        <f>IFERROR('Tablas evol IO zona'!E45/'Tablas evol IO zona'!E58-1,"-")</f>
        <v>0.13689440993788815</v>
      </c>
      <c r="E45" s="138">
        <f>IFERROR('Tablas evol IO zona'!G45/'Tablas evol IO zona'!G58-1,"-")</f>
        <v>0.1134211991832188</v>
      </c>
      <c r="F45" s="104">
        <f>IFERROR('Tablas evol IO zona'!I45/'Tablas evol IO zona'!I58-1,"-")</f>
        <v>6.1542451110346841E-2</v>
      </c>
      <c r="G45" s="104">
        <f>IFERROR('Tablas evol IO zona'!K45/'Tablas evol IO zona'!K58-1,"-")</f>
        <v>7.7474345369408448E-2</v>
      </c>
      <c r="H45" s="104">
        <f>IFERROR('Tablas evol IO zona'!M45/'Tablas evol IO zona'!M58-1,"-")</f>
        <v>7.0570849757088272E-2</v>
      </c>
      <c r="I45" s="138">
        <f>IFERROR('Tablas evol IO zona'!O45/'Tablas evol IO zona'!O58-1,"-")</f>
        <v>3.8896391984761358E-2</v>
      </c>
      <c r="J45" s="138">
        <f>IFERROR('Tablas evol IO zona'!Q45/'Tablas evol IO zona'!Q58-1,"-")</f>
        <v>6.0714924637628398E-2</v>
      </c>
      <c r="K45" s="138">
        <f>IFERROR('Tablas evol IO zona'!S45/'Tablas evol IO zona'!S58-1,"-")</f>
        <v>5.0001488404924466E-2</v>
      </c>
    </row>
    <row r="46" spans="2:11" ht="15" hidden="1" customHeight="1" outlineLevel="1">
      <c r="B46" s="55" t="s">
        <v>93</v>
      </c>
      <c r="C46" s="138">
        <f>IFERROR('Tablas evol IO zona'!C46/'Tablas evol IO zona'!C59-1,"-")</f>
        <v>0.20743405275779359</v>
      </c>
      <c r="D46" s="138">
        <f>IFERROR('Tablas evol IO zona'!E46/'Tablas evol IO zona'!E59-1,"-")</f>
        <v>0.17892425905598253</v>
      </c>
      <c r="E46" s="138">
        <f>IFERROR('Tablas evol IO zona'!G46/'Tablas evol IO zona'!G59-1,"-")</f>
        <v>0.19903624554787336</v>
      </c>
      <c r="F46" s="104">
        <f>IFERROR('Tablas evol IO zona'!I46/'Tablas evol IO zona'!I59-1,"-")</f>
        <v>0.11537285691074839</v>
      </c>
      <c r="G46" s="104">
        <f>IFERROR('Tablas evol IO zona'!K46/'Tablas evol IO zona'!K59-1,"-")</f>
        <v>2.2112359848434737E-2</v>
      </c>
      <c r="H46" s="104">
        <f>IFERROR('Tablas evol IO zona'!M46/'Tablas evol IO zona'!M59-1,"-")</f>
        <v>7.4286085671150914E-2</v>
      </c>
      <c r="I46" s="138">
        <f>IFERROR('Tablas evol IO zona'!O46/'Tablas evol IO zona'!O59-1,"-")</f>
        <v>0.12087633302721446</v>
      </c>
      <c r="J46" s="138">
        <f>IFERROR('Tablas evol IO zona'!Q46/'Tablas evol IO zona'!Q59-1,"-")</f>
        <v>5.1446538567741174E-2</v>
      </c>
      <c r="K46" s="138">
        <f>IFERROR('Tablas evol IO zona'!S46/'Tablas evol IO zona'!S59-1,"-")</f>
        <v>9.2375821819973281E-2</v>
      </c>
    </row>
    <row r="47" spans="2:11" ht="15" hidden="1" customHeight="1" outlineLevel="1">
      <c r="B47" s="55" t="s">
        <v>94</v>
      </c>
      <c r="C47" s="138">
        <f>IFERROR('Tablas evol IO zona'!C47/'Tablas evol IO zona'!C60-1,"-")</f>
        <v>6.1971458773784294E-2</v>
      </c>
      <c r="D47" s="138">
        <f>IFERROR('Tablas evol IO zona'!E47/'Tablas evol IO zona'!E60-1,"-")</f>
        <v>-5.0501080762428763E-2</v>
      </c>
      <c r="E47" s="138">
        <f>IFERROR('Tablas evol IO zona'!G47/'Tablas evol IO zona'!G60-1,"-")</f>
        <v>2.0427404148334327E-2</v>
      </c>
      <c r="F47" s="104">
        <f>IFERROR('Tablas evol IO zona'!I47/'Tablas evol IO zona'!I60-1,"-")</f>
        <v>3.2739000259192075E-2</v>
      </c>
      <c r="G47" s="104">
        <f>IFERROR('Tablas evol IO zona'!K47/'Tablas evol IO zona'!K60-1,"-")</f>
        <v>-2.9871427601742107E-2</v>
      </c>
      <c r="H47" s="104">
        <f>IFERROR('Tablas evol IO zona'!M47/'Tablas evol IO zona'!M60-1,"-")</f>
        <v>4.5184277762067016E-3</v>
      </c>
      <c r="I47" s="138">
        <f>IFERROR('Tablas evol IO zona'!O47/'Tablas evol IO zona'!O60-1,"-")</f>
        <v>4.2338111588766658E-2</v>
      </c>
      <c r="J47" s="138">
        <f>IFERROR('Tablas evol IO zona'!Q47/'Tablas evol IO zona'!Q60-1,"-")</f>
        <v>-1.1537285241852047E-2</v>
      </c>
      <c r="K47" s="138">
        <f>IFERROR('Tablas evol IO zona'!S47/'Tablas evol IO zona'!S60-1,"-")</f>
        <v>1.989692699997514E-2</v>
      </c>
    </row>
    <row r="48" spans="2:11" ht="15" hidden="1" customHeight="1" outlineLevel="1">
      <c r="B48" s="55" t="s">
        <v>95</v>
      </c>
      <c r="C48" s="138">
        <f>IFERROR('Tablas evol IO zona'!C48/'Tablas evol IO zona'!C61-1,"-")</f>
        <v>0.11197882197220399</v>
      </c>
      <c r="D48" s="138">
        <f>IFERROR('Tablas evol IO zona'!E48/'Tablas evol IO zona'!E61-1,"-")</f>
        <v>9.8942340498124892E-3</v>
      </c>
      <c r="E48" s="138">
        <f>IFERROR('Tablas evol IO zona'!G48/'Tablas evol IO zona'!G61-1,"-")</f>
        <v>7.0251002524877482E-2</v>
      </c>
      <c r="F48" s="104">
        <f>IFERROR('Tablas evol IO zona'!I48/'Tablas evol IO zona'!I61-1,"-")</f>
        <v>4.2702671090830258E-2</v>
      </c>
      <c r="G48" s="104">
        <f>IFERROR('Tablas evol IO zona'!K48/'Tablas evol IO zona'!K61-1,"-")</f>
        <v>3.4183117695422371E-2</v>
      </c>
      <c r="H48" s="104">
        <f>IFERROR('Tablas evol IO zona'!M48/'Tablas evol IO zona'!M61-1,"-")</f>
        <v>3.9506903047601183E-2</v>
      </c>
      <c r="I48" s="138">
        <f>IFERROR('Tablas evol IO zona'!O48/'Tablas evol IO zona'!O61-1,"-")</f>
        <v>2.6376049317652583E-2</v>
      </c>
      <c r="J48" s="138">
        <f>IFERROR('Tablas evol IO zona'!Q48/'Tablas evol IO zona'!Q61-1,"-")</f>
        <v>2.7211645529771511E-2</v>
      </c>
      <c r="K48" s="138">
        <f>IFERROR('Tablas evol IO zona'!S48/'Tablas evol IO zona'!S61-1,"-")</f>
        <v>2.7754726081888892E-2</v>
      </c>
    </row>
    <row r="49" spans="2:11" ht="15" hidden="1" customHeight="1" outlineLevel="1">
      <c r="B49" s="55" t="s">
        <v>96</v>
      </c>
      <c r="C49" s="138">
        <f>IFERROR('Tablas evol IO zona'!C49/'Tablas evol IO zona'!C62-1,"-")</f>
        <v>7.5075469221682622E-2</v>
      </c>
      <c r="D49" s="138">
        <f>IFERROR('Tablas evol IO zona'!E49/'Tablas evol IO zona'!E62-1,"-")</f>
        <v>1.4783347493627863E-2</v>
      </c>
      <c r="E49" s="138">
        <f>IFERROR('Tablas evol IO zona'!G49/'Tablas evol IO zona'!G62-1,"-")</f>
        <v>5.1055039102847921E-2</v>
      </c>
      <c r="F49" s="104">
        <f>IFERROR('Tablas evol IO zona'!I49/'Tablas evol IO zona'!I62-1,"-")</f>
        <v>2.4437617229268405E-2</v>
      </c>
      <c r="G49" s="104">
        <f>IFERROR('Tablas evol IO zona'!K49/'Tablas evol IO zona'!K62-1,"-")</f>
        <v>2.4958160236800087E-2</v>
      </c>
      <c r="H49" s="104">
        <f>IFERROR('Tablas evol IO zona'!M49/'Tablas evol IO zona'!M62-1,"-")</f>
        <v>2.5592120161665566E-2</v>
      </c>
      <c r="I49" s="138">
        <f>IFERROR('Tablas evol IO zona'!O49/'Tablas evol IO zona'!O62-1,"-")</f>
        <v>1.6918640067783874E-2</v>
      </c>
      <c r="J49" s="138">
        <f>IFERROR('Tablas evol IO zona'!Q49/'Tablas evol IO zona'!Q62-1,"-")</f>
        <v>2.0794621297386184E-2</v>
      </c>
      <c r="K49" s="138">
        <f>IFERROR('Tablas evol IO zona'!S49/'Tablas evol IO zona'!S62-1,"-")</f>
        <v>1.9612984767295005E-2</v>
      </c>
    </row>
    <row r="50" spans="2:11" ht="15" hidden="1" customHeight="1" outlineLevel="1">
      <c r="B50" s="55" t="s">
        <v>97</v>
      </c>
      <c r="C50" s="138">
        <f>IFERROR('Tablas evol IO zona'!C50/'Tablas evol IO zona'!C63-1,"-")</f>
        <v>5.7441253263707637E-2</v>
      </c>
      <c r="D50" s="138">
        <f>IFERROR('Tablas evol IO zona'!E50/'Tablas evol IO zona'!E63-1,"-")</f>
        <v>5.6949635166398949E-3</v>
      </c>
      <c r="E50" s="138">
        <f>IFERROR('Tablas evol IO zona'!G50/'Tablas evol IO zona'!G63-1,"-")</f>
        <v>3.7636827110511417E-2</v>
      </c>
      <c r="F50" s="104">
        <f>IFERROR('Tablas evol IO zona'!I50/'Tablas evol IO zona'!I63-1,"-")</f>
        <v>7.5643139824677075E-3</v>
      </c>
      <c r="G50" s="104">
        <f>IFERROR('Tablas evol IO zona'!K50/'Tablas evol IO zona'!K63-1,"-")</f>
        <v>1.9417075464950084E-2</v>
      </c>
      <c r="H50" s="104">
        <f>IFERROR('Tablas evol IO zona'!M50/'Tablas evol IO zona'!M63-1,"-")</f>
        <v>1.4520619099730459E-2</v>
      </c>
      <c r="I50" s="138">
        <f>IFERROR('Tablas evol IO zona'!O50/'Tablas evol IO zona'!O63-1,"-")</f>
        <v>3.0235681433448125E-3</v>
      </c>
      <c r="J50" s="138">
        <f>IFERROR('Tablas evol IO zona'!Q50/'Tablas evol IO zona'!Q63-1,"-")</f>
        <v>1.9875757805446703E-2</v>
      </c>
      <c r="K50" s="138">
        <f>IFERROR('Tablas evol IO zona'!S50/'Tablas evol IO zona'!S63-1,"-")</f>
        <v>1.1932664685926131E-2</v>
      </c>
    </row>
    <row r="51" spans="2:11" collapsed="1">
      <c r="B51" s="113">
        <v>2008</v>
      </c>
      <c r="C51" s="114">
        <v>9.875293386223527E-2</v>
      </c>
      <c r="D51" s="114">
        <v>0.12521821526192989</v>
      </c>
      <c r="E51" s="114">
        <v>0.10695048856948763</v>
      </c>
      <c r="F51" s="114">
        <v>7.1410533934890275E-2</v>
      </c>
      <c r="G51" s="114">
        <v>9.1422512136571044E-2</v>
      </c>
      <c r="H51" s="114">
        <v>7.5389134310131389E-2</v>
      </c>
      <c r="I51" s="114">
        <v>9.0601948860586035E-2</v>
      </c>
      <c r="J51" s="114">
        <v>0.12213979931329222</v>
      </c>
      <c r="K51" s="114">
        <v>0.10004224988743848</v>
      </c>
    </row>
    <row r="52" spans="2:11" ht="15" hidden="1" customHeight="1" outlineLevel="1">
      <c r="B52" s="55" t="s">
        <v>86</v>
      </c>
      <c r="C52" s="138">
        <f>IFERROR('Tablas evol IO zona'!C52/'Tablas evol IO zona'!C65-1,"-")</f>
        <v>4.1608876560332853E-2</v>
      </c>
      <c r="D52" s="138">
        <f>IFERROR('Tablas evol IO zona'!E52/'Tablas evol IO zona'!E65-1,"-")</f>
        <v>2.659471959915205E-2</v>
      </c>
      <c r="E52" s="138">
        <f>IFERROR('Tablas evol IO zona'!G52/'Tablas evol IO zona'!G65-1,"-")</f>
        <v>3.5628310062590263E-2</v>
      </c>
      <c r="F52" s="104">
        <f>IFERROR('Tablas evol IO zona'!I52/'Tablas evol IO zona'!I65-1,"-")</f>
        <v>-7.3803462327790559E-3</v>
      </c>
      <c r="G52" s="104">
        <f>IFERROR('Tablas evol IO zona'!K52/'Tablas evol IO zona'!K65-1,"-")</f>
        <v>2.2032567376254697E-2</v>
      </c>
      <c r="H52" s="104">
        <f>IFERROR('Tablas evol IO zona'!M52/'Tablas evol IO zona'!M65-1,"-")</f>
        <v>8.0509596065343469E-3</v>
      </c>
      <c r="I52" s="138">
        <f>IFERROR('Tablas evol IO zona'!O52/'Tablas evol IO zona'!O65-1,"-")</f>
        <v>-1.2759417065445255E-2</v>
      </c>
      <c r="J52" s="138">
        <f>IFERROR('Tablas evol IO zona'!Q52/'Tablas evol IO zona'!Q65-1,"-")</f>
        <v>2.2854591170963223E-2</v>
      </c>
      <c r="K52" s="138">
        <f>IFERROR('Tablas evol IO zona'!S52/'Tablas evol IO zona'!S65-1,"-")</f>
        <v>5.1172792302491832E-3</v>
      </c>
    </row>
    <row r="53" spans="2:11" ht="15" hidden="1" customHeight="1" outlineLevel="1">
      <c r="B53" s="55" t="s">
        <v>87</v>
      </c>
      <c r="C53" s="138">
        <f>IFERROR('Tablas evol IO zona'!C53/'Tablas evol IO zona'!C66-1,"-")</f>
        <v>4.6298718284070173E-2</v>
      </c>
      <c r="D53" s="138">
        <f>IFERROR('Tablas evol IO zona'!E53/'Tablas evol IO zona'!E66-1,"-")</f>
        <v>3.7429111531191106E-2</v>
      </c>
      <c r="E53" s="138">
        <f>IFERROR('Tablas evol IO zona'!G53/'Tablas evol IO zona'!G66-1,"-")</f>
        <v>4.3050430504304904E-2</v>
      </c>
      <c r="F53" s="104">
        <f>IFERROR('Tablas evol IO zona'!I53/'Tablas evol IO zona'!I66-1,"-")</f>
        <v>3.6761006878243352E-2</v>
      </c>
      <c r="G53" s="104">
        <f>IFERROR('Tablas evol IO zona'!K53/'Tablas evol IO zona'!K66-1,"-")</f>
        <v>1.0291747546617991E-2</v>
      </c>
      <c r="H53" s="104">
        <f>IFERROR('Tablas evol IO zona'!M53/'Tablas evol IO zona'!M66-1,"-")</f>
        <v>2.4342064109889039E-2</v>
      </c>
      <c r="I53" s="138">
        <f>IFERROR('Tablas evol IO zona'!O53/'Tablas evol IO zona'!O66-1,"-")</f>
        <v>1.4892867142954236E-2</v>
      </c>
      <c r="J53" s="138">
        <f>IFERROR('Tablas evol IO zona'!Q53/'Tablas evol IO zona'!Q66-1,"-")</f>
        <v>6.8071697860010438E-3</v>
      </c>
      <c r="K53" s="138">
        <f>IFERROR('Tablas evol IO zona'!S53/'Tablas evol IO zona'!S66-1,"-")</f>
        <v>1.2115844891495975E-2</v>
      </c>
    </row>
    <row r="54" spans="2:11" ht="15" hidden="1" customHeight="1" outlineLevel="1">
      <c r="B54" s="55" t="s">
        <v>88</v>
      </c>
      <c r="C54" s="138">
        <f>IFERROR('Tablas evol IO zona'!C54/'Tablas evol IO zona'!C67-1,"-")</f>
        <v>-2.2761194029850884E-2</v>
      </c>
      <c r="D54" s="138">
        <f>IFERROR('Tablas evol IO zona'!E54/'Tablas evol IO zona'!E67-1,"-")</f>
        <v>-2.764537654909438E-2</v>
      </c>
      <c r="E54" s="138">
        <f>IFERROR('Tablas evol IO zona'!G54/'Tablas evol IO zona'!G67-1,"-")</f>
        <v>-2.4233358264771687E-2</v>
      </c>
      <c r="F54" s="104">
        <f>IFERROR('Tablas evol IO zona'!I54/'Tablas evol IO zona'!I67-1,"-")</f>
        <v>-4.3978607458272978E-2</v>
      </c>
      <c r="G54" s="104">
        <f>IFERROR('Tablas evol IO zona'!K54/'Tablas evol IO zona'!K67-1,"-")</f>
        <v>-9.2595585336073483E-2</v>
      </c>
      <c r="H54" s="104">
        <f>IFERROR('Tablas evol IO zona'!M54/'Tablas evol IO zona'!M67-1,"-")</f>
        <v>-6.6851573103631878E-2</v>
      </c>
      <c r="I54" s="138">
        <f>IFERROR('Tablas evol IO zona'!O54/'Tablas evol IO zona'!O67-1,"-")</f>
        <v>-6.5320015462092651E-2</v>
      </c>
      <c r="J54" s="138">
        <f>IFERROR('Tablas evol IO zona'!Q54/'Tablas evol IO zona'!Q67-1,"-")</f>
        <v>-8.0034199743010848E-2</v>
      </c>
      <c r="K54" s="138">
        <f>IFERROR('Tablas evol IO zona'!S54/'Tablas evol IO zona'!S67-1,"-")</f>
        <v>-7.0934011952755394E-2</v>
      </c>
    </row>
    <row r="55" spans="2:11" ht="15" hidden="1" customHeight="1" outlineLevel="1">
      <c r="B55" s="55" t="s">
        <v>89</v>
      </c>
      <c r="C55" s="138">
        <f>IFERROR('Tablas evol IO zona'!C55/'Tablas evol IO zona'!C68-1,"-")</f>
        <v>-2.7535860655737543E-2</v>
      </c>
      <c r="D55" s="138">
        <f>IFERROR('Tablas evol IO zona'!E55/'Tablas evol IO zona'!E68-1,"-")</f>
        <v>-0.1067460317460317</v>
      </c>
      <c r="E55" s="138">
        <f>IFERROR('Tablas evol IO zona'!G55/'Tablas evol IO zona'!G68-1,"-")</f>
        <v>-5.7067738942158996E-2</v>
      </c>
      <c r="F55" s="104">
        <f>IFERROR('Tablas evol IO zona'!I55/'Tablas evol IO zona'!I68-1,"-")</f>
        <v>-3.3694116848220879E-2</v>
      </c>
      <c r="G55" s="104">
        <f>IFERROR('Tablas evol IO zona'!K55/'Tablas evol IO zona'!K68-1,"-")</f>
        <v>-0.11697165877441273</v>
      </c>
      <c r="H55" s="104">
        <f>IFERROR('Tablas evol IO zona'!M55/'Tablas evol IO zona'!M68-1,"-")</f>
        <v>-7.2186884105331361E-2</v>
      </c>
      <c r="I55" s="138">
        <f>IFERROR('Tablas evol IO zona'!O55/'Tablas evol IO zona'!O68-1,"-")</f>
        <v>-6.1958876115664308E-2</v>
      </c>
      <c r="J55" s="138">
        <f>IFERROR('Tablas evol IO zona'!Q55/'Tablas evol IO zona'!Q68-1,"-")</f>
        <v>-0.11001242145335932</v>
      </c>
      <c r="K55" s="138">
        <f>IFERROR('Tablas evol IO zona'!S55/'Tablas evol IO zona'!S68-1,"-")</f>
        <v>-8.1787987863093048E-2</v>
      </c>
    </row>
    <row r="56" spans="2:11" ht="15" hidden="1" customHeight="1" outlineLevel="1">
      <c r="B56" s="55" t="s">
        <v>90</v>
      </c>
      <c r="C56" s="138">
        <f>IFERROR('Tablas evol IO zona'!C56/'Tablas evol IO zona'!C69-1,"-")</f>
        <v>-3.7324542747766976E-2</v>
      </c>
      <c r="D56" s="138">
        <f>IFERROR('Tablas evol IO zona'!E56/'Tablas evol IO zona'!E69-1,"-")</f>
        <v>-8.7576665240336582E-2</v>
      </c>
      <c r="E56" s="138">
        <f>IFERROR('Tablas evol IO zona'!G56/'Tablas evol IO zona'!G69-1,"-")</f>
        <v>-5.7738961669092537E-2</v>
      </c>
      <c r="F56" s="104">
        <f>IFERROR('Tablas evol IO zona'!I56/'Tablas evol IO zona'!I69-1,"-")</f>
        <v>-4.2404381611645836E-2</v>
      </c>
      <c r="G56" s="104">
        <f>IFERROR('Tablas evol IO zona'!K56/'Tablas evol IO zona'!K69-1,"-")</f>
        <v>-0.12223608780803275</v>
      </c>
      <c r="H56" s="104">
        <f>IFERROR('Tablas evol IO zona'!M56/'Tablas evol IO zona'!M69-1,"-")</f>
        <v>-8.2207033557385123E-2</v>
      </c>
      <c r="I56" s="138">
        <f>IFERROR('Tablas evol IO zona'!O56/'Tablas evol IO zona'!O69-1,"-")</f>
        <v>-4.9180490591834047E-2</v>
      </c>
      <c r="J56" s="138">
        <f>IFERROR('Tablas evol IO zona'!Q56/'Tablas evol IO zona'!Q69-1,"-")</f>
        <v>-0.10494243483596644</v>
      </c>
      <c r="K56" s="138">
        <f>IFERROR('Tablas evol IO zona'!S56/'Tablas evol IO zona'!S69-1,"-")</f>
        <v>-7.486000149323413E-2</v>
      </c>
    </row>
    <row r="57" spans="2:11" ht="15" hidden="1" customHeight="1" outlineLevel="1">
      <c r="B57" s="55" t="s">
        <v>91</v>
      </c>
      <c r="C57" s="138">
        <f>IFERROR('Tablas evol IO zona'!C57/'Tablas evol IO zona'!C70-1,"-")</f>
        <v>-3.5567071016370244E-2</v>
      </c>
      <c r="D57" s="138">
        <f>IFERROR('Tablas evol IO zona'!E57/'Tablas evol IO zona'!E70-1,"-")</f>
        <v>-0.13946837146702551</v>
      </c>
      <c r="E57" s="138">
        <f>IFERROR('Tablas evol IO zona'!G57/'Tablas evol IO zona'!G70-1,"-")</f>
        <v>-7.661568141105124E-2</v>
      </c>
      <c r="F57" s="104">
        <f>IFERROR('Tablas evol IO zona'!I57/'Tablas evol IO zona'!I70-1,"-")</f>
        <v>-6.0362182136041498E-2</v>
      </c>
      <c r="G57" s="104">
        <f>IFERROR('Tablas evol IO zona'!K57/'Tablas evol IO zona'!K70-1,"-")</f>
        <v>-0.12144073727494675</v>
      </c>
      <c r="H57" s="104">
        <f>IFERROR('Tablas evol IO zona'!M57/'Tablas evol IO zona'!M70-1,"-")</f>
        <v>-8.955520114844806E-2</v>
      </c>
      <c r="I57" s="138">
        <f>IFERROR('Tablas evol IO zona'!O57/'Tablas evol IO zona'!O70-1,"-")</f>
        <v>-7.7529898212994941E-2</v>
      </c>
      <c r="J57" s="138">
        <f>IFERROR('Tablas evol IO zona'!Q57/'Tablas evol IO zona'!Q70-1,"-")</f>
        <v>-0.10856922991970563</v>
      </c>
      <c r="K57" s="138">
        <f>IFERROR('Tablas evol IO zona'!S57/'Tablas evol IO zona'!S70-1,"-")</f>
        <v>-9.0719090399179803E-2</v>
      </c>
    </row>
    <row r="58" spans="2:11" ht="15" hidden="1" customHeight="1" outlineLevel="1">
      <c r="B58" s="55" t="s">
        <v>92</v>
      </c>
      <c r="C58" s="138">
        <f>IFERROR('Tablas evol IO zona'!C58/'Tablas evol IO zona'!C71-1,"-")</f>
        <v>-7.6529200110711293E-2</v>
      </c>
      <c r="D58" s="138">
        <f>IFERROR('Tablas evol IO zona'!E58/'Tablas evol IO zona'!E71-1,"-")</f>
        <v>-0.11382650814619111</v>
      </c>
      <c r="E58" s="138">
        <f>IFERROR('Tablas evol IO zona'!G58/'Tablas evol IO zona'!G71-1,"-")</f>
        <v>-9.0033783783783905E-2</v>
      </c>
      <c r="F58" s="104">
        <f>IFERROR('Tablas evol IO zona'!I58/'Tablas evol IO zona'!I71-1,"-")</f>
        <v>-7.9346817484283627E-2</v>
      </c>
      <c r="G58" s="104">
        <f>IFERROR('Tablas evol IO zona'!K58/'Tablas evol IO zona'!K71-1,"-")</f>
        <v>-0.10912027644325517</v>
      </c>
      <c r="H58" s="104">
        <f>IFERROR('Tablas evol IO zona'!M58/'Tablas evol IO zona'!M71-1,"-")</f>
        <v>-9.2762211458369825E-2</v>
      </c>
      <c r="I58" s="138">
        <f>IFERROR('Tablas evol IO zona'!O58/'Tablas evol IO zona'!O71-1,"-")</f>
        <v>-7.7589670126598342E-2</v>
      </c>
      <c r="J58" s="138">
        <f>IFERROR('Tablas evol IO zona'!Q58/'Tablas evol IO zona'!Q71-1,"-")</f>
        <v>-8.7333390097681818E-2</v>
      </c>
      <c r="K58" s="138">
        <f>IFERROR('Tablas evol IO zona'!S58/'Tablas evol IO zona'!S71-1,"-")</f>
        <v>-8.1411747683396096E-2</v>
      </c>
    </row>
    <row r="59" spans="2:11" ht="15" hidden="1" customHeight="1" outlineLevel="1">
      <c r="B59" s="55" t="s">
        <v>93</v>
      </c>
      <c r="C59" s="138">
        <f>IFERROR('Tablas evol IO zona'!C59/'Tablas evol IO zona'!C72-1,"-")</f>
        <v>-0.11826008155867684</v>
      </c>
      <c r="D59" s="138">
        <f>IFERROR('Tablas evol IO zona'!E59/'Tablas evol IO zona'!E72-1,"-")</f>
        <v>-0.10948191593352896</v>
      </c>
      <c r="E59" s="138">
        <f>IFERROR('Tablas evol IO zona'!G59/'Tablas evol IO zona'!G72-1,"-")</f>
        <v>-0.11447124304267164</v>
      </c>
      <c r="F59" s="104">
        <f>IFERROR('Tablas evol IO zona'!I59/'Tablas evol IO zona'!I72-1,"-")</f>
        <v>-9.380756858039685E-2</v>
      </c>
      <c r="G59" s="104">
        <f>IFERROR('Tablas evol IO zona'!K59/'Tablas evol IO zona'!K72-1,"-")</f>
        <v>-8.7900098793264103E-2</v>
      </c>
      <c r="H59" s="104">
        <f>IFERROR('Tablas evol IO zona'!M59/'Tablas evol IO zona'!M72-1,"-")</f>
        <v>-9.0631619111755213E-2</v>
      </c>
      <c r="I59" s="138">
        <f>IFERROR('Tablas evol IO zona'!O59/'Tablas evol IO zona'!O72-1,"-")</f>
        <v>-0.11339864201582606</v>
      </c>
      <c r="J59" s="138">
        <f>IFERROR('Tablas evol IO zona'!Q59/'Tablas evol IO zona'!Q72-1,"-")</f>
        <v>-7.1795887953440385E-2</v>
      </c>
      <c r="K59" s="138">
        <f>IFERROR('Tablas evol IO zona'!S59/'Tablas evol IO zona'!S72-1,"-")</f>
        <v>-9.5136023733904174E-2</v>
      </c>
    </row>
    <row r="60" spans="2:11" ht="15" hidden="1" customHeight="1" outlineLevel="1">
      <c r="B60" s="55" t="s">
        <v>94</v>
      </c>
      <c r="C60" s="138">
        <f>IFERROR('Tablas evol IO zona'!C60/'Tablas evol IO zona'!C73-1,"-")</f>
        <v>-7.4929715193741586E-2</v>
      </c>
      <c r="D60" s="138">
        <f>IFERROR('Tablas evol IO zona'!E60/'Tablas evol IO zona'!E73-1,"-")</f>
        <v>-9.222261862290404E-2</v>
      </c>
      <c r="E60" s="138">
        <f>IFERROR('Tablas evol IO zona'!G60/'Tablas evol IO zona'!G73-1,"-")</f>
        <v>-8.1408775981524295E-2</v>
      </c>
      <c r="F60" s="104">
        <f>IFERROR('Tablas evol IO zona'!I60/'Tablas evol IO zona'!I73-1,"-")</f>
        <v>-8.7205542378807732E-2</v>
      </c>
      <c r="G60" s="104">
        <f>IFERROR('Tablas evol IO zona'!K60/'Tablas evol IO zona'!K73-1,"-")</f>
        <v>-0.10102916104848425</v>
      </c>
      <c r="H60" s="104">
        <f>IFERROR('Tablas evol IO zona'!M60/'Tablas evol IO zona'!M73-1,"-")</f>
        <v>-9.3481139252529433E-2</v>
      </c>
      <c r="I60" s="138">
        <f>IFERROR('Tablas evol IO zona'!O60/'Tablas evol IO zona'!O73-1,"-")</f>
        <v>-6.3330440317017289E-2</v>
      </c>
      <c r="J60" s="138">
        <f>IFERROR('Tablas evol IO zona'!Q60/'Tablas evol IO zona'!Q73-1,"-")</f>
        <v>-0.10122017137004513</v>
      </c>
      <c r="K60" s="138">
        <f>IFERROR('Tablas evol IO zona'!S60/'Tablas evol IO zona'!S73-1,"-")</f>
        <v>-8.0337278871136064E-2</v>
      </c>
    </row>
    <row r="61" spans="2:11" ht="15" hidden="1" customHeight="1" outlineLevel="1">
      <c r="B61" s="55" t="s">
        <v>95</v>
      </c>
      <c r="C61" s="138">
        <f>IFERROR('Tablas evol IO zona'!C61/'Tablas evol IO zona'!C74-1,"-")</f>
        <v>-3.2898105478750717E-2</v>
      </c>
      <c r="D61" s="138">
        <f>IFERROR('Tablas evol IO zona'!E61/'Tablas evol IO zona'!E74-1,"-")</f>
        <v>1.7061934823403568E-4</v>
      </c>
      <c r="E61" s="138">
        <f>IFERROR('Tablas evol IO zona'!G61/'Tablas evol IO zona'!G74-1,"-")</f>
        <v>-1.8942153577152787E-2</v>
      </c>
      <c r="F61" s="104">
        <f>IFERROR('Tablas evol IO zona'!I61/'Tablas evol IO zona'!I74-1,"-")</f>
        <v>-4.8398254948665009E-3</v>
      </c>
      <c r="G61" s="104">
        <f>IFERROR('Tablas evol IO zona'!K61/'Tablas evol IO zona'!K74-1,"-")</f>
        <v>-7.767099678828826E-3</v>
      </c>
      <c r="H61" s="104">
        <f>IFERROR('Tablas evol IO zona'!M61/'Tablas evol IO zona'!M74-1,"-")</f>
        <v>-6.0085892997129298E-3</v>
      </c>
      <c r="I61" s="138">
        <f>IFERROR('Tablas evol IO zona'!O61/'Tablas evol IO zona'!O74-1,"-")</f>
        <v>-1.8179552732657811E-3</v>
      </c>
      <c r="J61" s="138">
        <f>IFERROR('Tablas evol IO zona'!Q61/'Tablas evol IO zona'!Q74-1,"-")</f>
        <v>-5.2454357014952713E-3</v>
      </c>
      <c r="K61" s="138">
        <f>IFERROR('Tablas evol IO zona'!S61/'Tablas evol IO zona'!S74-1,"-")</f>
        <v>-3.1740398771837874E-3</v>
      </c>
    </row>
    <row r="62" spans="2:11" ht="15" hidden="1" customHeight="1" outlineLevel="1">
      <c r="B62" s="55" t="s">
        <v>96</v>
      </c>
      <c r="C62" s="138">
        <f>IFERROR('Tablas evol IO zona'!C62/'Tablas evol IO zona'!C75-1,"-")</f>
        <v>-3.0044557606619948E-2</v>
      </c>
      <c r="D62" s="138">
        <f>IFERROR('Tablas evol IO zona'!E62/'Tablas evol IO zona'!E75-1,"-")</f>
        <v>-3.2231540864989361E-2</v>
      </c>
      <c r="E62" s="138">
        <f>IFERROR('Tablas evol IO zona'!G62/'Tablas evol IO zona'!G75-1,"-")</f>
        <v>-3.0749427917620253E-2</v>
      </c>
      <c r="F62" s="104">
        <f>IFERROR('Tablas evol IO zona'!I62/'Tablas evol IO zona'!I75-1,"-")</f>
        <v>1.0397759808900009E-3</v>
      </c>
      <c r="G62" s="104">
        <f>IFERROR('Tablas evol IO zona'!K62/'Tablas evol IO zona'!K75-1,"-")</f>
        <v>-2.7787890828657402E-2</v>
      </c>
      <c r="H62" s="104">
        <f>IFERROR('Tablas evol IO zona'!M62/'Tablas evol IO zona'!M75-1,"-")</f>
        <v>-1.3668524047150687E-2</v>
      </c>
      <c r="I62" s="138">
        <f>IFERROR('Tablas evol IO zona'!O62/'Tablas evol IO zona'!O75-1,"-")</f>
        <v>2.9355350128563718E-3</v>
      </c>
      <c r="J62" s="138">
        <f>IFERROR('Tablas evol IO zona'!Q62/'Tablas evol IO zona'!Q75-1,"-")</f>
        <v>-2.7174367393778431E-2</v>
      </c>
      <c r="K62" s="138">
        <f>IFERROR('Tablas evol IO zona'!S62/'Tablas evol IO zona'!S75-1,"-")</f>
        <v>-1.1654096319740681E-2</v>
      </c>
    </row>
    <row r="63" spans="2:11" ht="15" hidden="1" customHeight="1" outlineLevel="1">
      <c r="B63" s="55" t="s">
        <v>97</v>
      </c>
      <c r="C63" s="138">
        <f>IFERROR('Tablas evol IO zona'!C63/'Tablas evol IO zona'!C76-1,"-")</f>
        <v>-4.8565395603030859E-2</v>
      </c>
      <c r="D63" s="138">
        <f>IFERROR('Tablas evol IO zona'!E63/'Tablas evol IO zona'!E76-1,"-")</f>
        <v>-4.1126279863481274E-2</v>
      </c>
      <c r="E63" s="138">
        <f>IFERROR('Tablas evol IO zona'!G63/'Tablas evol IO zona'!G76-1,"-")</f>
        <v>-4.5239799570508166E-2</v>
      </c>
      <c r="F63" s="104">
        <f>IFERROR('Tablas evol IO zona'!I63/'Tablas evol IO zona'!I76-1,"-")</f>
        <v>-7.7886388380079552E-3</v>
      </c>
      <c r="G63" s="104">
        <f>IFERROR('Tablas evol IO zona'!K63/'Tablas evol IO zona'!K76-1,"-")</f>
        <v>-3.1852376885829869E-2</v>
      </c>
      <c r="H63" s="104">
        <f>IFERROR('Tablas evol IO zona'!M63/'Tablas evol IO zona'!M76-1,"-")</f>
        <v>-1.9475228570778103E-2</v>
      </c>
      <c r="I63" s="138">
        <f>IFERROR('Tablas evol IO zona'!O63/'Tablas evol IO zona'!O76-1,"-")</f>
        <v>1.0119877698535396E-2</v>
      </c>
      <c r="J63" s="138">
        <f>IFERROR('Tablas evol IO zona'!Q63/'Tablas evol IO zona'!Q76-1,"-")</f>
        <v>-2.5133105556031543E-2</v>
      </c>
      <c r="K63" s="138">
        <f>IFERROR('Tablas evol IO zona'!S63/'Tablas evol IO zona'!S76-1,"-")</f>
        <v>-6.6156871770760572E-3</v>
      </c>
    </row>
    <row r="64" spans="2:11" collapsed="1">
      <c r="B64" s="113">
        <v>2007</v>
      </c>
      <c r="C64" s="114">
        <v>-0.13991362724767653</v>
      </c>
      <c r="D64" s="114">
        <v>-0.13054044814981269</v>
      </c>
      <c r="E64" s="114">
        <v>-0.13599251003488055</v>
      </c>
      <c r="F64" s="114">
        <v>-0.12275555379608571</v>
      </c>
      <c r="G64" s="114">
        <v>-0.11844592120130726</v>
      </c>
      <c r="H64" s="114">
        <v>-0.11841985570198876</v>
      </c>
      <c r="I64" s="114">
        <v>-0.12245605032118212</v>
      </c>
      <c r="J64" s="114">
        <v>-0.13338158388472598</v>
      </c>
      <c r="K64" s="114">
        <v>-0.12627383890505806</v>
      </c>
    </row>
    <row r="65" spans="2:11" ht="15" customHeight="1">
      <c r="B65" s="349" t="s">
        <v>99</v>
      </c>
      <c r="C65" s="349"/>
      <c r="D65" s="349"/>
      <c r="E65" s="349"/>
      <c r="F65" s="349"/>
      <c r="G65" s="349"/>
      <c r="H65" s="349"/>
      <c r="I65" s="349"/>
      <c r="J65" s="349"/>
      <c r="K65" s="349"/>
    </row>
  </sheetData>
  <mergeCells count="6">
    <mergeCell ref="B65:K65"/>
    <mergeCell ref="B5:K5"/>
    <mergeCell ref="B6:B7"/>
    <mergeCell ref="C6:E6"/>
    <mergeCell ref="F6:H6"/>
    <mergeCell ref="I6:K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P81"/>
  <sheetViews>
    <sheetView showGridLines="0" showRowColHeaders="0" zoomScaleNormal="100" workbookViewId="0">
      <selection activeCell="I25" sqref="I25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12" width="10.7109375" style="99" customWidth="1"/>
    <col min="13" max="14" width="12.7109375" style="99" customWidth="1"/>
    <col min="15" max="16" width="10.7109375" style="99" customWidth="1"/>
    <col min="17" max="17" width="11.42578125" style="99"/>
    <col min="18" max="18" width="14.28515625" style="99" customWidth="1"/>
    <col min="19" max="16384" width="11.42578125" style="99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45" t="s">
        <v>271</v>
      </c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</row>
    <row r="6" spans="2:16" ht="25.5">
      <c r="B6" s="137"/>
      <c r="C6" s="118" t="s">
        <v>167</v>
      </c>
      <c r="D6" s="118" t="s">
        <v>85</v>
      </c>
      <c r="E6" s="117" t="s">
        <v>162</v>
      </c>
      <c r="F6" s="117" t="s">
        <v>85</v>
      </c>
      <c r="G6" s="118" t="s">
        <v>161</v>
      </c>
      <c r="H6" s="118" t="s">
        <v>85</v>
      </c>
      <c r="I6" s="117" t="s">
        <v>160</v>
      </c>
      <c r="J6" s="117" t="s">
        <v>85</v>
      </c>
      <c r="K6" s="118" t="s">
        <v>81</v>
      </c>
      <c r="L6" s="118" t="s">
        <v>85</v>
      </c>
      <c r="M6" s="117" t="s">
        <v>136</v>
      </c>
      <c r="N6" s="117" t="s">
        <v>85</v>
      </c>
      <c r="O6" s="118" t="s">
        <v>83</v>
      </c>
      <c r="P6" s="118" t="s">
        <v>85</v>
      </c>
    </row>
    <row r="7" spans="2:16">
      <c r="B7" s="55" t="s">
        <v>94</v>
      </c>
      <c r="C7" s="246">
        <v>45.239766081871345</v>
      </c>
      <c r="D7" s="104">
        <f t="shared" ref="D7:D10" si="0">C7/C20-1</f>
        <v>-0.22624854226784819</v>
      </c>
      <c r="E7" s="242">
        <v>70.968726163234166</v>
      </c>
      <c r="F7" s="138">
        <f t="shared" ref="F7:F10" si="1">E7/E20-1</f>
        <v>0.2129361480226093</v>
      </c>
      <c r="G7" s="246">
        <v>578209</v>
      </c>
      <c r="H7" s="104">
        <f t="shared" ref="H7:H10" si="2">G7/G20-1</f>
        <v>7975.9064576631108</v>
      </c>
      <c r="I7" s="242">
        <v>92.821074138937533</v>
      </c>
      <c r="J7" s="138">
        <f t="shared" ref="J7:J10" si="3">I7/I20-1</f>
        <v>0.33647835086207811</v>
      </c>
      <c r="K7" s="246">
        <v>85.308552065948518</v>
      </c>
      <c r="L7" s="104">
        <f t="shared" ref="L7:L10" si="4">K7/K20-1</f>
        <v>0.23170229663324116</v>
      </c>
      <c r="M7" s="242">
        <v>49.948642372275813</v>
      </c>
      <c r="N7" s="138">
        <f t="shared" ref="N7:N10" si="5">M7/M20-1</f>
        <v>0.2100882226651557</v>
      </c>
      <c r="O7" s="246">
        <v>68.500899523968727</v>
      </c>
      <c r="P7" s="104">
        <f t="shared" ref="P7:P10" si="6">O7/O20-1</f>
        <v>0.2282372390336207</v>
      </c>
    </row>
    <row r="8" spans="2:16">
      <c r="B8" s="55" t="s">
        <v>95</v>
      </c>
      <c r="C8" s="246">
        <v>50.084889643463498</v>
      </c>
      <c r="D8" s="104">
        <f t="shared" si="0"/>
        <v>-0.34049991675981639</v>
      </c>
      <c r="E8" s="242">
        <v>81.295278870387747</v>
      </c>
      <c r="F8" s="138">
        <f t="shared" si="1"/>
        <v>0.23956264822928808</v>
      </c>
      <c r="G8" s="246">
        <v>582852</v>
      </c>
      <c r="H8" s="104">
        <f t="shared" si="2"/>
        <v>8476.1129078486483</v>
      </c>
      <c r="I8" s="242">
        <v>80.097875826224509</v>
      </c>
      <c r="J8" s="138">
        <f t="shared" si="3"/>
        <v>0.15126570715170229</v>
      </c>
      <c r="K8" s="246">
        <v>84.113723014276559</v>
      </c>
      <c r="L8" s="104">
        <f t="shared" si="4"/>
        <v>0.23006018129452066</v>
      </c>
      <c r="M8" s="242">
        <v>52.651220481969368</v>
      </c>
      <c r="N8" s="138">
        <f t="shared" si="5"/>
        <v>0.12966384658950458</v>
      </c>
      <c r="O8" s="246">
        <v>69.158627957605532</v>
      </c>
      <c r="P8" s="104">
        <f t="shared" si="6"/>
        <v>0.1947350402938457</v>
      </c>
    </row>
    <row r="9" spans="2:16">
      <c r="B9" s="55" t="s">
        <v>96</v>
      </c>
      <c r="C9" s="246">
        <v>44.843358395990002</v>
      </c>
      <c r="D9" s="104">
        <f t="shared" si="0"/>
        <v>-0.46321757641329053</v>
      </c>
      <c r="E9" s="242">
        <v>89.65</v>
      </c>
      <c r="F9" s="138">
        <f t="shared" si="1"/>
        <v>0.26713780918727914</v>
      </c>
      <c r="G9" s="246">
        <v>90.96</v>
      </c>
      <c r="H9" s="104">
        <f t="shared" si="2"/>
        <v>0.25462068965517237</v>
      </c>
      <c r="I9" s="242">
        <v>82.14</v>
      </c>
      <c r="J9" s="138">
        <f t="shared" si="3"/>
        <v>0.25846483836372003</v>
      </c>
      <c r="K9" s="246">
        <v>88.69</v>
      </c>
      <c r="L9" s="104">
        <f t="shared" si="4"/>
        <v>0.24337585868498524</v>
      </c>
      <c r="M9" s="242">
        <v>59.53</v>
      </c>
      <c r="N9" s="138">
        <f t="shared" si="5"/>
        <v>0.19923448831587431</v>
      </c>
      <c r="O9" s="246">
        <v>74.83</v>
      </c>
      <c r="P9" s="104">
        <f t="shared" si="6"/>
        <v>0.22913929040735859</v>
      </c>
    </row>
    <row r="10" spans="2:16">
      <c r="B10" s="55" t="s">
        <v>97</v>
      </c>
      <c r="C10" s="246">
        <v>46.644029428409731</v>
      </c>
      <c r="D10" s="104">
        <f t="shared" si="0"/>
        <v>-0.38290791903030075</v>
      </c>
      <c r="E10" s="242">
        <v>75.3</v>
      </c>
      <c r="F10" s="138">
        <f t="shared" si="1"/>
        <v>7.7253218884119956E-2</v>
      </c>
      <c r="G10" s="246">
        <v>81.38</v>
      </c>
      <c r="H10" s="104">
        <f t="shared" si="2"/>
        <v>0.10405643738977077</v>
      </c>
      <c r="I10" s="242">
        <v>71.91</v>
      </c>
      <c r="J10" s="138">
        <f t="shared" si="3"/>
        <v>0.31055221432476765</v>
      </c>
      <c r="K10" s="246">
        <v>78.34</v>
      </c>
      <c r="L10" s="104">
        <f t="shared" si="4"/>
        <v>0.11262604743644378</v>
      </c>
      <c r="M10" s="242">
        <v>50.42</v>
      </c>
      <c r="N10" s="138">
        <f t="shared" si="5"/>
        <v>7.3451139024909518E-2</v>
      </c>
      <c r="O10" s="246">
        <v>65.069999999999993</v>
      </c>
      <c r="P10" s="104">
        <f t="shared" si="6"/>
        <v>0.10082896295043131</v>
      </c>
    </row>
    <row r="11" spans="2:16" ht="30" customHeight="1">
      <c r="B11" s="61" t="str">
        <f>actualizaciones!$A$2</f>
        <v xml:space="preserve">acumulado abril 2011 </v>
      </c>
      <c r="C11" s="244">
        <v>46.761695906432749</v>
      </c>
      <c r="D11" s="108">
        <v>-0.36166142677829238</v>
      </c>
      <c r="E11" s="244">
        <v>79.114089571755471</v>
      </c>
      <c r="F11" s="108">
        <v>0.19624335791077963</v>
      </c>
      <c r="G11" s="244">
        <v>86.835914097423839</v>
      </c>
      <c r="H11" s="108">
        <v>0.20868513769883434</v>
      </c>
      <c r="I11" s="244">
        <v>81.639302393461762</v>
      </c>
      <c r="J11" s="108">
        <v>0.26099354729634539</v>
      </c>
      <c r="K11" s="244">
        <v>83.988924290699444</v>
      </c>
      <c r="L11" s="108">
        <v>0.20305055555236851</v>
      </c>
      <c r="M11" s="244">
        <v>53.004421221864952</v>
      </c>
      <c r="N11" s="108">
        <v>0.15031664067809114</v>
      </c>
      <c r="O11" s="244">
        <v>69.261037079492439</v>
      </c>
      <c r="P11" s="108">
        <v>0.1865397193925018</v>
      </c>
    </row>
    <row r="12" spans="2:16" outlineLevel="1">
      <c r="B12" s="55" t="s">
        <v>86</v>
      </c>
      <c r="C12" s="246">
        <v>36.973232669869596</v>
      </c>
      <c r="D12" s="104">
        <f>C12/C25-1</f>
        <v>-0.49644793419330713</v>
      </c>
      <c r="E12" s="242">
        <v>59.55</v>
      </c>
      <c r="F12" s="138">
        <f>E12/E25-1</f>
        <v>4.21940331875994E-2</v>
      </c>
      <c r="G12" s="246">
        <v>70.099999999999994</v>
      </c>
      <c r="H12" s="104">
        <f t="shared" ref="H12:H36" si="7">G12/G25-1</f>
        <v>5.4006946576603543E-3</v>
      </c>
      <c r="I12" s="242">
        <v>65.069999999999993</v>
      </c>
      <c r="J12" s="138">
        <f t="shared" ref="J12:J36" si="8">I12/I25-1</f>
        <v>0.14181340479887772</v>
      </c>
      <c r="K12" s="246">
        <v>67.239999999999995</v>
      </c>
      <c r="L12" s="104">
        <f t="shared" ref="L12:L36" si="9">K12/K25-1</f>
        <v>2.6615638385127038E-2</v>
      </c>
      <c r="M12" s="242">
        <v>48.71</v>
      </c>
      <c r="N12" s="138">
        <f t="shared" ref="N12:N23" si="10">M12/M25-1</f>
        <v>8.7640167797996993E-2</v>
      </c>
      <c r="O12" s="246">
        <v>58.41</v>
      </c>
      <c r="P12" s="104">
        <f t="shared" ref="P12:P36" si="11">O12/O25-1</f>
        <v>5.2397657741426018E-2</v>
      </c>
    </row>
    <row r="13" spans="2:16" outlineLevel="1">
      <c r="B13" s="55" t="s">
        <v>87</v>
      </c>
      <c r="C13" s="246">
        <v>31.687943262411348</v>
      </c>
      <c r="D13" s="104">
        <f t="shared" ref="D13:F36" si="12">C13/C26-1</f>
        <v>-0.54699381526918789</v>
      </c>
      <c r="E13" s="242">
        <v>63.34</v>
      </c>
      <c r="F13" s="138">
        <f t="shared" si="12"/>
        <v>1.1600187397517114E-2</v>
      </c>
      <c r="G13" s="246">
        <v>78.42</v>
      </c>
      <c r="H13" s="104">
        <f t="shared" si="7"/>
        <v>9.8164759991223205E-2</v>
      </c>
      <c r="I13" s="242">
        <v>78.52</v>
      </c>
      <c r="J13" s="138">
        <f t="shared" si="8"/>
        <v>-5.751104221722203E-3</v>
      </c>
      <c r="K13" s="246">
        <v>74.959999999999994</v>
      </c>
      <c r="L13" s="104">
        <f t="shared" si="9"/>
        <v>6.1454634586127099E-2</v>
      </c>
      <c r="M13" s="242">
        <v>53.32</v>
      </c>
      <c r="N13" s="138">
        <f t="shared" si="10"/>
        <v>0.16023888329256009</v>
      </c>
      <c r="O13" s="246">
        <v>64.64</v>
      </c>
      <c r="P13" s="104">
        <f t="shared" si="11"/>
        <v>0.10085730566187268</v>
      </c>
    </row>
    <row r="14" spans="2:16" outlineLevel="1">
      <c r="B14" s="55" t="s">
        <v>88</v>
      </c>
      <c r="C14" s="246">
        <v>36.966369251887443</v>
      </c>
      <c r="D14" s="104">
        <f t="shared" si="12"/>
        <v>-0.35980030904552474</v>
      </c>
      <c r="E14" s="242">
        <v>50.76</v>
      </c>
      <c r="F14" s="138">
        <f t="shared" si="12"/>
        <v>8.4303452457956007E-2</v>
      </c>
      <c r="G14" s="246">
        <v>81.33</v>
      </c>
      <c r="H14" s="104">
        <f t="shared" si="7"/>
        <v>0.10919296000810985</v>
      </c>
      <c r="I14" s="242">
        <v>76.849999999999994</v>
      </c>
      <c r="J14" s="138">
        <f t="shared" si="8"/>
        <v>9.8025063985561101E-2</v>
      </c>
      <c r="K14" s="246">
        <v>74.38</v>
      </c>
      <c r="L14" s="104">
        <f t="shared" si="9"/>
        <v>0.10584212231858259</v>
      </c>
      <c r="M14" s="242">
        <v>44.78</v>
      </c>
      <c r="N14" s="138">
        <f t="shared" si="10"/>
        <v>8.517758332582881E-2</v>
      </c>
      <c r="O14" s="246">
        <v>60.27</v>
      </c>
      <c r="P14" s="104">
        <f t="shared" si="11"/>
        <v>0.10150459793136801</v>
      </c>
    </row>
    <row r="15" spans="2:16" outlineLevel="1">
      <c r="B15" s="55" t="s">
        <v>89</v>
      </c>
      <c r="C15" s="246">
        <v>55.4822695035461</v>
      </c>
      <c r="D15" s="104">
        <f t="shared" si="12"/>
        <v>-0.12091246207439033</v>
      </c>
      <c r="E15" s="242">
        <v>53.763757219134796</v>
      </c>
      <c r="F15" s="138">
        <f t="shared" si="12"/>
        <v>0.23226580836889288</v>
      </c>
      <c r="G15" s="246">
        <v>74.757976558059497</v>
      </c>
      <c r="H15" s="104">
        <f t="shared" si="7"/>
        <v>4.4543475730885795E-2</v>
      </c>
      <c r="I15" s="242">
        <v>68.771891418563925</v>
      </c>
      <c r="J15" s="138">
        <f t="shared" si="8"/>
        <v>-4.9324144061875574E-2</v>
      </c>
      <c r="K15" s="246">
        <v>69.740577284025775</v>
      </c>
      <c r="L15" s="104">
        <f t="shared" si="9"/>
        <v>5.8760851435035288E-2</v>
      </c>
      <c r="M15" s="242">
        <v>43.721080478975217</v>
      </c>
      <c r="N15" s="138">
        <f t="shared" si="10"/>
        <v>3.6290127494079671E-2</v>
      </c>
      <c r="O15" s="246">
        <v>57.338005734310293</v>
      </c>
      <c r="P15" s="104">
        <f t="shared" si="11"/>
        <v>5.3233022305479327E-2</v>
      </c>
    </row>
    <row r="16" spans="2:16" outlineLevel="1">
      <c r="B16" s="55" t="s">
        <v>90</v>
      </c>
      <c r="C16" s="246">
        <v>71.455044612216881</v>
      </c>
      <c r="D16" s="104">
        <f t="shared" si="12"/>
        <v>3.1798034303331946E-3</v>
      </c>
      <c r="E16" s="242">
        <v>70.41464109080556</v>
      </c>
      <c r="F16" s="138">
        <f t="shared" si="12"/>
        <v>7.3230316884705937E-2</v>
      </c>
      <c r="G16" s="246">
        <v>90.87753412153674</v>
      </c>
      <c r="H16" s="104">
        <f t="shared" si="7"/>
        <v>4.9879091052873692E-2</v>
      </c>
      <c r="I16" s="242">
        <v>78.176374216145987</v>
      </c>
      <c r="J16" s="138">
        <f t="shared" si="8"/>
        <v>7.9933336319187642E-2</v>
      </c>
      <c r="K16" s="246">
        <v>85.023343037098499</v>
      </c>
      <c r="L16" s="104">
        <f t="shared" si="9"/>
        <v>6.0538144406866667E-2</v>
      </c>
      <c r="M16" s="242">
        <v>56.379658824480558</v>
      </c>
      <c r="N16" s="138">
        <f t="shared" si="10"/>
        <v>-3.1776424103030054E-2</v>
      </c>
      <c r="O16" s="246">
        <v>71.369914396407324</v>
      </c>
      <c r="P16" s="104">
        <f t="shared" si="11"/>
        <v>2.5724552980846971E-2</v>
      </c>
    </row>
    <row r="17" spans="2:16" outlineLevel="1">
      <c r="B17" s="55" t="s">
        <v>91</v>
      </c>
      <c r="C17" s="246">
        <v>74.749485243651336</v>
      </c>
      <c r="D17" s="104">
        <f t="shared" si="12"/>
        <v>4.7010190348010017E-2</v>
      </c>
      <c r="E17" s="242">
        <v>60.431408113551761</v>
      </c>
      <c r="F17" s="138">
        <f t="shared" si="12"/>
        <v>-5.9579705671463534E-2</v>
      </c>
      <c r="G17" s="246">
        <v>88.945826253328164</v>
      </c>
      <c r="H17" s="104">
        <f t="shared" si="7"/>
        <v>9.2432157373227186E-2</v>
      </c>
      <c r="I17" s="242">
        <v>76.279588723800913</v>
      </c>
      <c r="J17" s="138">
        <f t="shared" si="8"/>
        <v>0.21503008480090657</v>
      </c>
      <c r="K17" s="246">
        <v>81.671960373292222</v>
      </c>
      <c r="L17" s="104">
        <f t="shared" si="9"/>
        <v>8.5053279836484919E-2</v>
      </c>
      <c r="M17" s="242">
        <v>51.150887972619721</v>
      </c>
      <c r="N17" s="138">
        <f t="shared" si="10"/>
        <v>0.10740177468325873</v>
      </c>
      <c r="O17" s="246">
        <v>67.123647350193707</v>
      </c>
      <c r="P17" s="104">
        <f t="shared" si="11"/>
        <v>9.6075234327134273E-2</v>
      </c>
    </row>
    <row r="18" spans="2:16" outlineLevel="1">
      <c r="B18" s="55" t="s">
        <v>92</v>
      </c>
      <c r="C18" s="246">
        <v>65.914893617021278</v>
      </c>
      <c r="D18" s="104">
        <f t="shared" si="12"/>
        <v>0.19016519400691512</v>
      </c>
      <c r="E18" s="242">
        <v>50.203770295303478</v>
      </c>
      <c r="F18" s="138">
        <f t="shared" si="12"/>
        <v>-0.10107100024035043</v>
      </c>
      <c r="G18" s="246">
        <v>70.755027113384642</v>
      </c>
      <c r="H18" s="104">
        <f t="shared" si="7"/>
        <v>0.11581517828807586</v>
      </c>
      <c r="I18" s="242">
        <v>61.487886748394629</v>
      </c>
      <c r="J18" s="138">
        <f t="shared" si="8"/>
        <v>0.13933363073506944</v>
      </c>
      <c r="K18" s="246">
        <v>65.570435753056358</v>
      </c>
      <c r="L18" s="104">
        <f t="shared" si="9"/>
        <v>8.5214112843455592E-2</v>
      </c>
      <c r="M18" s="242">
        <v>38.195257563368763</v>
      </c>
      <c r="N18" s="138">
        <f t="shared" si="10"/>
        <v>2.291061666868166E-2</v>
      </c>
      <c r="O18" s="246">
        <v>52.37484891481423</v>
      </c>
      <c r="P18" s="104">
        <f t="shared" si="11"/>
        <v>6.2154692517966126E-2</v>
      </c>
    </row>
    <row r="19" spans="2:16" outlineLevel="1">
      <c r="B19" s="55" t="s">
        <v>93</v>
      </c>
      <c r="C19" s="246">
        <v>56.410432395332876</v>
      </c>
      <c r="D19" s="104">
        <f t="shared" si="12"/>
        <v>-4.0060733473487486E-2</v>
      </c>
      <c r="E19" s="242">
        <v>58.874922228432233</v>
      </c>
      <c r="F19" s="138">
        <f t="shared" si="12"/>
        <v>0.20275632744498928</v>
      </c>
      <c r="G19" s="246">
        <v>63.416331063271834</v>
      </c>
      <c r="H19" s="104">
        <f t="shared" si="7"/>
        <v>0.10770883953313248</v>
      </c>
      <c r="I19" s="242">
        <v>60.59615275973109</v>
      </c>
      <c r="J19" s="138">
        <f t="shared" si="8"/>
        <v>5.4763320447886565E-2</v>
      </c>
      <c r="K19" s="246">
        <v>62.078340312516872</v>
      </c>
      <c r="L19" s="104">
        <f t="shared" si="9"/>
        <v>0.11812572609000127</v>
      </c>
      <c r="M19" s="242">
        <v>33.790942420805528</v>
      </c>
      <c r="N19" s="138">
        <f t="shared" si="10"/>
        <v>4.1323341165039329E-2</v>
      </c>
      <c r="O19" s="246">
        <v>48.443038554057559</v>
      </c>
      <c r="P19" s="104">
        <f t="shared" si="11"/>
        <v>9.0813748121088889E-2</v>
      </c>
    </row>
    <row r="20" spans="2:16" outlineLevel="1">
      <c r="B20" s="55" t="s">
        <v>94</v>
      </c>
      <c r="C20" s="246">
        <v>58.468085106382979</v>
      </c>
      <c r="D20" s="104">
        <f t="shared" si="12"/>
        <v>-0.12808038075092543</v>
      </c>
      <c r="E20" s="242">
        <v>58.509861610548107</v>
      </c>
      <c r="F20" s="138">
        <f t="shared" si="12"/>
        <v>8.5537123272632076E-3</v>
      </c>
      <c r="G20" s="246">
        <v>72.485367989308259</v>
      </c>
      <c r="H20" s="104">
        <f t="shared" si="7"/>
        <v>3.2794528043775584E-2</v>
      </c>
      <c r="I20" s="242">
        <v>69.451984821949793</v>
      </c>
      <c r="J20" s="138">
        <f t="shared" si="8"/>
        <v>5.4600636258988366E-2</v>
      </c>
      <c r="K20" s="246">
        <v>69.260690914624874</v>
      </c>
      <c r="L20" s="104">
        <f t="shared" si="9"/>
        <v>3.4447052130875511E-2</v>
      </c>
      <c r="M20" s="242">
        <v>41.276860179885524</v>
      </c>
      <c r="N20" s="138">
        <f t="shared" si="10"/>
        <v>-6.7286504364131194E-2</v>
      </c>
      <c r="O20" s="246">
        <v>55.771716853224028</v>
      </c>
      <c r="P20" s="104">
        <f t="shared" si="11"/>
        <v>-4.5498430163541936E-3</v>
      </c>
    </row>
    <row r="21" spans="2:16" outlineLevel="1">
      <c r="B21" s="55" t="s">
        <v>95</v>
      </c>
      <c r="C21" s="246">
        <v>75.943719972546333</v>
      </c>
      <c r="D21" s="104">
        <f t="shared" si="12"/>
        <v>-0.13283699059561127</v>
      </c>
      <c r="E21" s="242">
        <v>65.583840386379691</v>
      </c>
      <c r="F21" s="138">
        <f t="shared" si="12"/>
        <v>-3.0971625496754029E-2</v>
      </c>
      <c r="G21" s="246">
        <v>68.755955752383414</v>
      </c>
      <c r="H21" s="104">
        <f t="shared" si="7"/>
        <v>4.6036144110503718E-2</v>
      </c>
      <c r="I21" s="242">
        <v>69.573752895316645</v>
      </c>
      <c r="J21" s="138">
        <f t="shared" si="8"/>
        <v>0.15956254825527738</v>
      </c>
      <c r="K21" s="246">
        <v>68.381794885641213</v>
      </c>
      <c r="L21" s="104">
        <f t="shared" si="9"/>
        <v>4.1135732119994106E-2</v>
      </c>
      <c r="M21" s="242">
        <v>46.607865375992404</v>
      </c>
      <c r="N21" s="138">
        <f t="shared" si="10"/>
        <v>-2.2691017488102205E-2</v>
      </c>
      <c r="O21" s="246">
        <v>57.886163563593087</v>
      </c>
      <c r="P21" s="104">
        <f t="shared" si="11"/>
        <v>1.5190521985146921E-2</v>
      </c>
    </row>
    <row r="22" spans="2:16" outlineLevel="1">
      <c r="B22" s="55" t="s">
        <v>96</v>
      </c>
      <c r="C22" s="246">
        <v>83.541033434650458</v>
      </c>
      <c r="D22" s="104">
        <f t="shared" si="12"/>
        <v>0.1241308793456033</v>
      </c>
      <c r="E22" s="242">
        <v>70.75</v>
      </c>
      <c r="F22" s="138">
        <f t="shared" si="12"/>
        <v>-1.3662344904503021E-2</v>
      </c>
      <c r="G22" s="246">
        <v>72.5</v>
      </c>
      <c r="H22" s="104">
        <f t="shared" si="7"/>
        <v>5.6543281842028392E-2</v>
      </c>
      <c r="I22" s="242">
        <v>65.27</v>
      </c>
      <c r="J22" s="138">
        <f t="shared" si="8"/>
        <v>3.6525329521994498E-2</v>
      </c>
      <c r="K22" s="246">
        <v>71.33</v>
      </c>
      <c r="L22" s="104">
        <f t="shared" si="9"/>
        <v>3.9644366710392065E-2</v>
      </c>
      <c r="M22" s="242">
        <v>49.64</v>
      </c>
      <c r="N22" s="138">
        <f t="shared" si="10"/>
        <v>-3.9101819589624442E-2</v>
      </c>
      <c r="O22" s="246">
        <v>60.88</v>
      </c>
      <c r="P22" s="104">
        <f t="shared" si="11"/>
        <v>7.1133167907362349E-3</v>
      </c>
    </row>
    <row r="23" spans="2:16" outlineLevel="1">
      <c r="B23" s="55" t="s">
        <v>97</v>
      </c>
      <c r="C23" s="246">
        <v>75.586822237474266</v>
      </c>
      <c r="D23" s="104">
        <f t="shared" si="12"/>
        <v>8.2252358490566113E-2</v>
      </c>
      <c r="E23" s="242">
        <v>69.900000000000006</v>
      </c>
      <c r="F23" s="138">
        <f t="shared" si="12"/>
        <v>-1.2572397231247368E-2</v>
      </c>
      <c r="G23" s="246">
        <v>73.709999999999994</v>
      </c>
      <c r="H23" s="104">
        <f t="shared" si="7"/>
        <v>7.3800738007379074E-3</v>
      </c>
      <c r="I23" s="242">
        <v>54.87</v>
      </c>
      <c r="J23" s="138">
        <f t="shared" si="8"/>
        <v>-0.12627388535031847</v>
      </c>
      <c r="K23" s="246">
        <v>70.41</v>
      </c>
      <c r="L23" s="104">
        <f t="shared" si="9"/>
        <v>-1.1650758001122918E-2</v>
      </c>
      <c r="M23" s="242">
        <v>46.97</v>
      </c>
      <c r="N23" s="138">
        <f t="shared" si="10"/>
        <v>-6.7685589519650757E-2</v>
      </c>
      <c r="O23" s="246">
        <v>59.11</v>
      </c>
      <c r="P23" s="104">
        <f t="shared" si="11"/>
        <v>-3.4150326797385722E-2</v>
      </c>
    </row>
    <row r="24" spans="2:16" ht="15" customHeight="1">
      <c r="B24" s="66">
        <v>2010</v>
      </c>
      <c r="C24" s="245">
        <v>60.154473914310699</v>
      </c>
      <c r="D24" s="112">
        <f>C24/C37-1</f>
        <v>-0.11945902128930419</v>
      </c>
      <c r="E24" s="245">
        <v>60.977354046223361</v>
      </c>
      <c r="F24" s="112">
        <f>E24/E37-1</f>
        <v>2.5520475072092985E-2</v>
      </c>
      <c r="G24" s="245">
        <v>75.544709780830757</v>
      </c>
      <c r="H24" s="112">
        <f t="shared" si="7"/>
        <v>6.2945944385473407E-2</v>
      </c>
      <c r="I24" s="245">
        <v>68.763464721829038</v>
      </c>
      <c r="J24" s="112">
        <f t="shared" si="8"/>
        <v>6.2990535328461661E-2</v>
      </c>
      <c r="K24" s="245">
        <v>71.692630341287895</v>
      </c>
      <c r="L24" s="112">
        <f t="shared" si="9"/>
        <v>5.8175947029045716E-2</v>
      </c>
      <c r="M24" s="245">
        <v>46.169837254959681</v>
      </c>
      <c r="N24" s="112">
        <f>M24/M37-1</f>
        <v>2.2148187845806522E-2</v>
      </c>
      <c r="O24" s="245">
        <v>59.458591936992967</v>
      </c>
      <c r="P24" s="112">
        <f t="shared" si="11"/>
        <v>4.5572847159077279E-2</v>
      </c>
    </row>
    <row r="25" spans="2:16" hidden="1" outlineLevel="1">
      <c r="B25" s="55" t="s">
        <v>86</v>
      </c>
      <c r="C25" s="246">
        <v>73.424845573095396</v>
      </c>
      <c r="D25" s="104">
        <f t="shared" si="12"/>
        <v>-2.0206049603328169E-2</v>
      </c>
      <c r="E25" s="242">
        <v>57.139072095685989</v>
      </c>
      <c r="F25" s="138">
        <f t="shared" si="12"/>
        <v>-0.19759763943707354</v>
      </c>
      <c r="G25" s="246">
        <v>69.723444963273167</v>
      </c>
      <c r="H25" s="104">
        <f t="shared" si="7"/>
        <v>-1.6039444492334631E-2</v>
      </c>
      <c r="I25" s="242">
        <v>56.988295746502999</v>
      </c>
      <c r="J25" s="138">
        <f t="shared" si="8"/>
        <v>-7.2607066777819473E-2</v>
      </c>
      <c r="K25" s="246">
        <v>65.496761870653899</v>
      </c>
      <c r="L25" s="104">
        <f t="shared" si="9"/>
        <v>-6.1247500778932151E-2</v>
      </c>
      <c r="M25" s="242">
        <v>44.785032258064518</v>
      </c>
      <c r="N25" s="138">
        <f t="shared" ref="N25:N36" si="13">M25/M38-1</f>
        <v>-8.0578274316064125E-2</v>
      </c>
      <c r="O25" s="246">
        <v>55.501833903122694</v>
      </c>
      <c r="P25" s="104">
        <f t="shared" si="11"/>
        <v>-6.8292195683688162E-2</v>
      </c>
    </row>
    <row r="26" spans="2:16" hidden="1" outlineLevel="1">
      <c r="B26" s="55" t="s">
        <v>87</v>
      </c>
      <c r="C26" s="246">
        <v>69.950354609929079</v>
      </c>
      <c r="D26" s="104">
        <f t="shared" si="12"/>
        <v>5.5916296503221607E-2</v>
      </c>
      <c r="E26" s="242">
        <v>62.613669697858612</v>
      </c>
      <c r="F26" s="138">
        <f t="shared" si="12"/>
        <v>-0.17602750759496488</v>
      </c>
      <c r="G26" s="246">
        <v>71.410049618261979</v>
      </c>
      <c r="H26" s="104">
        <f t="shared" si="7"/>
        <v>-7.727032409533563E-2</v>
      </c>
      <c r="I26" s="242">
        <v>78.974188790560476</v>
      </c>
      <c r="J26" s="138">
        <f t="shared" si="8"/>
        <v>0.14124550275376402</v>
      </c>
      <c r="K26" s="246">
        <v>70.620069438226835</v>
      </c>
      <c r="L26" s="104">
        <f t="shared" si="9"/>
        <v>-6.8582571376591406E-2</v>
      </c>
      <c r="M26" s="242">
        <v>45.956053333333337</v>
      </c>
      <c r="N26" s="138">
        <f t="shared" si="13"/>
        <v>-6.9150226183242069E-2</v>
      </c>
      <c r="O26" s="246">
        <v>58.71787348600666</v>
      </c>
      <c r="P26" s="104">
        <f t="shared" si="11"/>
        <v>-6.8118179876104357E-2</v>
      </c>
    </row>
    <row r="27" spans="2:16" hidden="1" outlineLevel="1">
      <c r="B27" s="55" t="s">
        <v>88</v>
      </c>
      <c r="C27" s="246">
        <v>57.741935483870968</v>
      </c>
      <c r="D27" s="104">
        <f t="shared" si="12"/>
        <v>-0.15842446193494453</v>
      </c>
      <c r="E27" s="242">
        <v>46.813463412787783</v>
      </c>
      <c r="F27" s="138">
        <f t="shared" si="12"/>
        <v>-0.36299546315433684</v>
      </c>
      <c r="G27" s="246">
        <v>73.323581137230946</v>
      </c>
      <c r="H27" s="104">
        <f t="shared" si="7"/>
        <v>-4.0392865629748087E-2</v>
      </c>
      <c r="I27" s="242">
        <v>69.9892948900942</v>
      </c>
      <c r="J27" s="138">
        <f t="shared" si="8"/>
        <v>-0.14885935923514293</v>
      </c>
      <c r="K27" s="246">
        <v>67.260957508156693</v>
      </c>
      <c r="L27" s="104">
        <f t="shared" si="9"/>
        <v>-0.11950572708264573</v>
      </c>
      <c r="M27" s="242">
        <v>41.265135483870971</v>
      </c>
      <c r="N27" s="138">
        <f t="shared" si="13"/>
        <v>-0.13363141961219882</v>
      </c>
      <c r="O27" s="246">
        <v>54.716067561758173</v>
      </c>
      <c r="P27" s="104">
        <f t="shared" si="11"/>
        <v>-0.12384199260595408</v>
      </c>
    </row>
    <row r="28" spans="2:16" hidden="1" outlineLevel="1">
      <c r="B28" s="55" t="s">
        <v>89</v>
      </c>
      <c r="C28" s="246">
        <v>63.113475177304963</v>
      </c>
      <c r="D28" s="104">
        <f t="shared" si="12"/>
        <v>8.8995172537098544E-3</v>
      </c>
      <c r="E28" s="242">
        <v>43.63</v>
      </c>
      <c r="F28" s="138">
        <f t="shared" si="12"/>
        <v>-0.26437363007924464</v>
      </c>
      <c r="G28" s="246">
        <v>71.569999999999993</v>
      </c>
      <c r="H28" s="104">
        <f t="shared" si="7"/>
        <v>-8.2435897435897521E-2</v>
      </c>
      <c r="I28" s="242">
        <v>72.34</v>
      </c>
      <c r="J28" s="138">
        <f t="shared" si="8"/>
        <v>-0.11261040235525011</v>
      </c>
      <c r="K28" s="246">
        <v>65.87</v>
      </c>
      <c r="L28" s="104">
        <f t="shared" si="9"/>
        <v>-0.11094614657848556</v>
      </c>
      <c r="M28" s="242">
        <v>42.19</v>
      </c>
      <c r="N28" s="138">
        <f t="shared" si="13"/>
        <v>-5.4459883460331704E-2</v>
      </c>
      <c r="O28" s="246">
        <v>54.44</v>
      </c>
      <c r="P28" s="104">
        <f t="shared" si="11"/>
        <v>-8.9784317003845593E-2</v>
      </c>
    </row>
    <row r="29" spans="2:16" hidden="1" outlineLevel="1">
      <c r="B29" s="55" t="s">
        <v>90</v>
      </c>
      <c r="C29" s="246">
        <v>71.228551818805769</v>
      </c>
      <c r="D29" s="104">
        <f t="shared" si="12"/>
        <v>-1.2680546629232459E-2</v>
      </c>
      <c r="E29" s="242">
        <v>65.61</v>
      </c>
      <c r="F29" s="138">
        <f t="shared" si="12"/>
        <v>-0.20597845818709903</v>
      </c>
      <c r="G29" s="246">
        <v>86.56</v>
      </c>
      <c r="H29" s="104">
        <f t="shared" si="7"/>
        <v>-7.7775410185382476E-2</v>
      </c>
      <c r="I29" s="242">
        <v>72.39</v>
      </c>
      <c r="J29" s="138">
        <f t="shared" si="8"/>
        <v>-0.15639202890106052</v>
      </c>
      <c r="K29" s="246">
        <v>80.17</v>
      </c>
      <c r="L29" s="104">
        <f t="shared" si="9"/>
        <v>-0.10823136818687429</v>
      </c>
      <c r="M29" s="242">
        <v>58.23</v>
      </c>
      <c r="N29" s="138">
        <f t="shared" si="13"/>
        <v>-9.7908597986057333E-2</v>
      </c>
      <c r="O29" s="246">
        <v>69.58</v>
      </c>
      <c r="P29" s="104">
        <f t="shared" si="11"/>
        <v>-0.10346604818966632</v>
      </c>
    </row>
    <row r="30" spans="2:16" hidden="1" outlineLevel="1">
      <c r="B30" s="55" t="s">
        <v>91</v>
      </c>
      <c r="C30" s="246">
        <v>71.393273850377483</v>
      </c>
      <c r="D30" s="104">
        <f t="shared" si="12"/>
        <v>8.3324333081326252E-2</v>
      </c>
      <c r="E30" s="242">
        <v>64.260000000000005</v>
      </c>
      <c r="F30" s="138">
        <f t="shared" si="12"/>
        <v>-0.11694379552013179</v>
      </c>
      <c r="G30" s="246">
        <v>81.42</v>
      </c>
      <c r="H30" s="104">
        <f t="shared" si="7"/>
        <v>-0.1363105972207489</v>
      </c>
      <c r="I30" s="242">
        <v>62.78</v>
      </c>
      <c r="J30" s="138">
        <f t="shared" si="8"/>
        <v>-0.2904611211573237</v>
      </c>
      <c r="K30" s="246">
        <v>75.27</v>
      </c>
      <c r="L30" s="104">
        <f t="shared" si="9"/>
        <v>-0.14679211063250963</v>
      </c>
      <c r="M30" s="242">
        <v>46.19</v>
      </c>
      <c r="N30" s="138">
        <f t="shared" si="13"/>
        <v>-0.17385083169379356</v>
      </c>
      <c r="O30" s="246">
        <v>61.24</v>
      </c>
      <c r="P30" s="104">
        <f t="shared" si="11"/>
        <v>-0.1560088202866593</v>
      </c>
    </row>
    <row r="31" spans="2:16" hidden="1" outlineLevel="1">
      <c r="B31" s="55" t="s">
        <v>92</v>
      </c>
      <c r="C31" s="246">
        <v>55.382978723404257</v>
      </c>
      <c r="D31" s="104">
        <f t="shared" si="12"/>
        <v>-9.5395496224155774E-2</v>
      </c>
      <c r="E31" s="242">
        <v>55.848426637394802</v>
      </c>
      <c r="F31" s="138">
        <f t="shared" si="12"/>
        <v>-0.12229409653630674</v>
      </c>
      <c r="G31" s="246">
        <v>63.411063489868965</v>
      </c>
      <c r="H31" s="104">
        <f t="shared" si="7"/>
        <v>-0.15631900625506956</v>
      </c>
      <c r="I31" s="242">
        <v>53.96828908554572</v>
      </c>
      <c r="J31" s="138">
        <f t="shared" si="8"/>
        <v>-0.34820906901514825</v>
      </c>
      <c r="K31" s="246">
        <v>60.421657788111567</v>
      </c>
      <c r="L31" s="104">
        <f t="shared" si="9"/>
        <v>-0.174341926918399</v>
      </c>
      <c r="M31" s="242">
        <v>37.339780173324876</v>
      </c>
      <c r="N31" s="138">
        <f t="shared" si="13"/>
        <v>-0.18400830040811023</v>
      </c>
      <c r="O31" s="246">
        <v>49.310000966670231</v>
      </c>
      <c r="P31" s="104">
        <f t="shared" si="11"/>
        <v>-0.17789261476041629</v>
      </c>
    </row>
    <row r="32" spans="2:16" hidden="1" outlineLevel="1">
      <c r="B32" s="55" t="s">
        <v>93</v>
      </c>
      <c r="C32" s="246">
        <v>58.764584763212078</v>
      </c>
      <c r="D32" s="104">
        <f t="shared" si="12"/>
        <v>-8.3992151243882152E-2</v>
      </c>
      <c r="E32" s="242">
        <v>48.95</v>
      </c>
      <c r="F32" s="138">
        <f t="shared" si="12"/>
        <v>-0.27049180327868838</v>
      </c>
      <c r="G32" s="246">
        <v>57.25</v>
      </c>
      <c r="H32" s="104">
        <f t="shared" si="7"/>
        <v>-0.16362308254200153</v>
      </c>
      <c r="I32" s="242">
        <v>57.45</v>
      </c>
      <c r="J32" s="138">
        <f t="shared" si="8"/>
        <v>-0.34230108757870625</v>
      </c>
      <c r="K32" s="246">
        <v>55.52</v>
      </c>
      <c r="L32" s="104">
        <f t="shared" si="9"/>
        <v>-0.2123705490140444</v>
      </c>
      <c r="M32" s="242">
        <v>32.450000000000003</v>
      </c>
      <c r="N32" s="138">
        <f t="shared" si="13"/>
        <v>-0.24464618249534442</v>
      </c>
      <c r="O32" s="246">
        <v>44.41</v>
      </c>
      <c r="P32" s="104">
        <f t="shared" si="11"/>
        <v>-0.22400838720950556</v>
      </c>
    </row>
    <row r="33" spans="2:16" hidden="1" outlineLevel="1">
      <c r="B33" s="55" t="s">
        <v>94</v>
      </c>
      <c r="C33" s="246">
        <v>67.056737588652481</v>
      </c>
      <c r="D33" s="104">
        <f t="shared" si="12"/>
        <v>6.067142946749815E-2</v>
      </c>
      <c r="E33" s="242">
        <v>58.013629710940357</v>
      </c>
      <c r="F33" s="138">
        <f t="shared" si="12"/>
        <v>-0.2376658382268021</v>
      </c>
      <c r="G33" s="246">
        <v>70.183725824538769</v>
      </c>
      <c r="H33" s="104">
        <f t="shared" si="7"/>
        <v>-0.12771904269775325</v>
      </c>
      <c r="I33" s="242">
        <v>65.856194690265482</v>
      </c>
      <c r="J33" s="138">
        <f t="shared" si="8"/>
        <v>-0.26867079744291522</v>
      </c>
      <c r="K33" s="246">
        <v>66.954312230822808</v>
      </c>
      <c r="L33" s="104">
        <f t="shared" si="9"/>
        <v>-0.16692407327581427</v>
      </c>
      <c r="M33" s="242">
        <v>44.254597336715285</v>
      </c>
      <c r="N33" s="138">
        <f t="shared" si="13"/>
        <v>-8.4134988892481721E-2</v>
      </c>
      <c r="O33" s="246">
        <v>56.026629220914671</v>
      </c>
      <c r="P33" s="104">
        <f t="shared" si="11"/>
        <v>-0.13725547858154186</v>
      </c>
    </row>
    <row r="34" spans="2:16" hidden="1" outlineLevel="1">
      <c r="B34" s="55" t="s">
        <v>95</v>
      </c>
      <c r="C34" s="246">
        <v>87.577213452299247</v>
      </c>
      <c r="D34" s="104">
        <f t="shared" si="12"/>
        <v>0.18305564331140212</v>
      </c>
      <c r="E34" s="242">
        <v>67.680000000000007</v>
      </c>
      <c r="F34" s="138">
        <f t="shared" si="12"/>
        <v>-0.15925465838509312</v>
      </c>
      <c r="G34" s="246">
        <v>65.73</v>
      </c>
      <c r="H34" s="104">
        <f t="shared" si="7"/>
        <v>-0.21759314367337224</v>
      </c>
      <c r="I34" s="242">
        <v>60</v>
      </c>
      <c r="J34" s="138">
        <f t="shared" si="8"/>
        <v>-0.34732948982921796</v>
      </c>
      <c r="K34" s="246">
        <v>65.680000000000007</v>
      </c>
      <c r="L34" s="104">
        <f t="shared" si="9"/>
        <v>-0.21818831091536717</v>
      </c>
      <c r="M34" s="242">
        <v>47.69</v>
      </c>
      <c r="N34" s="138">
        <f t="shared" si="13"/>
        <v>-0.1944256756756757</v>
      </c>
      <c r="O34" s="246">
        <v>57.02</v>
      </c>
      <c r="P34" s="104">
        <f t="shared" si="11"/>
        <v>-0.20871495975575904</v>
      </c>
    </row>
    <row r="35" spans="2:16" hidden="1" outlineLevel="1">
      <c r="B35" s="55" t="s">
        <v>96</v>
      </c>
      <c r="C35" s="246">
        <v>74.316109422492403</v>
      </c>
      <c r="D35" s="104">
        <f t="shared" si="12"/>
        <v>2.4551712785382485E-2</v>
      </c>
      <c r="E35" s="242">
        <v>71.73</v>
      </c>
      <c r="F35" s="138">
        <f t="shared" si="12"/>
        <v>-0.14789736279401289</v>
      </c>
      <c r="G35" s="246">
        <v>68.62</v>
      </c>
      <c r="H35" s="104">
        <f t="shared" si="7"/>
        <v>-0.14160620465349005</v>
      </c>
      <c r="I35" s="242">
        <v>62.97</v>
      </c>
      <c r="J35" s="138">
        <f t="shared" si="8"/>
        <v>-0.28255668223766661</v>
      </c>
      <c r="K35" s="246">
        <v>68.61</v>
      </c>
      <c r="L35" s="104">
        <f t="shared" si="9"/>
        <v>-0.16237333658893904</v>
      </c>
      <c r="M35" s="242">
        <v>51.66</v>
      </c>
      <c r="N35" s="138">
        <f t="shared" si="13"/>
        <v>-0.1349631614199599</v>
      </c>
      <c r="O35" s="246">
        <v>60.45</v>
      </c>
      <c r="P35" s="104">
        <f t="shared" si="11"/>
        <v>-0.15134072722167624</v>
      </c>
    </row>
    <row r="36" spans="2:16" hidden="1" outlineLevel="1">
      <c r="B36" s="55" t="s">
        <v>97</v>
      </c>
      <c r="C36" s="246">
        <v>69.842141386410432</v>
      </c>
      <c r="D36" s="104">
        <f t="shared" si="12"/>
        <v>-9.243817393613718E-2</v>
      </c>
      <c r="E36" s="242">
        <v>70.790000000000006</v>
      </c>
      <c r="F36" s="138">
        <f t="shared" si="12"/>
        <v>-0.12290918101846104</v>
      </c>
      <c r="G36" s="246">
        <v>73.17</v>
      </c>
      <c r="H36" s="104">
        <f t="shared" si="7"/>
        <v>-0.10154715127701375</v>
      </c>
      <c r="I36" s="242">
        <v>62.8</v>
      </c>
      <c r="J36" s="138">
        <f t="shared" si="8"/>
        <v>-0.21490186273284162</v>
      </c>
      <c r="K36" s="246">
        <v>71.239999999999995</v>
      </c>
      <c r="L36" s="104">
        <f t="shared" si="9"/>
        <v>-0.12049382716049384</v>
      </c>
      <c r="M36" s="242">
        <v>50.38</v>
      </c>
      <c r="N36" s="138">
        <f t="shared" si="13"/>
        <v>-0.10847637586267911</v>
      </c>
      <c r="O36" s="246">
        <v>61.2</v>
      </c>
      <c r="P36" s="104">
        <f t="shared" si="11"/>
        <v>-0.11560693641618491</v>
      </c>
    </row>
    <row r="37" spans="2:16" collapsed="1">
      <c r="B37" s="69">
        <v>2009</v>
      </c>
      <c r="C37" s="243">
        <v>68.315359953366368</v>
      </c>
      <c r="D37" s="114">
        <v>-1.9393898328453174E-2</v>
      </c>
      <c r="E37" s="243">
        <v>59.459908922770865</v>
      </c>
      <c r="F37" s="114">
        <v>-0.19689371132022249</v>
      </c>
      <c r="G37" s="243">
        <v>71.07107391477544</v>
      </c>
      <c r="H37" s="114">
        <v>-0.11212712254759638</v>
      </c>
      <c r="I37" s="243">
        <v>64.688689538125828</v>
      </c>
      <c r="J37" s="114">
        <v>-0.21463880096494892</v>
      </c>
      <c r="K37" s="243">
        <v>67.751143411049412</v>
      </c>
      <c r="L37" s="114">
        <v>-0.13991362724767653</v>
      </c>
      <c r="M37" s="243">
        <v>45.169416532707785</v>
      </c>
      <c r="N37" s="114">
        <v>-0.13054044814981269</v>
      </c>
      <c r="O37" s="243">
        <v>56.867000801089773</v>
      </c>
      <c r="P37" s="114">
        <v>-0.13599251003488055</v>
      </c>
    </row>
    <row r="38" spans="2:16" hidden="1" outlineLevel="1">
      <c r="B38" s="55" t="s">
        <v>86</v>
      </c>
      <c r="C38" s="246">
        <v>74.939068100358426</v>
      </c>
      <c r="D38" s="104">
        <v>-1.2284453217095148E-3</v>
      </c>
      <c r="E38" s="242">
        <v>71.209999999999994</v>
      </c>
      <c r="F38" s="138">
        <v>-1.8222596019065174E-3</v>
      </c>
      <c r="G38" s="246">
        <v>70.86</v>
      </c>
      <c r="H38" s="104">
        <v>-6.4801372574897709E-2</v>
      </c>
      <c r="I38" s="242">
        <v>61.45</v>
      </c>
      <c r="J38" s="138">
        <v>-0.22057331303906647</v>
      </c>
      <c r="K38" s="246">
        <v>69.77</v>
      </c>
      <c r="L38" s="104">
        <v>-7.0972037283621781E-2</v>
      </c>
      <c r="M38" s="242">
        <v>48.71</v>
      </c>
      <c r="N38" s="138">
        <v>-8.560165196170455E-2</v>
      </c>
      <c r="O38" s="246">
        <v>59.57</v>
      </c>
      <c r="P38" s="104">
        <v>-7.6863474353014105E-2</v>
      </c>
    </row>
    <row r="39" spans="2:16" hidden="1" outlineLevel="1">
      <c r="B39" s="55" t="s">
        <v>87</v>
      </c>
      <c r="C39" s="246">
        <v>66.246117084826764</v>
      </c>
      <c r="D39" s="104">
        <v>-0.13038891139012632</v>
      </c>
      <c r="E39" s="242">
        <v>75.989999999999995</v>
      </c>
      <c r="F39" s="138">
        <v>5.9571088165208952E-3</v>
      </c>
      <c r="G39" s="246">
        <v>77.39</v>
      </c>
      <c r="H39" s="104">
        <v>-4.6098853691606045E-2</v>
      </c>
      <c r="I39" s="242">
        <v>69.2</v>
      </c>
      <c r="J39" s="138">
        <v>-0.16646591182847503</v>
      </c>
      <c r="K39" s="246">
        <v>75.819999999999993</v>
      </c>
      <c r="L39" s="104">
        <v>-5.225000000000013E-2</v>
      </c>
      <c r="M39" s="242">
        <v>49.37</v>
      </c>
      <c r="N39" s="138">
        <v>-0.10040087463556857</v>
      </c>
      <c r="O39" s="246">
        <v>63.01</v>
      </c>
      <c r="P39" s="104">
        <v>-7.1196933962264231E-2</v>
      </c>
    </row>
    <row r="40" spans="2:16" hidden="1" outlineLevel="1">
      <c r="B40" s="55" t="s">
        <v>88</v>
      </c>
      <c r="C40" s="246">
        <v>68.611708482676221</v>
      </c>
      <c r="D40" s="104">
        <v>-5.4894055090408567E-2</v>
      </c>
      <c r="E40" s="242">
        <v>73.489999999999995</v>
      </c>
      <c r="F40" s="138">
        <v>0.11416009702850216</v>
      </c>
      <c r="G40" s="246">
        <v>76.41</v>
      </c>
      <c r="H40" s="104">
        <v>-6.7715959004392312E-2</v>
      </c>
      <c r="I40" s="242">
        <v>82.23</v>
      </c>
      <c r="J40" s="138">
        <v>-5.0242550242550199E-2</v>
      </c>
      <c r="K40" s="246">
        <v>76.39</v>
      </c>
      <c r="L40" s="104">
        <v>-2.7745959017436594E-2</v>
      </c>
      <c r="M40" s="242">
        <v>47.63</v>
      </c>
      <c r="N40" s="138">
        <v>-6.6078431372548985E-2</v>
      </c>
      <c r="O40" s="246">
        <v>62.45</v>
      </c>
      <c r="P40" s="104">
        <v>-4.2618427104093248E-2</v>
      </c>
    </row>
    <row r="41" spans="2:16" hidden="1" outlineLevel="1">
      <c r="B41" s="55" t="s">
        <v>89</v>
      </c>
      <c r="C41" s="246">
        <v>62.556750298685785</v>
      </c>
      <c r="D41" s="104">
        <v>-0.11051348795491989</v>
      </c>
      <c r="E41" s="242">
        <v>59.31</v>
      </c>
      <c r="F41" s="138">
        <v>-0.1040785498489426</v>
      </c>
      <c r="G41" s="246">
        <v>78</v>
      </c>
      <c r="H41" s="104">
        <v>-5.1020408163265918E-3</v>
      </c>
      <c r="I41" s="242">
        <v>81.52</v>
      </c>
      <c r="J41" s="138">
        <v>-1.2836037781545184E-2</v>
      </c>
      <c r="K41" s="246">
        <v>74.09</v>
      </c>
      <c r="L41" s="104">
        <v>-2.4232846042407497E-2</v>
      </c>
      <c r="M41" s="242">
        <v>44.62</v>
      </c>
      <c r="N41" s="138">
        <v>-8.8849400266549639E-3</v>
      </c>
      <c r="O41" s="246">
        <v>59.81</v>
      </c>
      <c r="P41" s="104">
        <v>-1.9025750369033867E-2</v>
      </c>
    </row>
    <row r="42" spans="2:16" hidden="1" outlineLevel="1">
      <c r="B42" s="55" t="s">
        <v>90</v>
      </c>
      <c r="C42" s="246">
        <v>72.143369175627242</v>
      </c>
      <c r="D42" s="104">
        <v>0.39815389521730893</v>
      </c>
      <c r="E42" s="242">
        <v>82.63</v>
      </c>
      <c r="F42" s="138">
        <v>-6.2088535754824092E-2</v>
      </c>
      <c r="G42" s="246">
        <v>93.86</v>
      </c>
      <c r="H42" s="104">
        <v>9.1388022793248425E-3</v>
      </c>
      <c r="I42" s="242">
        <v>85.81</v>
      </c>
      <c r="J42" s="138">
        <v>-3.8004484304932751E-2</v>
      </c>
      <c r="K42" s="246">
        <v>89.9</v>
      </c>
      <c r="L42" s="104">
        <v>-6.9590191096873255E-3</v>
      </c>
      <c r="M42" s="242">
        <v>64.55</v>
      </c>
      <c r="N42" s="138">
        <v>9.066750039080862E-3</v>
      </c>
      <c r="O42" s="246">
        <v>77.61</v>
      </c>
      <c r="P42" s="104">
        <v>-9.0113285272919175E-4</v>
      </c>
    </row>
    <row r="43" spans="2:16" hidden="1" outlineLevel="1">
      <c r="B43" s="55" t="s">
        <v>91</v>
      </c>
      <c r="C43" s="246">
        <v>65.902031063321388</v>
      </c>
      <c r="D43" s="104">
        <v>0.28167883455012155</v>
      </c>
      <c r="E43" s="242">
        <v>72.77</v>
      </c>
      <c r="F43" s="138">
        <v>3.7940379403794022E-2</v>
      </c>
      <c r="G43" s="246">
        <v>94.27</v>
      </c>
      <c r="H43" s="104">
        <v>5.329608938547481E-2</v>
      </c>
      <c r="I43" s="242">
        <v>88.48</v>
      </c>
      <c r="J43" s="138">
        <v>0.22701428373318544</v>
      </c>
      <c r="K43" s="246">
        <v>88.22</v>
      </c>
      <c r="L43" s="104">
        <v>7.7298815484186045E-2</v>
      </c>
      <c r="M43" s="242">
        <v>55.91</v>
      </c>
      <c r="N43" s="138">
        <v>9.3059628543499473E-2</v>
      </c>
      <c r="O43" s="246">
        <v>72.56</v>
      </c>
      <c r="P43" s="104">
        <v>8.282345918519618E-2</v>
      </c>
    </row>
    <row r="44" spans="2:16" hidden="1" outlineLevel="1">
      <c r="B44" s="55" t="s">
        <v>92</v>
      </c>
      <c r="C44" s="246">
        <v>61.223416965352449</v>
      </c>
      <c r="D44" s="104">
        <v>0.58560321727770859</v>
      </c>
      <c r="E44" s="242">
        <v>63.63</v>
      </c>
      <c r="F44" s="138">
        <v>0.12679298742695244</v>
      </c>
      <c r="G44" s="246">
        <v>75.16</v>
      </c>
      <c r="H44" s="104">
        <v>3.8551886140665959E-2</v>
      </c>
      <c r="I44" s="242">
        <v>82.8</v>
      </c>
      <c r="J44" s="138">
        <v>0.30147752279157491</v>
      </c>
      <c r="K44" s="246">
        <v>73.180000000000007</v>
      </c>
      <c r="L44" s="104">
        <v>9.6658174734002733E-2</v>
      </c>
      <c r="M44" s="242">
        <v>45.76</v>
      </c>
      <c r="N44" s="138">
        <v>0.13689440993788815</v>
      </c>
      <c r="O44" s="246">
        <v>59.98</v>
      </c>
      <c r="P44" s="104">
        <v>0.1134211991832188</v>
      </c>
    </row>
    <row r="45" spans="2:16" hidden="1" outlineLevel="1">
      <c r="B45" s="55" t="s">
        <v>93</v>
      </c>
      <c r="C45" s="246">
        <v>64.152927120669062</v>
      </c>
      <c r="D45" s="104">
        <v>0.62298456499773547</v>
      </c>
      <c r="E45" s="242">
        <v>67.099999999999994</v>
      </c>
      <c r="F45" s="138">
        <v>0.53546910755148724</v>
      </c>
      <c r="G45" s="246">
        <v>68.45</v>
      </c>
      <c r="H45" s="104">
        <v>7.2715875254662388E-2</v>
      </c>
      <c r="I45" s="242">
        <v>87.35</v>
      </c>
      <c r="J45" s="138">
        <v>0.37580721373444614</v>
      </c>
      <c r="K45" s="246">
        <v>70.489999999999995</v>
      </c>
      <c r="L45" s="104">
        <v>0.20743405275779359</v>
      </c>
      <c r="M45" s="242">
        <v>42.96</v>
      </c>
      <c r="N45" s="138">
        <v>0.17892425905598253</v>
      </c>
      <c r="O45" s="246">
        <v>57.23</v>
      </c>
      <c r="P45" s="104">
        <v>0.19903624554787336</v>
      </c>
    </row>
    <row r="46" spans="2:16" hidden="1" outlineLevel="1">
      <c r="B46" s="55" t="s">
        <v>94</v>
      </c>
      <c r="C46" s="246">
        <v>63.221027479091994</v>
      </c>
      <c r="D46" s="104">
        <v>0.62734767310981732</v>
      </c>
      <c r="E46" s="242">
        <v>76.099999999999994</v>
      </c>
      <c r="F46" s="138">
        <v>0.2236694002251165</v>
      </c>
      <c r="G46" s="246">
        <v>80.459999999999994</v>
      </c>
      <c r="H46" s="104">
        <v>0</v>
      </c>
      <c r="I46" s="242">
        <v>90.05</v>
      </c>
      <c r="J46" s="138">
        <v>7.0367288719838328E-2</v>
      </c>
      <c r="K46" s="246">
        <v>80.37</v>
      </c>
      <c r="L46" s="104">
        <v>6.1971458773784294E-2</v>
      </c>
      <c r="M46" s="242">
        <v>48.32</v>
      </c>
      <c r="N46" s="138">
        <v>-5.0501080762428763E-2</v>
      </c>
      <c r="O46" s="246">
        <v>64.94</v>
      </c>
      <c r="P46" s="104">
        <v>2.0427404148334327E-2</v>
      </c>
    </row>
    <row r="47" spans="2:16" hidden="1" outlineLevel="1">
      <c r="B47" s="55" t="s">
        <v>95</v>
      </c>
      <c r="C47" s="246">
        <v>74.026284348864991</v>
      </c>
      <c r="D47" s="104">
        <v>-4.5946515616437145E-2</v>
      </c>
      <c r="E47" s="242">
        <v>80.5</v>
      </c>
      <c r="F47" s="138">
        <v>0.13524185587364279</v>
      </c>
      <c r="G47" s="246">
        <v>84.01</v>
      </c>
      <c r="H47" s="104">
        <v>9.7739448582255362E-2</v>
      </c>
      <c r="I47" s="242">
        <v>91.93</v>
      </c>
      <c r="J47" s="138">
        <v>0.15795440231767244</v>
      </c>
      <c r="K47" s="246">
        <v>84.01</v>
      </c>
      <c r="L47" s="104">
        <v>0.11197882197220399</v>
      </c>
      <c r="M47" s="242">
        <v>59.2</v>
      </c>
      <c r="N47" s="138">
        <v>9.8942340498124892E-3</v>
      </c>
      <c r="O47" s="246">
        <v>72.06</v>
      </c>
      <c r="P47" s="104">
        <v>7.0251002524877482E-2</v>
      </c>
    </row>
    <row r="48" spans="2:16" hidden="1" outlineLevel="1">
      <c r="B48" s="55" t="s">
        <v>96</v>
      </c>
      <c r="C48" s="246">
        <v>72.53524492234169</v>
      </c>
      <c r="D48" s="104">
        <v>-4.3797022512708894E-2</v>
      </c>
      <c r="E48" s="242">
        <v>84.18</v>
      </c>
      <c r="F48" s="138">
        <v>0.17046718576195774</v>
      </c>
      <c r="G48" s="246">
        <v>79.94</v>
      </c>
      <c r="H48" s="104">
        <v>5.6429232192414469E-2</v>
      </c>
      <c r="I48" s="242">
        <v>87.77</v>
      </c>
      <c r="J48" s="138">
        <v>2.5110955384255895E-2</v>
      </c>
      <c r="K48" s="246">
        <v>81.91</v>
      </c>
      <c r="L48" s="104">
        <v>7.5075469221682622E-2</v>
      </c>
      <c r="M48" s="242">
        <v>59.72</v>
      </c>
      <c r="N48" s="138">
        <v>1.4783347493627863E-2</v>
      </c>
      <c r="O48" s="246">
        <v>71.23</v>
      </c>
      <c r="P48" s="104">
        <v>5.1055039102847921E-2</v>
      </c>
    </row>
    <row r="49" spans="2:16" hidden="1" outlineLevel="1">
      <c r="B49" s="55" t="s">
        <v>97</v>
      </c>
      <c r="C49" s="246">
        <v>76.955794504181597</v>
      </c>
      <c r="D49" s="104">
        <v>-9.8517056617649645E-3</v>
      </c>
      <c r="E49" s="242">
        <v>80.709999999999994</v>
      </c>
      <c r="F49" s="138">
        <v>0.17174796747967469</v>
      </c>
      <c r="G49" s="246">
        <v>81.44</v>
      </c>
      <c r="H49" s="104">
        <v>3.5736996057484482E-2</v>
      </c>
      <c r="I49" s="242">
        <v>79.989999999999995</v>
      </c>
      <c r="J49" s="138">
        <v>-1.8888752606402659E-2</v>
      </c>
      <c r="K49" s="246">
        <v>81</v>
      </c>
      <c r="L49" s="104">
        <v>5.7441253263707637E-2</v>
      </c>
      <c r="M49" s="242">
        <v>56.51</v>
      </c>
      <c r="N49" s="138">
        <v>5.6949635166398949E-3</v>
      </c>
      <c r="O49" s="246">
        <v>69.2</v>
      </c>
      <c r="P49" s="104">
        <v>3.7636827110511417E-2</v>
      </c>
    </row>
    <row r="50" spans="2:16" collapsed="1">
      <c r="B50" s="69">
        <v>2008</v>
      </c>
      <c r="C50" s="243">
        <v>69.666464278486146</v>
      </c>
      <c r="D50" s="114">
        <v>0.1004298237054837</v>
      </c>
      <c r="E50" s="243">
        <v>74.037409195882049</v>
      </c>
      <c r="F50" s="114">
        <v>9.6135502761961922E-2</v>
      </c>
      <c r="G50" s="243">
        <v>80.046452278958554</v>
      </c>
      <c r="H50" s="114">
        <v>1.3258271589824178E-2</v>
      </c>
      <c r="I50" s="243">
        <v>82.368074228274594</v>
      </c>
      <c r="J50" s="114">
        <v>4.0587670871809145E-2</v>
      </c>
      <c r="K50" s="243">
        <v>78.772487923790777</v>
      </c>
      <c r="L50" s="114">
        <v>3.7154145147359818E-2</v>
      </c>
      <c r="M50" s="243">
        <v>51.951141874959497</v>
      </c>
      <c r="N50" s="114">
        <v>5.0049367512734477E-3</v>
      </c>
      <c r="O50" s="243">
        <v>65.817717394308161</v>
      </c>
      <c r="P50" s="114">
        <v>2.5365732768151794E-2</v>
      </c>
    </row>
    <row r="51" spans="2:16" hidden="1" outlineLevel="1">
      <c r="B51" s="55" t="s">
        <v>86</v>
      </c>
      <c r="C51" s="246">
        <v>75.031239875966122</v>
      </c>
      <c r="D51" s="104">
        <v>5.4909224082822616E-2</v>
      </c>
      <c r="E51" s="242">
        <v>71.34</v>
      </c>
      <c r="F51" s="138">
        <v>0.12293404690697307</v>
      </c>
      <c r="G51" s="246">
        <v>75.77</v>
      </c>
      <c r="H51" s="104">
        <v>2.6972079154242268E-2</v>
      </c>
      <c r="I51" s="242">
        <v>78.84</v>
      </c>
      <c r="J51" s="138">
        <v>-2.3048327137546454E-2</v>
      </c>
      <c r="K51" s="246">
        <v>75.099999999999994</v>
      </c>
      <c r="L51" s="104">
        <v>4.1608876560332853E-2</v>
      </c>
      <c r="M51" s="242">
        <v>53.27</v>
      </c>
      <c r="N51" s="138">
        <v>2.659471959915205E-2</v>
      </c>
      <c r="O51" s="246">
        <v>64.53</v>
      </c>
      <c r="P51" s="104">
        <v>3.5628310062590263E-2</v>
      </c>
    </row>
    <row r="52" spans="2:16" hidden="1" outlineLevel="1">
      <c r="B52" s="55" t="s">
        <v>87</v>
      </c>
      <c r="C52" s="246">
        <v>76.179016059610305</v>
      </c>
      <c r="D52" s="104">
        <v>0.11324232543571267</v>
      </c>
      <c r="E52" s="242">
        <v>75.540000000000006</v>
      </c>
      <c r="F52" s="138">
        <v>0.16971198513471686</v>
      </c>
      <c r="G52" s="246">
        <v>81.13</v>
      </c>
      <c r="H52" s="104">
        <v>4.1062491979981797E-2</v>
      </c>
      <c r="I52" s="242">
        <v>83.02</v>
      </c>
      <c r="J52" s="138">
        <v>-0.10846219931271484</v>
      </c>
      <c r="K52" s="246">
        <v>80</v>
      </c>
      <c r="L52" s="104">
        <v>4.6298718284070173E-2</v>
      </c>
      <c r="M52" s="242">
        <v>54.88</v>
      </c>
      <c r="N52" s="138">
        <v>3.7429111531191106E-2</v>
      </c>
      <c r="O52" s="246">
        <v>67.84</v>
      </c>
      <c r="P52" s="104">
        <v>4.3050430504304904E-2</v>
      </c>
    </row>
    <row r="53" spans="2:16" hidden="1" outlineLevel="1">
      <c r="B53" s="55" t="s">
        <v>88</v>
      </c>
      <c r="C53" s="246">
        <v>72.596843615494976</v>
      </c>
      <c r="D53" s="104">
        <v>6.618096357687131E-2</v>
      </c>
      <c r="E53" s="242">
        <v>65.959999999999994</v>
      </c>
      <c r="F53" s="138">
        <v>1.3989239046886981E-2</v>
      </c>
      <c r="G53" s="246">
        <v>81.96</v>
      </c>
      <c r="H53" s="104">
        <v>-6.0091743119266128E-2</v>
      </c>
      <c r="I53" s="242">
        <v>86.58</v>
      </c>
      <c r="J53" s="138">
        <v>9.1115311909262919E-2</v>
      </c>
      <c r="K53" s="246">
        <v>78.569999999999993</v>
      </c>
      <c r="L53" s="104">
        <v>-2.2761194029850884E-2</v>
      </c>
      <c r="M53" s="242">
        <v>51</v>
      </c>
      <c r="N53" s="138">
        <v>-2.764537654909438E-2</v>
      </c>
      <c r="O53" s="246">
        <v>65.23</v>
      </c>
      <c r="P53" s="104">
        <v>-2.4233358264771687E-2</v>
      </c>
    </row>
    <row r="54" spans="2:16" hidden="1" outlineLevel="1">
      <c r="B54" s="55" t="s">
        <v>89</v>
      </c>
      <c r="C54" s="246">
        <v>70.329060026843152</v>
      </c>
      <c r="D54" s="104">
        <v>0.39029623947211589</v>
      </c>
      <c r="E54" s="242">
        <v>66.2</v>
      </c>
      <c r="F54" s="138">
        <v>9.7116340735830198E-2</v>
      </c>
      <c r="G54" s="246">
        <v>78.400000000000006</v>
      </c>
      <c r="H54" s="104">
        <v>-6.2425257115522603E-2</v>
      </c>
      <c r="I54" s="242">
        <v>82.58</v>
      </c>
      <c r="J54" s="138">
        <v>-7.937569676700118E-2</v>
      </c>
      <c r="K54" s="246">
        <v>75.930000000000007</v>
      </c>
      <c r="L54" s="104">
        <v>-2.7535860655737543E-2</v>
      </c>
      <c r="M54" s="242">
        <v>45.02</v>
      </c>
      <c r="N54" s="138">
        <v>-0.1067460317460317</v>
      </c>
      <c r="O54" s="246">
        <v>60.97</v>
      </c>
      <c r="P54" s="104">
        <v>-5.7067738942158996E-2</v>
      </c>
    </row>
    <row r="55" spans="2:16" hidden="1" outlineLevel="1">
      <c r="B55" s="55" t="s">
        <v>90</v>
      </c>
      <c r="C55" s="246">
        <v>51.599018836488177</v>
      </c>
      <c r="D55" s="104">
        <v>-0.23293166718614799</v>
      </c>
      <c r="E55" s="242">
        <v>88.1</v>
      </c>
      <c r="F55" s="138">
        <v>-1.4320877153725653E-2</v>
      </c>
      <c r="G55" s="246">
        <v>93.01</v>
      </c>
      <c r="H55" s="104">
        <v>-3.2154006243496291E-2</v>
      </c>
      <c r="I55" s="242">
        <v>89.2</v>
      </c>
      <c r="J55" s="138">
        <v>-8.3624409287035184E-2</v>
      </c>
      <c r="K55" s="246">
        <v>90.53</v>
      </c>
      <c r="L55" s="104">
        <v>-3.7324542747766976E-2</v>
      </c>
      <c r="M55" s="242">
        <v>63.97</v>
      </c>
      <c r="N55" s="138">
        <v>-8.7576665240336582E-2</v>
      </c>
      <c r="O55" s="246">
        <v>77.680000000000007</v>
      </c>
      <c r="P55" s="104">
        <v>-5.7738961669092537E-2</v>
      </c>
    </row>
    <row r="56" spans="2:16" hidden="1" outlineLevel="1">
      <c r="B56" s="55" t="s">
        <v>91</v>
      </c>
      <c r="C56" s="246">
        <v>51.418521775350584</v>
      </c>
      <c r="D56" s="104">
        <v>-0.17624687059729505</v>
      </c>
      <c r="E56" s="242">
        <v>70.11</v>
      </c>
      <c r="F56" s="138">
        <v>-7.1390728476821153E-2</v>
      </c>
      <c r="G56" s="246">
        <v>89.5</v>
      </c>
      <c r="H56" s="104">
        <v>-4.8921503224371721E-3</v>
      </c>
      <c r="I56" s="242">
        <v>72.11</v>
      </c>
      <c r="J56" s="138">
        <v>-0.12593939393939391</v>
      </c>
      <c r="K56" s="246">
        <v>81.89</v>
      </c>
      <c r="L56" s="104">
        <v>-3.5567071016370244E-2</v>
      </c>
      <c r="M56" s="242">
        <v>51.15</v>
      </c>
      <c r="N56" s="138">
        <v>-0.13946837146702551</v>
      </c>
      <c r="O56" s="246">
        <v>67.010000000000005</v>
      </c>
      <c r="P56" s="104">
        <v>-7.661568141105124E-2</v>
      </c>
    </row>
    <row r="57" spans="2:16" hidden="1" outlineLevel="1">
      <c r="B57" s="55" t="s">
        <v>92</v>
      </c>
      <c r="C57" s="246">
        <v>38.612066561308914</v>
      </c>
      <c r="D57" s="104">
        <v>-0.37133607431388138</v>
      </c>
      <c r="E57" s="242">
        <v>56.47</v>
      </c>
      <c r="F57" s="138">
        <v>-9.9218376136544939E-2</v>
      </c>
      <c r="G57" s="246">
        <v>72.37</v>
      </c>
      <c r="H57" s="104">
        <v>-5.324437467294596E-2</v>
      </c>
      <c r="I57" s="242">
        <v>63.62</v>
      </c>
      <c r="J57" s="138">
        <v>-0.11834811529933476</v>
      </c>
      <c r="K57" s="246">
        <v>66.73</v>
      </c>
      <c r="L57" s="104">
        <v>-7.6529200110711293E-2</v>
      </c>
      <c r="M57" s="242">
        <v>40.25</v>
      </c>
      <c r="N57" s="138">
        <v>-0.11382650814619111</v>
      </c>
      <c r="O57" s="246">
        <v>53.87</v>
      </c>
      <c r="P57" s="104">
        <v>-9.0033783783783905E-2</v>
      </c>
    </row>
    <row r="58" spans="2:16" hidden="1" outlineLevel="1">
      <c r="B58" s="55" t="s">
        <v>93</v>
      </c>
      <c r="C58" s="246">
        <v>39.527749372501624</v>
      </c>
      <c r="D58" s="104">
        <v>-0.32121288512050572</v>
      </c>
      <c r="E58" s="242">
        <v>43.7</v>
      </c>
      <c r="F58" s="138">
        <v>-0.23454195130495703</v>
      </c>
      <c r="G58" s="246">
        <v>63.81</v>
      </c>
      <c r="H58" s="104">
        <v>-7.8822000866175745E-2</v>
      </c>
      <c r="I58" s="242">
        <v>63.49</v>
      </c>
      <c r="J58" s="138">
        <v>-9.7640704945991974E-2</v>
      </c>
      <c r="K58" s="246">
        <v>58.38</v>
      </c>
      <c r="L58" s="104">
        <v>-0.11826008155867684</v>
      </c>
      <c r="M58" s="242">
        <v>36.44</v>
      </c>
      <c r="N58" s="138">
        <v>-0.10948191593352896</v>
      </c>
      <c r="O58" s="246">
        <v>47.73</v>
      </c>
      <c r="P58" s="104">
        <v>-0.11447124304267164</v>
      </c>
    </row>
    <row r="59" spans="2:16" hidden="1" outlineLevel="1">
      <c r="B59" s="55" t="s">
        <v>94</v>
      </c>
      <c r="C59" s="246">
        <v>38.849121502277583</v>
      </c>
      <c r="D59" s="104">
        <v>-0.45761057969413543</v>
      </c>
      <c r="E59" s="242">
        <v>62.19</v>
      </c>
      <c r="F59" s="138">
        <v>-0.14632807137954695</v>
      </c>
      <c r="G59" s="246">
        <v>80.459999999999994</v>
      </c>
      <c r="H59" s="104">
        <v>-5.0619469026548791E-2</v>
      </c>
      <c r="I59" s="242">
        <v>84.13</v>
      </c>
      <c r="J59" s="138">
        <v>-2.7736045302207413E-2</v>
      </c>
      <c r="K59" s="246">
        <v>75.680000000000007</v>
      </c>
      <c r="L59" s="104">
        <v>-7.4929715193741586E-2</v>
      </c>
      <c r="M59" s="242">
        <v>50.89</v>
      </c>
      <c r="N59" s="138">
        <v>-9.222261862290404E-2</v>
      </c>
      <c r="O59" s="246">
        <v>63.64</v>
      </c>
      <c r="P59" s="104">
        <v>-8.1408775981524295E-2</v>
      </c>
    </row>
    <row r="60" spans="2:16" hidden="1" outlineLevel="1">
      <c r="B60" s="55" t="s">
        <v>95</v>
      </c>
      <c r="C60" s="246">
        <v>77.591335874314396</v>
      </c>
      <c r="D60" s="104">
        <v>2.3438714249737425E-2</v>
      </c>
      <c r="E60" s="242">
        <v>70.91</v>
      </c>
      <c r="F60" s="138">
        <v>-5.4533333333333434E-2</v>
      </c>
      <c r="G60" s="246">
        <v>76.53</v>
      </c>
      <c r="H60" s="104">
        <v>-1.3534416086620205E-2</v>
      </c>
      <c r="I60" s="242">
        <v>79.39</v>
      </c>
      <c r="J60" s="138">
        <v>-9.1439688715953205E-2</v>
      </c>
      <c r="K60" s="246">
        <v>75.55</v>
      </c>
      <c r="L60" s="104">
        <v>-3.2898105478750717E-2</v>
      </c>
      <c r="M60" s="242">
        <v>58.62</v>
      </c>
      <c r="N60" s="138">
        <v>1.7061934823403568E-4</v>
      </c>
      <c r="O60" s="246">
        <v>67.33</v>
      </c>
      <c r="P60" s="104">
        <v>-1.8942153577152787E-2</v>
      </c>
    </row>
    <row r="61" spans="2:16" hidden="1" outlineLevel="1">
      <c r="B61" s="55" t="s">
        <v>96</v>
      </c>
      <c r="C61" s="246">
        <v>75.857581109974902</v>
      </c>
      <c r="D61" s="104">
        <v>-9.9633827417461296E-2</v>
      </c>
      <c r="E61" s="242">
        <v>71.92</v>
      </c>
      <c r="F61" s="138">
        <v>-8.0894568690095814E-2</v>
      </c>
      <c r="G61" s="246">
        <v>75.67</v>
      </c>
      <c r="H61" s="104">
        <v>-1.3428943937418558E-2</v>
      </c>
      <c r="I61" s="242">
        <v>85.62</v>
      </c>
      <c r="J61" s="138">
        <v>-2.2267899965741522E-2</v>
      </c>
      <c r="K61" s="246">
        <v>76.19</v>
      </c>
      <c r="L61" s="104">
        <v>-3.0044557606619948E-2</v>
      </c>
      <c r="M61" s="242">
        <v>58.85</v>
      </c>
      <c r="N61" s="138">
        <v>-3.2231540864989361E-2</v>
      </c>
      <c r="O61" s="246">
        <v>67.77</v>
      </c>
      <c r="P61" s="104">
        <v>-3.0749427917620253E-2</v>
      </c>
    </row>
    <row r="62" spans="2:16" hidden="1" outlineLevel="1">
      <c r="B62" s="55" t="s">
        <v>97</v>
      </c>
      <c r="C62" s="246">
        <v>77.721483685042301</v>
      </c>
      <c r="D62" s="104">
        <v>-3.8261799526692175E-2</v>
      </c>
      <c r="E62" s="242">
        <v>68.88</v>
      </c>
      <c r="F62" s="138">
        <v>-0.12377560106856644</v>
      </c>
      <c r="G62" s="246">
        <v>78.63</v>
      </c>
      <c r="H62" s="104">
        <v>-3.592447278077493E-2</v>
      </c>
      <c r="I62" s="242">
        <v>81.53</v>
      </c>
      <c r="J62" s="138">
        <v>3.111167320096131E-2</v>
      </c>
      <c r="K62" s="246">
        <v>76.599999999999994</v>
      </c>
      <c r="L62" s="104">
        <v>-4.8565395603030859E-2</v>
      </c>
      <c r="M62" s="242">
        <v>56.19</v>
      </c>
      <c r="N62" s="138">
        <v>-4.1126279863481274E-2</v>
      </c>
      <c r="O62" s="246">
        <v>66.69</v>
      </c>
      <c r="P62" s="104">
        <v>-4.5239799570508166E-2</v>
      </c>
    </row>
    <row r="63" spans="2:16" collapsed="1">
      <c r="B63" s="69">
        <v>2007</v>
      </c>
      <c r="C63" s="243">
        <v>63.308411656726882</v>
      </c>
      <c r="D63" s="114">
        <v>-7.4319815368304676E-2</v>
      </c>
      <c r="E63" s="243">
        <v>67.544029920870187</v>
      </c>
      <c r="F63" s="114">
        <v>-3.8219862179876163E-2</v>
      </c>
      <c r="G63" s="243">
        <v>78.999061269308896</v>
      </c>
      <c r="H63" s="114">
        <v>-2.8087158113370925E-2</v>
      </c>
      <c r="I63" s="243">
        <v>79.155343210309454</v>
      </c>
      <c r="J63" s="114">
        <v>-5.5872908534656429E-2</v>
      </c>
      <c r="K63" s="243">
        <v>75.950608009765716</v>
      </c>
      <c r="L63" s="114">
        <v>-3.4283895177019019E-2</v>
      </c>
      <c r="M63" s="243">
        <v>51.692424559519125</v>
      </c>
      <c r="N63" s="114">
        <v>-5.6566521614661247E-2</v>
      </c>
      <c r="O63" s="243">
        <v>64.189503599483345</v>
      </c>
      <c r="P63" s="114">
        <v>-4.2822574517340728E-2</v>
      </c>
    </row>
    <row r="64" spans="2:16" hidden="1" outlineLevel="1">
      <c r="B64" s="55" t="s">
        <v>86</v>
      </c>
      <c r="C64" s="246">
        <v>71.125778562796313</v>
      </c>
      <c r="D64" s="246"/>
      <c r="E64" s="242">
        <v>63.53</v>
      </c>
      <c r="F64" s="242"/>
      <c r="G64" s="246">
        <v>73.78</v>
      </c>
      <c r="H64" s="246"/>
      <c r="I64" s="242">
        <v>80.7</v>
      </c>
      <c r="J64" s="242"/>
      <c r="K64" s="246">
        <v>72.099999999999994</v>
      </c>
      <c r="L64" s="246"/>
      <c r="M64" s="242">
        <v>51.89</v>
      </c>
      <c r="N64" s="242"/>
      <c r="O64" s="246">
        <v>62.31</v>
      </c>
      <c r="P64" s="246"/>
    </row>
    <row r="65" spans="2:16" hidden="1" outlineLevel="1">
      <c r="B65" s="55" t="s">
        <v>87</v>
      </c>
      <c r="C65" s="246">
        <v>68.429859626289854</v>
      </c>
      <c r="D65" s="246"/>
      <c r="E65" s="242">
        <v>64.58</v>
      </c>
      <c r="F65" s="242"/>
      <c r="G65" s="246">
        <v>77.930000000000007</v>
      </c>
      <c r="H65" s="246"/>
      <c r="I65" s="242">
        <v>93.12</v>
      </c>
      <c r="J65" s="242"/>
      <c r="K65" s="246">
        <v>76.459999999999994</v>
      </c>
      <c r="L65" s="246"/>
      <c r="M65" s="242">
        <v>52.9</v>
      </c>
      <c r="N65" s="242"/>
      <c r="O65" s="246">
        <v>65.040000000000006</v>
      </c>
      <c r="P65" s="246"/>
    </row>
    <row r="66" spans="2:16" hidden="1" outlineLevel="1">
      <c r="B66" s="55" t="s">
        <v>88</v>
      </c>
      <c r="C66" s="246">
        <v>68.090545691177837</v>
      </c>
      <c r="D66" s="246"/>
      <c r="E66" s="242">
        <v>65.05</v>
      </c>
      <c r="F66" s="242"/>
      <c r="G66" s="246">
        <v>87.2</v>
      </c>
      <c r="H66" s="246"/>
      <c r="I66" s="242">
        <v>79.349999999999994</v>
      </c>
      <c r="J66" s="242"/>
      <c r="K66" s="246">
        <v>80.400000000000006</v>
      </c>
      <c r="L66" s="246"/>
      <c r="M66" s="242">
        <v>52.45</v>
      </c>
      <c r="N66" s="242"/>
      <c r="O66" s="246">
        <v>66.849999999999994</v>
      </c>
      <c r="P66" s="246"/>
    </row>
    <row r="67" spans="2:16" hidden="1" outlineLevel="1">
      <c r="B67" s="55" t="s">
        <v>89</v>
      </c>
      <c r="C67" s="246">
        <v>50.585665148275538</v>
      </c>
      <c r="D67" s="246"/>
      <c r="E67" s="242">
        <v>60.34</v>
      </c>
      <c r="F67" s="242"/>
      <c r="G67" s="246">
        <v>83.62</v>
      </c>
      <c r="H67" s="246"/>
      <c r="I67" s="242">
        <v>89.7</v>
      </c>
      <c r="J67" s="242"/>
      <c r="K67" s="246">
        <v>78.08</v>
      </c>
      <c r="L67" s="246"/>
      <c r="M67" s="242">
        <v>50.4</v>
      </c>
      <c r="N67" s="242"/>
      <c r="O67" s="246">
        <v>64.66</v>
      </c>
      <c r="P67" s="246"/>
    </row>
    <row r="68" spans="2:16" hidden="1" outlineLevel="1">
      <c r="B68" s="55" t="s">
        <v>90</v>
      </c>
      <c r="C68" s="246">
        <v>67.267825601933623</v>
      </c>
      <c r="D68" s="246"/>
      <c r="E68" s="242">
        <v>89.38</v>
      </c>
      <c r="F68" s="242"/>
      <c r="G68" s="246">
        <v>96.1</v>
      </c>
      <c r="H68" s="246"/>
      <c r="I68" s="242">
        <v>97.34</v>
      </c>
      <c r="J68" s="242"/>
      <c r="K68" s="246">
        <v>94.04</v>
      </c>
      <c r="L68" s="246"/>
      <c r="M68" s="242">
        <v>70.11</v>
      </c>
      <c r="N68" s="242"/>
      <c r="O68" s="246">
        <v>82.44</v>
      </c>
      <c r="P68" s="246"/>
    </row>
    <row r="69" spans="2:16" hidden="1" outlineLevel="1">
      <c r="B69" s="55" t="s">
        <v>91</v>
      </c>
      <c r="C69" s="246">
        <v>62.419819652319418</v>
      </c>
      <c r="D69" s="246"/>
      <c r="E69" s="242">
        <v>75.5</v>
      </c>
      <c r="F69" s="242"/>
      <c r="G69" s="246">
        <v>89.94</v>
      </c>
      <c r="H69" s="246"/>
      <c r="I69" s="242">
        <v>82.5</v>
      </c>
      <c r="J69" s="242"/>
      <c r="K69" s="246">
        <v>84.91</v>
      </c>
      <c r="L69" s="246"/>
      <c r="M69" s="242">
        <v>59.44</v>
      </c>
      <c r="N69" s="242"/>
      <c r="O69" s="246">
        <v>72.569999999999993</v>
      </c>
      <c r="P69" s="246"/>
    </row>
    <row r="70" spans="2:16" hidden="1" outlineLevel="1">
      <c r="B70" s="55" t="s">
        <v>92</v>
      </c>
      <c r="C70" s="246">
        <v>61.419249592169656</v>
      </c>
      <c r="D70" s="246"/>
      <c r="E70" s="242">
        <v>62.69</v>
      </c>
      <c r="F70" s="242"/>
      <c r="G70" s="246">
        <v>76.44</v>
      </c>
      <c r="H70" s="246"/>
      <c r="I70" s="242">
        <v>72.16</v>
      </c>
      <c r="J70" s="242"/>
      <c r="K70" s="246">
        <v>72.260000000000005</v>
      </c>
      <c r="L70" s="246"/>
      <c r="M70" s="242">
        <v>45.42</v>
      </c>
      <c r="N70" s="242"/>
      <c r="O70" s="246">
        <v>59.2</v>
      </c>
      <c r="P70" s="246"/>
    </row>
    <row r="71" spans="2:16" hidden="1" outlineLevel="1">
      <c r="B71" s="55" t="s">
        <v>93</v>
      </c>
      <c r="C71" s="246">
        <v>58.232910593064254</v>
      </c>
      <c r="D71" s="246"/>
      <c r="E71" s="242">
        <v>57.09</v>
      </c>
      <c r="F71" s="242"/>
      <c r="G71" s="246">
        <v>69.27</v>
      </c>
      <c r="H71" s="246"/>
      <c r="I71" s="242">
        <v>70.36</v>
      </c>
      <c r="J71" s="242"/>
      <c r="K71" s="246">
        <v>66.209999999999994</v>
      </c>
      <c r="L71" s="246"/>
      <c r="M71" s="242">
        <v>40.92</v>
      </c>
      <c r="N71" s="242"/>
      <c r="O71" s="246">
        <v>53.9</v>
      </c>
      <c r="P71" s="246"/>
    </row>
    <row r="72" spans="2:16" hidden="1" outlineLevel="1">
      <c r="B72" s="55" t="s">
        <v>94</v>
      </c>
      <c r="C72" s="246">
        <v>71.625883632408915</v>
      </c>
      <c r="D72" s="246"/>
      <c r="E72" s="242">
        <v>72.849999999999994</v>
      </c>
      <c r="F72" s="242"/>
      <c r="G72" s="246">
        <v>84.75</v>
      </c>
      <c r="H72" s="246"/>
      <c r="I72" s="242">
        <v>86.53</v>
      </c>
      <c r="J72" s="242"/>
      <c r="K72" s="246">
        <v>81.81</v>
      </c>
      <c r="L72" s="246"/>
      <c r="M72" s="242">
        <v>56.06</v>
      </c>
      <c r="N72" s="242"/>
      <c r="O72" s="246">
        <v>69.28</v>
      </c>
      <c r="P72" s="246"/>
    </row>
    <row r="73" spans="2:16" hidden="1" outlineLevel="1">
      <c r="B73" s="55" t="s">
        <v>95</v>
      </c>
      <c r="C73" s="246">
        <v>75.814345103404719</v>
      </c>
      <c r="D73" s="246"/>
      <c r="E73" s="242">
        <v>75</v>
      </c>
      <c r="F73" s="242"/>
      <c r="G73" s="246">
        <v>77.58</v>
      </c>
      <c r="H73" s="246"/>
      <c r="I73" s="242">
        <v>87.38</v>
      </c>
      <c r="J73" s="242"/>
      <c r="K73" s="246">
        <v>78.12</v>
      </c>
      <c r="L73" s="246"/>
      <c r="M73" s="242">
        <v>58.61</v>
      </c>
      <c r="N73" s="242"/>
      <c r="O73" s="246">
        <v>68.63</v>
      </c>
      <c r="P73" s="246"/>
    </row>
    <row r="74" spans="2:16" hidden="1" outlineLevel="1">
      <c r="B74" s="55" t="s">
        <v>96</v>
      </c>
      <c r="C74" s="246">
        <v>84.251922628757868</v>
      </c>
      <c r="D74" s="246"/>
      <c r="E74" s="242">
        <v>78.25</v>
      </c>
      <c r="F74" s="242"/>
      <c r="G74" s="246">
        <v>76.7</v>
      </c>
      <c r="H74" s="246"/>
      <c r="I74" s="242">
        <v>87.57</v>
      </c>
      <c r="J74" s="242"/>
      <c r="K74" s="246">
        <v>78.55</v>
      </c>
      <c r="L74" s="246"/>
      <c r="M74" s="242">
        <v>60.81</v>
      </c>
      <c r="N74" s="242"/>
      <c r="O74" s="246">
        <v>69.92</v>
      </c>
      <c r="P74" s="246"/>
    </row>
    <row r="75" spans="2:16" hidden="1" outlineLevel="1">
      <c r="B75" s="55" t="s">
        <v>97</v>
      </c>
      <c r="C75" s="246">
        <v>80.813555754354581</v>
      </c>
      <c r="D75" s="246"/>
      <c r="E75" s="242">
        <v>78.61</v>
      </c>
      <c r="F75" s="242"/>
      <c r="G75" s="246">
        <v>81.56</v>
      </c>
      <c r="H75" s="246"/>
      <c r="I75" s="242">
        <v>79.069999999999993</v>
      </c>
      <c r="J75" s="242"/>
      <c r="K75" s="246">
        <v>80.510000000000005</v>
      </c>
      <c r="L75" s="246"/>
      <c r="M75" s="242">
        <v>58.6</v>
      </c>
      <c r="N75" s="242"/>
      <c r="O75" s="246">
        <v>69.849999999999994</v>
      </c>
      <c r="P75" s="246"/>
    </row>
    <row r="76" spans="2:16" collapsed="1">
      <c r="B76" s="69">
        <v>2006</v>
      </c>
      <c r="C76" s="243">
        <v>68.391235664092449</v>
      </c>
      <c r="D76" s="114"/>
      <c r="E76" s="243">
        <v>70.228139742996603</v>
      </c>
      <c r="F76" s="114"/>
      <c r="G76" s="243">
        <v>81.282042858863591</v>
      </c>
      <c r="H76" s="114"/>
      <c r="I76" s="243">
        <v>83.839711756873186</v>
      </c>
      <c r="J76" s="114"/>
      <c r="K76" s="243">
        <v>78.646931153423935</v>
      </c>
      <c r="L76" s="114"/>
      <c r="M76" s="243">
        <v>54.79180646418159</v>
      </c>
      <c r="N76" s="114"/>
      <c r="O76" s="243">
        <v>67.06123848158623</v>
      </c>
      <c r="P76" s="114"/>
    </row>
    <row r="77" spans="2:16" ht="15" customHeight="1">
      <c r="B77" s="349" t="s">
        <v>79</v>
      </c>
      <c r="C77" s="349"/>
      <c r="D77" s="349"/>
      <c r="E77" s="349"/>
      <c r="F77" s="349"/>
      <c r="G77" s="349"/>
      <c r="H77" s="349"/>
      <c r="I77" s="349"/>
      <c r="J77" s="349"/>
      <c r="K77" s="349"/>
      <c r="L77" s="349"/>
      <c r="M77" s="349"/>
      <c r="N77" s="349"/>
      <c r="O77" s="349"/>
      <c r="P77" s="349"/>
    </row>
    <row r="79" spans="2:16" ht="30" customHeight="1"/>
    <row r="81" ht="30" customHeight="1"/>
  </sheetData>
  <mergeCells count="2">
    <mergeCell ref="B5:P5"/>
    <mergeCell ref="B77:P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</sheetPr>
  <dimension ref="K23:K24"/>
  <sheetViews>
    <sheetView showGridLines="0" showRowColHeaders="0" zoomScaleNormal="100" workbookViewId="0">
      <selection activeCell="I25" sqref="I25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72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I64"/>
  <sheetViews>
    <sheetView showGridLines="0" showRowColHeaders="0" zoomScaleNormal="100" workbookViewId="0">
      <selection activeCell="I25" sqref="I25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7" width="10.7109375" style="99" customWidth="1"/>
    <col min="8" max="8" width="12.7109375" style="99" customWidth="1"/>
    <col min="9" max="9" width="10.7109375" style="99" customWidth="1"/>
    <col min="10" max="10" width="11.42578125" style="99"/>
    <col min="11" max="11" width="14.28515625" style="99" customWidth="1"/>
    <col min="12" max="16384" width="11.42578125" style="99"/>
  </cols>
  <sheetData>
    <row r="5" spans="2:9" ht="36" customHeight="1">
      <c r="B5" s="345" t="s">
        <v>272</v>
      </c>
      <c r="C5" s="345"/>
      <c r="D5" s="345"/>
      <c r="E5" s="345"/>
      <c r="F5" s="345"/>
      <c r="G5" s="345"/>
      <c r="H5" s="345"/>
      <c r="I5" s="345"/>
    </row>
    <row r="6" spans="2:9">
      <c r="B6" s="137"/>
      <c r="C6" s="117" t="s">
        <v>273</v>
      </c>
      <c r="D6" s="117" t="s">
        <v>171</v>
      </c>
      <c r="E6" s="117" t="s">
        <v>172</v>
      </c>
      <c r="F6" s="117" t="s">
        <v>173</v>
      </c>
      <c r="G6" s="141" t="s">
        <v>81</v>
      </c>
      <c r="H6" s="117" t="s">
        <v>174</v>
      </c>
      <c r="I6" s="141" t="s">
        <v>83</v>
      </c>
    </row>
    <row r="7" spans="2:9">
      <c r="B7" s="55" t="s">
        <v>94</v>
      </c>
      <c r="C7" s="138">
        <f>IFERROR('tablas evol IO CAT '!C7/'tablas evol IO CAT '!C20-1,"-")</f>
        <v>-0.22624854226784819</v>
      </c>
      <c r="D7" s="138">
        <f>IFERROR('tablas evol IO CAT '!E7/'tablas evol IO CAT '!E20-1,"-")</f>
        <v>0.2129361480226093</v>
      </c>
      <c r="E7" s="138">
        <f>IFERROR('tablas evol IO CAT '!G7/'tablas evol IO CAT '!G20-1,"-")</f>
        <v>7975.9064576631108</v>
      </c>
      <c r="F7" s="138">
        <f>IFERROR('tablas evol IO CAT '!I7/'tablas evol IO CAT '!I20-1,"-")</f>
        <v>0.33647835086207811</v>
      </c>
      <c r="G7" s="114">
        <f>IFERROR('tablas evol IO CAT '!K7/'tablas evol IO CAT '!K20-1,"-")</f>
        <v>0.23170229663324116</v>
      </c>
      <c r="H7" s="138">
        <f>IFERROR('tablas evol IO CAT '!M7/'tablas evol IO CAT '!M20-1,"-")</f>
        <v>0.2100882226651557</v>
      </c>
      <c r="I7" s="114">
        <f>IFERROR('tablas evol IO CAT '!O7/'tablas evol IO CAT '!O20-1,"-")</f>
        <v>0.2282372390336207</v>
      </c>
    </row>
    <row r="8" spans="2:9">
      <c r="B8" s="55" t="s">
        <v>95</v>
      </c>
      <c r="C8" s="138">
        <f>IFERROR('tablas evol IO CAT '!C8/'tablas evol IO CAT '!C21-1,"-")</f>
        <v>-0.34049991675981639</v>
      </c>
      <c r="D8" s="138">
        <f>IFERROR('tablas evol IO CAT '!E8/'tablas evol IO CAT '!E21-1,"-")</f>
        <v>0.23956264822928808</v>
      </c>
      <c r="E8" s="138">
        <f>IFERROR('tablas evol IO CAT '!G8/'tablas evol IO CAT '!G21-1,"-")</f>
        <v>8476.1129078486483</v>
      </c>
      <c r="F8" s="138">
        <f>IFERROR('tablas evol IO CAT '!I8/'tablas evol IO CAT '!I21-1,"-")</f>
        <v>0.15126570715170229</v>
      </c>
      <c r="G8" s="114">
        <f>IFERROR('tablas evol IO CAT '!K8/'tablas evol IO CAT '!K21-1,"-")</f>
        <v>0.23006018129452066</v>
      </c>
      <c r="H8" s="138">
        <f>IFERROR('tablas evol IO CAT '!M8/'tablas evol IO CAT '!M21-1,"-")</f>
        <v>0.12966384658950458</v>
      </c>
      <c r="I8" s="114">
        <f>IFERROR('tablas evol IO CAT '!O8/'tablas evol IO CAT '!O21-1,"-")</f>
        <v>0.1947350402938457</v>
      </c>
    </row>
    <row r="9" spans="2:9">
      <c r="B9" s="55" t="s">
        <v>96</v>
      </c>
      <c r="C9" s="138">
        <f>IFERROR('tablas evol IO CAT '!C9/'tablas evol IO CAT '!C22-1,"-")</f>
        <v>-0.46321757641329053</v>
      </c>
      <c r="D9" s="138">
        <f>IFERROR('tablas evol IO CAT '!E9/'tablas evol IO CAT '!E22-1,"-")</f>
        <v>0.26713780918727914</v>
      </c>
      <c r="E9" s="138">
        <f>IFERROR('tablas evol IO CAT '!G9/'tablas evol IO CAT '!G22-1,"-")</f>
        <v>0.25462068965517237</v>
      </c>
      <c r="F9" s="138">
        <f>IFERROR('tablas evol IO CAT '!I9/'tablas evol IO CAT '!I22-1,"-")</f>
        <v>0.25846483836372003</v>
      </c>
      <c r="G9" s="114">
        <f>IFERROR('tablas evol IO CAT '!K9/'tablas evol IO CAT '!K22-1,"-")</f>
        <v>0.24337585868498524</v>
      </c>
      <c r="H9" s="138">
        <f>IFERROR('tablas evol IO CAT '!M9/'tablas evol IO CAT '!M22-1,"-")</f>
        <v>0.19923448831587431</v>
      </c>
      <c r="I9" s="114">
        <f>IFERROR('tablas evol IO CAT '!O9/'tablas evol IO CAT '!O22-1,"-")</f>
        <v>0.22913929040735859</v>
      </c>
    </row>
    <row r="10" spans="2:9">
      <c r="B10" s="55" t="s">
        <v>97</v>
      </c>
      <c r="C10" s="138">
        <f>IFERROR('tablas evol IO CAT '!C10/'tablas evol IO CAT '!C23-1,"-")</f>
        <v>-0.38290791903030075</v>
      </c>
      <c r="D10" s="138">
        <f>IFERROR('tablas evol IO CAT '!E10/'tablas evol IO CAT '!E23-1,"-")</f>
        <v>7.7253218884119956E-2</v>
      </c>
      <c r="E10" s="138">
        <f>IFERROR('tablas evol IO CAT '!G10/'tablas evol IO CAT '!G23-1,"-")</f>
        <v>0.10405643738977077</v>
      </c>
      <c r="F10" s="138">
        <f>IFERROR('tablas evol IO CAT '!I10/'tablas evol IO CAT '!I23-1,"-")</f>
        <v>0.31055221432476765</v>
      </c>
      <c r="G10" s="114">
        <f>IFERROR('tablas evol IO CAT '!K10/'tablas evol IO CAT '!K23-1,"-")</f>
        <v>0.11262604743644378</v>
      </c>
      <c r="H10" s="138">
        <f>IFERROR('tablas evol IO CAT '!M10/'tablas evol IO CAT '!M23-1,"-")</f>
        <v>7.3451139024909518E-2</v>
      </c>
      <c r="I10" s="114">
        <f>IFERROR('tablas evol IO CAT '!O10/'tablas evol IO CAT '!O23-1,"-")</f>
        <v>0.10082896295043131</v>
      </c>
    </row>
    <row r="11" spans="2:9" ht="25.5">
      <c r="B11" s="61" t="str">
        <f>actualizaciones!$A$2</f>
        <v xml:space="preserve">acumulado abril 2011 </v>
      </c>
      <c r="C11" s="108">
        <v>-0.36166142677829238</v>
      </c>
      <c r="D11" s="108">
        <v>0.19624335791077963</v>
      </c>
      <c r="E11" s="108">
        <v>0.20868513769883434</v>
      </c>
      <c r="F11" s="108">
        <v>0.26099354729634539</v>
      </c>
      <c r="G11" s="108">
        <v>0.20305055555236851</v>
      </c>
      <c r="H11" s="108">
        <v>0.15031664067809114</v>
      </c>
      <c r="I11" s="108">
        <v>0.1865397193925018</v>
      </c>
    </row>
    <row r="12" spans="2:9" outlineLevel="1">
      <c r="B12" s="55" t="s">
        <v>86</v>
      </c>
      <c r="C12" s="138">
        <f>IFERROR('tablas evol IO CAT '!C12/'tablas evol IO CAT '!C25-1,"-")</f>
        <v>-0.49644793419330713</v>
      </c>
      <c r="D12" s="138">
        <f>IFERROR('tablas evol IO CAT '!E12/'tablas evol IO CAT '!E25-1,"-")</f>
        <v>4.21940331875994E-2</v>
      </c>
      <c r="E12" s="138">
        <f>IFERROR('tablas evol IO CAT '!G12/'tablas evol IO CAT '!G25-1,"-")</f>
        <v>5.4006946576603543E-3</v>
      </c>
      <c r="F12" s="138">
        <f>IFERROR('tablas evol IO CAT '!I12/'tablas evol IO CAT '!I25-1,"-")</f>
        <v>0.14181340479887772</v>
      </c>
      <c r="G12" s="114">
        <f>IFERROR('tablas evol IO CAT '!K12/'tablas evol IO CAT '!K25-1,"-")</f>
        <v>2.6615638385127038E-2</v>
      </c>
      <c r="H12" s="138">
        <f>IFERROR('tablas evol IO CAT '!M12/'tablas evol IO CAT '!M25-1,"-")</f>
        <v>8.7640167797996993E-2</v>
      </c>
      <c r="I12" s="114">
        <f>IFERROR('tablas evol IO CAT '!O12/'tablas evol IO CAT '!O25-1,"-")</f>
        <v>5.2397657741426018E-2</v>
      </c>
    </row>
    <row r="13" spans="2:9" outlineLevel="1">
      <c r="B13" s="55" t="s">
        <v>87</v>
      </c>
      <c r="C13" s="138">
        <f>IFERROR('tablas evol IO CAT '!C13/'tablas evol IO CAT '!C26-1,"-")</f>
        <v>-0.54699381526918789</v>
      </c>
      <c r="D13" s="138">
        <f>IFERROR('tablas evol IO CAT '!E13/'tablas evol IO CAT '!E26-1,"-")</f>
        <v>1.1600187397517114E-2</v>
      </c>
      <c r="E13" s="138">
        <f>IFERROR('tablas evol IO CAT '!G13/'tablas evol IO CAT '!G26-1,"-")</f>
        <v>9.8164759991223205E-2</v>
      </c>
      <c r="F13" s="138">
        <f>IFERROR('tablas evol IO CAT '!I13/'tablas evol IO CAT '!I26-1,"-")</f>
        <v>-5.751104221722203E-3</v>
      </c>
      <c r="G13" s="114">
        <f>IFERROR('tablas evol IO CAT '!K13/'tablas evol IO CAT '!K26-1,"-")</f>
        <v>6.1454634586127099E-2</v>
      </c>
      <c r="H13" s="138">
        <f>IFERROR('tablas evol IO CAT '!M13/'tablas evol IO CAT '!M26-1,"-")</f>
        <v>0.16023888329256009</v>
      </c>
      <c r="I13" s="114">
        <f>IFERROR('tablas evol IO CAT '!O13/'tablas evol IO CAT '!O26-1,"-")</f>
        <v>0.10085730566187268</v>
      </c>
    </row>
    <row r="14" spans="2:9" outlineLevel="1">
      <c r="B14" s="55" t="s">
        <v>88</v>
      </c>
      <c r="C14" s="138">
        <f>IFERROR('tablas evol IO CAT '!C14/'tablas evol IO CAT '!C27-1,"-")</f>
        <v>-0.35980030904552474</v>
      </c>
      <c r="D14" s="138">
        <f>IFERROR('tablas evol IO CAT '!E14/'tablas evol IO CAT '!E27-1,"-")</f>
        <v>8.4303452457956007E-2</v>
      </c>
      <c r="E14" s="138">
        <f>IFERROR('tablas evol IO CAT '!G14/'tablas evol IO CAT '!G27-1,"-")</f>
        <v>0.10919296000810985</v>
      </c>
      <c r="F14" s="138">
        <f>IFERROR('tablas evol IO CAT '!I14/'tablas evol IO CAT '!I27-1,"-")</f>
        <v>9.8025063985561101E-2</v>
      </c>
      <c r="G14" s="114">
        <f>IFERROR('tablas evol IO CAT '!K14/'tablas evol IO CAT '!K27-1,"-")</f>
        <v>0.10584212231858259</v>
      </c>
      <c r="H14" s="138">
        <f>IFERROR('tablas evol IO CAT '!M14/'tablas evol IO CAT '!M27-1,"-")</f>
        <v>8.517758332582881E-2</v>
      </c>
      <c r="I14" s="114">
        <f>IFERROR('tablas evol IO CAT '!O14/'tablas evol IO CAT '!O27-1,"-")</f>
        <v>0.10150459793136801</v>
      </c>
    </row>
    <row r="15" spans="2:9" outlineLevel="1">
      <c r="B15" s="55" t="s">
        <v>89</v>
      </c>
      <c r="C15" s="138">
        <f>IFERROR('tablas evol IO CAT '!C15/'tablas evol IO CAT '!C28-1,"-")</f>
        <v>-0.12091246207439033</v>
      </c>
      <c r="D15" s="138">
        <f>IFERROR('tablas evol IO CAT '!E15/'tablas evol IO CAT '!E28-1,"-")</f>
        <v>0.23226580836889288</v>
      </c>
      <c r="E15" s="138">
        <f>IFERROR('tablas evol IO CAT '!G15/'tablas evol IO CAT '!G28-1,"-")</f>
        <v>4.4543475730885795E-2</v>
      </c>
      <c r="F15" s="138">
        <f>IFERROR('tablas evol IO CAT '!I15/'tablas evol IO CAT '!I28-1,"-")</f>
        <v>-4.9324144061875574E-2</v>
      </c>
      <c r="G15" s="114">
        <f>IFERROR('tablas evol IO CAT '!K15/'tablas evol IO CAT '!K28-1,"-")</f>
        <v>5.8760851435035288E-2</v>
      </c>
      <c r="H15" s="138">
        <f>IFERROR('tablas evol IO CAT '!M15/'tablas evol IO CAT '!M28-1,"-")</f>
        <v>3.6290127494079671E-2</v>
      </c>
      <c r="I15" s="114">
        <f>IFERROR('tablas evol IO CAT '!O15/'tablas evol IO CAT '!O28-1,"-")</f>
        <v>5.3233022305479327E-2</v>
      </c>
    </row>
    <row r="16" spans="2:9" outlineLevel="1">
      <c r="B16" s="55" t="s">
        <v>90</v>
      </c>
      <c r="C16" s="138">
        <f>IFERROR('tablas evol IO CAT '!C16/'tablas evol IO CAT '!C29-1,"-")</f>
        <v>3.1798034303331946E-3</v>
      </c>
      <c r="D16" s="138">
        <f>IFERROR('tablas evol IO CAT '!E16/'tablas evol IO CAT '!E29-1,"-")</f>
        <v>7.3230316884705937E-2</v>
      </c>
      <c r="E16" s="138">
        <f>IFERROR('tablas evol IO CAT '!G16/'tablas evol IO CAT '!G29-1,"-")</f>
        <v>4.9879091052873692E-2</v>
      </c>
      <c r="F16" s="138">
        <f>IFERROR('tablas evol IO CAT '!I16/'tablas evol IO CAT '!I29-1,"-")</f>
        <v>7.9933336319187642E-2</v>
      </c>
      <c r="G16" s="114">
        <f>IFERROR('tablas evol IO CAT '!K16/'tablas evol IO CAT '!K29-1,"-")</f>
        <v>6.0538144406866667E-2</v>
      </c>
      <c r="H16" s="138">
        <f>IFERROR('tablas evol IO CAT '!M16/'tablas evol IO CAT '!M29-1,"-")</f>
        <v>-3.1776424103030054E-2</v>
      </c>
      <c r="I16" s="114">
        <f>IFERROR('tablas evol IO CAT '!O16/'tablas evol IO CAT '!O29-1,"-")</f>
        <v>2.5724552980846971E-2</v>
      </c>
    </row>
    <row r="17" spans="2:9" outlineLevel="1">
      <c r="B17" s="55" t="s">
        <v>91</v>
      </c>
      <c r="C17" s="138">
        <f>IFERROR('tablas evol IO CAT '!C17/'tablas evol IO CAT '!C30-1,"-")</f>
        <v>4.7010190348010017E-2</v>
      </c>
      <c r="D17" s="138">
        <f>IFERROR('tablas evol IO CAT '!E17/'tablas evol IO CAT '!E30-1,"-")</f>
        <v>-5.9579705671463534E-2</v>
      </c>
      <c r="E17" s="138">
        <f>IFERROR('tablas evol IO CAT '!G17/'tablas evol IO CAT '!G30-1,"-")</f>
        <v>9.2432157373227186E-2</v>
      </c>
      <c r="F17" s="138">
        <f>IFERROR('tablas evol IO CAT '!I17/'tablas evol IO CAT '!I30-1,"-")</f>
        <v>0.21503008480090657</v>
      </c>
      <c r="G17" s="114">
        <f>IFERROR('tablas evol IO CAT '!K17/'tablas evol IO CAT '!K30-1,"-")</f>
        <v>8.5053279836484919E-2</v>
      </c>
      <c r="H17" s="138">
        <f>IFERROR('tablas evol IO CAT '!M17/'tablas evol IO CAT '!M30-1,"-")</f>
        <v>0.10740177468325873</v>
      </c>
      <c r="I17" s="114">
        <f>IFERROR('tablas evol IO CAT '!O17/'tablas evol IO CAT '!O30-1,"-")</f>
        <v>9.6075234327134273E-2</v>
      </c>
    </row>
    <row r="18" spans="2:9" outlineLevel="1">
      <c r="B18" s="55" t="s">
        <v>92</v>
      </c>
      <c r="C18" s="138">
        <f>IFERROR('tablas evol IO CAT '!C18/'tablas evol IO CAT '!C31-1,"-")</f>
        <v>0.19016519400691512</v>
      </c>
      <c r="D18" s="138">
        <f>IFERROR('tablas evol IO CAT '!E18/'tablas evol IO CAT '!E31-1,"-")</f>
        <v>-0.10107100024035043</v>
      </c>
      <c r="E18" s="138">
        <f>IFERROR('tablas evol IO CAT '!G18/'tablas evol IO CAT '!G31-1,"-")</f>
        <v>0.11581517828807586</v>
      </c>
      <c r="F18" s="138">
        <f>IFERROR('tablas evol IO CAT '!I18/'tablas evol IO CAT '!I31-1,"-")</f>
        <v>0.13933363073506944</v>
      </c>
      <c r="G18" s="114">
        <f>IFERROR('tablas evol IO CAT '!K18/'tablas evol IO CAT '!K31-1,"-")</f>
        <v>8.5214112843455592E-2</v>
      </c>
      <c r="H18" s="138">
        <f>IFERROR('tablas evol IO CAT '!M18/'tablas evol IO CAT '!M31-1,"-")</f>
        <v>2.291061666868166E-2</v>
      </c>
      <c r="I18" s="114">
        <f>IFERROR('tablas evol IO CAT '!O18/'tablas evol IO CAT '!O31-1,"-")</f>
        <v>6.2154692517966126E-2</v>
      </c>
    </row>
    <row r="19" spans="2:9" outlineLevel="1">
      <c r="B19" s="55" t="s">
        <v>93</v>
      </c>
      <c r="C19" s="138">
        <f>IFERROR('tablas evol IO CAT '!C19/'tablas evol IO CAT '!C32-1,"-")</f>
        <v>-4.0060733473487486E-2</v>
      </c>
      <c r="D19" s="138">
        <f>IFERROR('tablas evol IO CAT '!E19/'tablas evol IO CAT '!E32-1,"-")</f>
        <v>0.20275632744498928</v>
      </c>
      <c r="E19" s="138">
        <f>IFERROR('tablas evol IO CAT '!G19/'tablas evol IO CAT '!G32-1,"-")</f>
        <v>0.10770883953313248</v>
      </c>
      <c r="F19" s="138">
        <f>IFERROR('tablas evol IO CAT '!I19/'tablas evol IO CAT '!I32-1,"-")</f>
        <v>5.4763320447886565E-2</v>
      </c>
      <c r="G19" s="114">
        <f>IFERROR('tablas evol IO CAT '!K19/'tablas evol IO CAT '!K32-1,"-")</f>
        <v>0.11812572609000127</v>
      </c>
      <c r="H19" s="138">
        <f>IFERROR('tablas evol IO CAT '!M19/'tablas evol IO CAT '!M32-1,"-")</f>
        <v>4.1323341165039329E-2</v>
      </c>
      <c r="I19" s="114">
        <f>IFERROR('tablas evol IO CAT '!O19/'tablas evol IO CAT '!O32-1,"-")</f>
        <v>9.0813748121088889E-2</v>
      </c>
    </row>
    <row r="20" spans="2:9" outlineLevel="1">
      <c r="B20" s="55" t="s">
        <v>94</v>
      </c>
      <c r="C20" s="138">
        <f>IFERROR('tablas evol IO CAT '!C20/'tablas evol IO CAT '!C33-1,"-")</f>
        <v>-0.12808038075092543</v>
      </c>
      <c r="D20" s="138">
        <f>IFERROR('tablas evol IO CAT '!E20/'tablas evol IO CAT '!E33-1,"-")</f>
        <v>8.5537123272632076E-3</v>
      </c>
      <c r="E20" s="138">
        <f>IFERROR('tablas evol IO CAT '!G20/'tablas evol IO CAT '!G33-1,"-")</f>
        <v>3.2794528043775584E-2</v>
      </c>
      <c r="F20" s="138">
        <f>IFERROR('tablas evol IO CAT '!I20/'tablas evol IO CAT '!I33-1,"-")</f>
        <v>5.4600636258988366E-2</v>
      </c>
      <c r="G20" s="114">
        <f>IFERROR('tablas evol IO CAT '!K20/'tablas evol IO CAT '!K33-1,"-")</f>
        <v>3.4447052130875511E-2</v>
      </c>
      <c r="H20" s="138">
        <f>IFERROR('tablas evol IO CAT '!M20/'tablas evol IO CAT '!M33-1,"-")</f>
        <v>-6.7286504364131194E-2</v>
      </c>
      <c r="I20" s="114">
        <f>IFERROR('tablas evol IO CAT '!O20/'tablas evol IO CAT '!O33-1,"-")</f>
        <v>-4.5498430163541936E-3</v>
      </c>
    </row>
    <row r="21" spans="2:9" outlineLevel="1">
      <c r="B21" s="55" t="s">
        <v>95</v>
      </c>
      <c r="C21" s="138">
        <f>IFERROR('tablas evol IO CAT '!C21/'tablas evol IO CAT '!C34-1,"-")</f>
        <v>-0.13283699059561127</v>
      </c>
      <c r="D21" s="138">
        <f>IFERROR('tablas evol IO CAT '!E21/'tablas evol IO CAT '!E34-1,"-")</f>
        <v>-3.0971625496754029E-2</v>
      </c>
      <c r="E21" s="138">
        <f>IFERROR('tablas evol IO CAT '!G21/'tablas evol IO CAT '!G34-1,"-")</f>
        <v>4.6036144110503718E-2</v>
      </c>
      <c r="F21" s="138">
        <f>IFERROR('tablas evol IO CAT '!I21/'tablas evol IO CAT '!I34-1,"-")</f>
        <v>0.15956254825527738</v>
      </c>
      <c r="G21" s="114">
        <f>IFERROR('tablas evol IO CAT '!K21/'tablas evol IO CAT '!K34-1,"-")</f>
        <v>4.1135732119994106E-2</v>
      </c>
      <c r="H21" s="138">
        <f>IFERROR('tablas evol IO CAT '!M21/'tablas evol IO CAT '!M34-1,"-")</f>
        <v>-2.2691017488102205E-2</v>
      </c>
      <c r="I21" s="114">
        <f>IFERROR('tablas evol IO CAT '!O21/'tablas evol IO CAT '!O34-1,"-")</f>
        <v>1.5190521985146921E-2</v>
      </c>
    </row>
    <row r="22" spans="2:9" outlineLevel="1">
      <c r="B22" s="55" t="s">
        <v>96</v>
      </c>
      <c r="C22" s="138">
        <f>IFERROR('tablas evol IO CAT '!C22/'tablas evol IO CAT '!C35-1,"-")</f>
        <v>0.1241308793456033</v>
      </c>
      <c r="D22" s="138">
        <f>IFERROR('tablas evol IO CAT '!E22/'tablas evol IO CAT '!E35-1,"-")</f>
        <v>-1.3662344904503021E-2</v>
      </c>
      <c r="E22" s="138">
        <f>IFERROR('tablas evol IO CAT '!G22/'tablas evol IO CAT '!G35-1,"-")</f>
        <v>5.6543281842028392E-2</v>
      </c>
      <c r="F22" s="138">
        <f>IFERROR('tablas evol IO CAT '!I22/'tablas evol IO CAT '!I35-1,"-")</f>
        <v>3.6525329521994498E-2</v>
      </c>
      <c r="G22" s="114">
        <f>IFERROR('tablas evol IO CAT '!K22/'tablas evol IO CAT '!K35-1,"-")</f>
        <v>3.9644366710392065E-2</v>
      </c>
      <c r="H22" s="138">
        <f>IFERROR('tablas evol IO CAT '!M22/'tablas evol IO CAT '!M35-1,"-")</f>
        <v>-3.9101819589624442E-2</v>
      </c>
      <c r="I22" s="114">
        <f>IFERROR('tablas evol IO CAT '!O22/'tablas evol IO CAT '!O35-1,"-")</f>
        <v>7.1133167907362349E-3</v>
      </c>
    </row>
    <row r="23" spans="2:9" outlineLevel="1">
      <c r="B23" s="55" t="s">
        <v>97</v>
      </c>
      <c r="C23" s="138">
        <f>IFERROR('tablas evol IO CAT '!C23/'tablas evol IO CAT '!C36-1,"-")</f>
        <v>8.2252358490566113E-2</v>
      </c>
      <c r="D23" s="138">
        <f>IFERROR('tablas evol IO CAT '!E23/'tablas evol IO CAT '!E36-1,"-")</f>
        <v>-1.2572397231247368E-2</v>
      </c>
      <c r="E23" s="138">
        <f>IFERROR('tablas evol IO CAT '!G23/'tablas evol IO CAT '!G36-1,"-")</f>
        <v>7.3800738007379074E-3</v>
      </c>
      <c r="F23" s="138">
        <f>IFERROR('tablas evol IO CAT '!I23/'tablas evol IO CAT '!I36-1,"-")</f>
        <v>-0.12627388535031847</v>
      </c>
      <c r="G23" s="114">
        <f>IFERROR('tablas evol IO CAT '!K23/'tablas evol IO CAT '!K36-1,"-")</f>
        <v>-1.1650758001122918E-2</v>
      </c>
      <c r="H23" s="138">
        <f>IFERROR('tablas evol IO CAT '!M23/'tablas evol IO CAT '!M36-1,"-")</f>
        <v>-6.7685589519650757E-2</v>
      </c>
      <c r="I23" s="114">
        <f>IFERROR('tablas evol IO CAT '!O23/'tablas evol IO CAT '!O36-1,"-")</f>
        <v>-3.4150326797385722E-2</v>
      </c>
    </row>
    <row r="24" spans="2:9">
      <c r="B24" s="66">
        <v>2010</v>
      </c>
      <c r="C24" s="112">
        <f>IFERROR('tablas evol IO CAT '!C24/'tablas evol IO CAT '!C37-1,"-")</f>
        <v>-0.11945902128930419</v>
      </c>
      <c r="D24" s="112">
        <f>IFERROR('tablas evol IO CAT '!E24/'tablas evol IO CAT '!E37-1,"-")</f>
        <v>2.5520475072092985E-2</v>
      </c>
      <c r="E24" s="112">
        <f>IFERROR('tablas evol IO CAT '!G24/'tablas evol IO CAT '!G37-1,"-")</f>
        <v>6.2945944385473407E-2</v>
      </c>
      <c r="F24" s="112">
        <f>IFERROR('tablas evol IO CAT '!I24/'tablas evol IO CAT '!I37-1,"-")</f>
        <v>6.2990535328461661E-2</v>
      </c>
      <c r="G24" s="112">
        <f>IFERROR('tablas evol IO CAT '!K24/'tablas evol IO CAT '!K37-1,"-")</f>
        <v>5.8175947029045716E-2</v>
      </c>
      <c r="H24" s="112">
        <f>IFERROR('tablas evol IO CAT '!M24/'tablas evol IO CAT '!M37-1,"-")</f>
        <v>2.2148187845806522E-2</v>
      </c>
      <c r="I24" s="112">
        <f>IFERROR('tablas evol IO CAT '!O24/'tablas evol IO CAT '!O37-1,"-")</f>
        <v>4.5572847159077279E-2</v>
      </c>
    </row>
    <row r="25" spans="2:9" ht="15" hidden="1" customHeight="1" outlineLevel="1">
      <c r="B25" s="55" t="s">
        <v>86</v>
      </c>
      <c r="C25" s="138">
        <f>IFERROR('tablas evol IO CAT '!C25/'tablas evol IO CAT '!C38-1,"-")</f>
        <v>-2.0206049603328169E-2</v>
      </c>
      <c r="D25" s="138">
        <f>IFERROR('tablas evol IO CAT '!E25/'tablas evol IO CAT '!E38-1,"-")</f>
        <v>-0.19759763943707354</v>
      </c>
      <c r="E25" s="138">
        <f>IFERROR('tablas evol IO CAT '!G25/'tablas evol IO CAT '!G38-1,"-")</f>
        <v>-1.6039444492334631E-2</v>
      </c>
      <c r="F25" s="138">
        <f>IFERROR('tablas evol IO CAT '!I25/'tablas evol IO CAT '!I38-1,"-")</f>
        <v>-7.2607066777819473E-2</v>
      </c>
      <c r="G25" s="114">
        <f>IFERROR('tablas evol IO CAT '!K25/'tablas evol IO CAT '!K38-1,"-")</f>
        <v>-6.1247500778932151E-2</v>
      </c>
      <c r="H25" s="138">
        <f>IFERROR('tablas evol IO CAT '!M25/'tablas evol IO CAT '!M38-1,"-")</f>
        <v>-8.0578274316064125E-2</v>
      </c>
      <c r="I25" s="114">
        <f>IFERROR('tablas evol IO CAT '!O25/'tablas evol IO CAT '!O38-1,"-")</f>
        <v>-6.8292195683688162E-2</v>
      </c>
    </row>
    <row r="26" spans="2:9" ht="15" hidden="1" customHeight="1" outlineLevel="1">
      <c r="B26" s="55" t="s">
        <v>87</v>
      </c>
      <c r="C26" s="138">
        <f>IFERROR('tablas evol IO CAT '!C26/'tablas evol IO CAT '!C39-1,"-")</f>
        <v>5.5916296503221607E-2</v>
      </c>
      <c r="D26" s="138">
        <f>IFERROR('tablas evol IO CAT '!E26/'tablas evol IO CAT '!E39-1,"-")</f>
        <v>-0.17602750759496488</v>
      </c>
      <c r="E26" s="138">
        <f>IFERROR('tablas evol IO CAT '!G26/'tablas evol IO CAT '!G39-1,"-")</f>
        <v>-7.727032409533563E-2</v>
      </c>
      <c r="F26" s="138">
        <f>IFERROR('tablas evol IO CAT '!I26/'tablas evol IO CAT '!I39-1,"-")</f>
        <v>0.14124550275376402</v>
      </c>
      <c r="G26" s="114">
        <f>IFERROR('tablas evol IO CAT '!K26/'tablas evol IO CAT '!K39-1,"-")</f>
        <v>-6.8582571376591406E-2</v>
      </c>
      <c r="H26" s="138">
        <f>IFERROR('tablas evol IO CAT '!M26/'tablas evol IO CAT '!M39-1,"-")</f>
        <v>-6.9150226183242069E-2</v>
      </c>
      <c r="I26" s="114">
        <f>IFERROR('tablas evol IO CAT '!O26/'tablas evol IO CAT '!O39-1,"-")</f>
        <v>-6.8118179876104357E-2</v>
      </c>
    </row>
    <row r="27" spans="2:9" ht="15" hidden="1" customHeight="1" outlineLevel="1">
      <c r="B27" s="55" t="s">
        <v>88</v>
      </c>
      <c r="C27" s="138">
        <f>IFERROR('tablas evol IO CAT '!C27/'tablas evol IO CAT '!C40-1,"-")</f>
        <v>-0.15842446193494453</v>
      </c>
      <c r="D27" s="138">
        <f>IFERROR('tablas evol IO CAT '!E27/'tablas evol IO CAT '!E40-1,"-")</f>
        <v>-0.36299546315433684</v>
      </c>
      <c r="E27" s="138">
        <f>IFERROR('tablas evol IO CAT '!G27/'tablas evol IO CAT '!G40-1,"-")</f>
        <v>-4.0392865629748087E-2</v>
      </c>
      <c r="F27" s="138">
        <f>IFERROR('tablas evol IO CAT '!I27/'tablas evol IO CAT '!I40-1,"-")</f>
        <v>-0.14885935923514293</v>
      </c>
      <c r="G27" s="114">
        <f>IFERROR('tablas evol IO CAT '!K27/'tablas evol IO CAT '!K40-1,"-")</f>
        <v>-0.11950572708264573</v>
      </c>
      <c r="H27" s="138">
        <f>IFERROR('tablas evol IO CAT '!M27/'tablas evol IO CAT '!M40-1,"-")</f>
        <v>-0.13363141961219882</v>
      </c>
      <c r="I27" s="114">
        <f>IFERROR('tablas evol IO CAT '!O27/'tablas evol IO CAT '!O40-1,"-")</f>
        <v>-0.12384199260595408</v>
      </c>
    </row>
    <row r="28" spans="2:9" ht="15" hidden="1" customHeight="1" outlineLevel="1">
      <c r="B28" s="55" t="s">
        <v>89</v>
      </c>
      <c r="C28" s="138">
        <f>IFERROR('tablas evol IO CAT '!C28/'tablas evol IO CAT '!C41-1,"-")</f>
        <v>8.8995172537098544E-3</v>
      </c>
      <c r="D28" s="138">
        <f>IFERROR('tablas evol IO CAT '!E28/'tablas evol IO CAT '!E41-1,"-")</f>
        <v>-0.26437363007924464</v>
      </c>
      <c r="E28" s="138">
        <f>IFERROR('tablas evol IO CAT '!G28/'tablas evol IO CAT '!G41-1,"-")</f>
        <v>-8.2435897435897521E-2</v>
      </c>
      <c r="F28" s="138">
        <f>IFERROR('tablas evol IO CAT '!I28/'tablas evol IO CAT '!I41-1,"-")</f>
        <v>-0.11261040235525011</v>
      </c>
      <c r="G28" s="114">
        <f>IFERROR('tablas evol IO CAT '!K28/'tablas evol IO CAT '!K41-1,"-")</f>
        <v>-0.11094614657848556</v>
      </c>
      <c r="H28" s="138">
        <f>IFERROR('tablas evol IO CAT '!M28/'tablas evol IO CAT '!M41-1,"-")</f>
        <v>-5.4459883460331704E-2</v>
      </c>
      <c r="I28" s="114">
        <f>IFERROR('tablas evol IO CAT '!O28/'tablas evol IO CAT '!O41-1,"-")</f>
        <v>-8.9784317003845593E-2</v>
      </c>
    </row>
    <row r="29" spans="2:9" ht="15" hidden="1" customHeight="1" outlineLevel="1">
      <c r="B29" s="55" t="s">
        <v>90</v>
      </c>
      <c r="C29" s="138">
        <f>IFERROR('tablas evol IO CAT '!C29/'tablas evol IO CAT '!C42-1,"-")</f>
        <v>-1.2680546629232459E-2</v>
      </c>
      <c r="D29" s="138">
        <f>IFERROR('tablas evol IO CAT '!E29/'tablas evol IO CAT '!E42-1,"-")</f>
        <v>-0.20597845818709903</v>
      </c>
      <c r="E29" s="138">
        <f>IFERROR('tablas evol IO CAT '!G29/'tablas evol IO CAT '!G42-1,"-")</f>
        <v>-7.7775410185382476E-2</v>
      </c>
      <c r="F29" s="138">
        <f>IFERROR('tablas evol IO CAT '!I29/'tablas evol IO CAT '!I42-1,"-")</f>
        <v>-0.15639202890106052</v>
      </c>
      <c r="G29" s="114">
        <f>IFERROR('tablas evol IO CAT '!K29/'tablas evol IO CAT '!K42-1,"-")</f>
        <v>-0.10823136818687429</v>
      </c>
      <c r="H29" s="138">
        <f>IFERROR('tablas evol IO CAT '!M29/'tablas evol IO CAT '!M42-1,"-")</f>
        <v>-9.7908597986057333E-2</v>
      </c>
      <c r="I29" s="114">
        <f>IFERROR('tablas evol IO CAT '!O29/'tablas evol IO CAT '!O42-1,"-")</f>
        <v>-0.10346604818966632</v>
      </c>
    </row>
    <row r="30" spans="2:9" ht="15" hidden="1" customHeight="1" outlineLevel="1">
      <c r="B30" s="55" t="s">
        <v>91</v>
      </c>
      <c r="C30" s="138">
        <f>IFERROR('tablas evol IO CAT '!C30/'tablas evol IO CAT '!C43-1,"-")</f>
        <v>8.3324333081326252E-2</v>
      </c>
      <c r="D30" s="138">
        <f>IFERROR('tablas evol IO CAT '!E30/'tablas evol IO CAT '!E43-1,"-")</f>
        <v>-0.11694379552013179</v>
      </c>
      <c r="E30" s="138">
        <f>IFERROR('tablas evol IO CAT '!G30/'tablas evol IO CAT '!G43-1,"-")</f>
        <v>-0.1363105972207489</v>
      </c>
      <c r="F30" s="138">
        <f>IFERROR('tablas evol IO CAT '!I30/'tablas evol IO CAT '!I43-1,"-")</f>
        <v>-0.2904611211573237</v>
      </c>
      <c r="G30" s="114">
        <f>IFERROR('tablas evol IO CAT '!K30/'tablas evol IO CAT '!K43-1,"-")</f>
        <v>-0.14679211063250963</v>
      </c>
      <c r="H30" s="138">
        <f>IFERROR('tablas evol IO CAT '!M30/'tablas evol IO CAT '!M43-1,"-")</f>
        <v>-0.17385083169379356</v>
      </c>
      <c r="I30" s="114">
        <f>IFERROR('tablas evol IO CAT '!O30/'tablas evol IO CAT '!O43-1,"-")</f>
        <v>-0.1560088202866593</v>
      </c>
    </row>
    <row r="31" spans="2:9" ht="15" hidden="1" customHeight="1" outlineLevel="1">
      <c r="B31" s="55" t="s">
        <v>92</v>
      </c>
      <c r="C31" s="138">
        <f>IFERROR('tablas evol IO CAT '!C31/'tablas evol IO CAT '!C44-1,"-")</f>
        <v>-9.5395496224155774E-2</v>
      </c>
      <c r="D31" s="138">
        <f>IFERROR('tablas evol IO CAT '!E31/'tablas evol IO CAT '!E44-1,"-")</f>
        <v>-0.12229409653630674</v>
      </c>
      <c r="E31" s="138">
        <f>IFERROR('tablas evol IO CAT '!G31/'tablas evol IO CAT '!G44-1,"-")</f>
        <v>-0.15631900625506956</v>
      </c>
      <c r="F31" s="138">
        <f>IFERROR('tablas evol IO CAT '!I31/'tablas evol IO CAT '!I44-1,"-")</f>
        <v>-0.34820906901514825</v>
      </c>
      <c r="G31" s="114">
        <f>IFERROR('tablas evol IO CAT '!K31/'tablas evol IO CAT '!K44-1,"-")</f>
        <v>-0.174341926918399</v>
      </c>
      <c r="H31" s="138">
        <f>IFERROR('tablas evol IO CAT '!M31/'tablas evol IO CAT '!M44-1,"-")</f>
        <v>-0.18400830040811023</v>
      </c>
      <c r="I31" s="114">
        <f>IFERROR('tablas evol IO CAT '!O31/'tablas evol IO CAT '!O44-1,"-")</f>
        <v>-0.17789261476041629</v>
      </c>
    </row>
    <row r="32" spans="2:9" ht="15" hidden="1" customHeight="1" outlineLevel="1">
      <c r="B32" s="55" t="s">
        <v>93</v>
      </c>
      <c r="C32" s="138">
        <f>IFERROR('tablas evol IO CAT '!C32/'tablas evol IO CAT '!C45-1,"-")</f>
        <v>-8.3992151243882152E-2</v>
      </c>
      <c r="D32" s="138">
        <f>IFERROR('tablas evol IO CAT '!E32/'tablas evol IO CAT '!E45-1,"-")</f>
        <v>-0.27049180327868838</v>
      </c>
      <c r="E32" s="138">
        <f>IFERROR('tablas evol IO CAT '!G32/'tablas evol IO CAT '!G45-1,"-")</f>
        <v>-0.16362308254200153</v>
      </c>
      <c r="F32" s="138">
        <f>IFERROR('tablas evol IO CAT '!I32/'tablas evol IO CAT '!I45-1,"-")</f>
        <v>-0.34230108757870625</v>
      </c>
      <c r="G32" s="114">
        <f>IFERROR('tablas evol IO CAT '!K32/'tablas evol IO CAT '!K45-1,"-")</f>
        <v>-0.2123705490140444</v>
      </c>
      <c r="H32" s="138">
        <f>IFERROR('tablas evol IO CAT '!M32/'tablas evol IO CAT '!M45-1,"-")</f>
        <v>-0.24464618249534442</v>
      </c>
      <c r="I32" s="114">
        <f>IFERROR('tablas evol IO CAT '!O32/'tablas evol IO CAT '!O45-1,"-")</f>
        <v>-0.22400838720950556</v>
      </c>
    </row>
    <row r="33" spans="2:9" ht="15" hidden="1" customHeight="1" outlineLevel="1">
      <c r="B33" s="55" t="s">
        <v>94</v>
      </c>
      <c r="C33" s="138">
        <f>IFERROR('tablas evol IO CAT '!C33/'tablas evol IO CAT '!C46-1,"-")</f>
        <v>6.067142946749815E-2</v>
      </c>
      <c r="D33" s="138">
        <f>IFERROR('tablas evol IO CAT '!E33/'tablas evol IO CAT '!E46-1,"-")</f>
        <v>-0.2376658382268021</v>
      </c>
      <c r="E33" s="138">
        <f>IFERROR('tablas evol IO CAT '!G33/'tablas evol IO CAT '!G46-1,"-")</f>
        <v>-0.12771904269775325</v>
      </c>
      <c r="F33" s="138">
        <f>IFERROR('tablas evol IO CAT '!I33/'tablas evol IO CAT '!I46-1,"-")</f>
        <v>-0.26867079744291522</v>
      </c>
      <c r="G33" s="114">
        <f>IFERROR('tablas evol IO CAT '!K33/'tablas evol IO CAT '!K46-1,"-")</f>
        <v>-0.16692407327581427</v>
      </c>
      <c r="H33" s="138">
        <f>IFERROR('tablas evol IO CAT '!M33/'tablas evol IO CAT '!M46-1,"-")</f>
        <v>-8.4134988892481721E-2</v>
      </c>
      <c r="I33" s="114">
        <f>IFERROR('tablas evol IO CAT '!O33/'tablas evol IO CAT '!O46-1,"-")</f>
        <v>-0.13725547858154186</v>
      </c>
    </row>
    <row r="34" spans="2:9" ht="15" hidden="1" customHeight="1" outlineLevel="1">
      <c r="B34" s="55" t="s">
        <v>95</v>
      </c>
      <c r="C34" s="138">
        <f>IFERROR('tablas evol IO CAT '!C34/'tablas evol IO CAT '!C47-1,"-")</f>
        <v>0.18305564331140212</v>
      </c>
      <c r="D34" s="138">
        <f>IFERROR('tablas evol IO CAT '!E34/'tablas evol IO CAT '!E47-1,"-")</f>
        <v>-0.15925465838509312</v>
      </c>
      <c r="E34" s="138">
        <f>IFERROR('tablas evol IO CAT '!G34/'tablas evol IO CAT '!G47-1,"-")</f>
        <v>-0.21759314367337224</v>
      </c>
      <c r="F34" s="138">
        <f>IFERROR('tablas evol IO CAT '!I34/'tablas evol IO CAT '!I47-1,"-")</f>
        <v>-0.34732948982921796</v>
      </c>
      <c r="G34" s="114">
        <f>IFERROR('tablas evol IO CAT '!K34/'tablas evol IO CAT '!K47-1,"-")</f>
        <v>-0.21818831091536717</v>
      </c>
      <c r="H34" s="138">
        <f>IFERROR('tablas evol IO CAT '!M34/'tablas evol IO CAT '!M47-1,"-")</f>
        <v>-0.1944256756756757</v>
      </c>
      <c r="I34" s="114">
        <f>IFERROR('tablas evol IO CAT '!O34/'tablas evol IO CAT '!O47-1,"-")</f>
        <v>-0.20871495975575904</v>
      </c>
    </row>
    <row r="35" spans="2:9" ht="15" hidden="1" customHeight="1" outlineLevel="1">
      <c r="B35" s="55" t="s">
        <v>96</v>
      </c>
      <c r="C35" s="138">
        <f>IFERROR('tablas evol IO CAT '!C35/'tablas evol IO CAT '!C48-1,"-")</f>
        <v>2.4551712785382485E-2</v>
      </c>
      <c r="D35" s="138">
        <f>IFERROR('tablas evol IO CAT '!E35/'tablas evol IO CAT '!E48-1,"-")</f>
        <v>-0.14789736279401289</v>
      </c>
      <c r="E35" s="138">
        <f>IFERROR('tablas evol IO CAT '!G35/'tablas evol IO CAT '!G48-1,"-")</f>
        <v>-0.14160620465349005</v>
      </c>
      <c r="F35" s="138">
        <f>IFERROR('tablas evol IO CAT '!I35/'tablas evol IO CAT '!I48-1,"-")</f>
        <v>-0.28255668223766661</v>
      </c>
      <c r="G35" s="114">
        <f>IFERROR('tablas evol IO CAT '!K35/'tablas evol IO CAT '!K48-1,"-")</f>
        <v>-0.16237333658893904</v>
      </c>
      <c r="H35" s="138">
        <f>IFERROR('tablas evol IO CAT '!M35/'tablas evol IO CAT '!M48-1,"-")</f>
        <v>-0.1349631614199599</v>
      </c>
      <c r="I35" s="114">
        <f>IFERROR('tablas evol IO CAT '!O35/'tablas evol IO CAT '!O48-1,"-")</f>
        <v>-0.15134072722167624</v>
      </c>
    </row>
    <row r="36" spans="2:9" ht="15" hidden="1" customHeight="1" outlineLevel="1">
      <c r="B36" s="55" t="s">
        <v>97</v>
      </c>
      <c r="C36" s="138">
        <f>IFERROR('tablas evol IO CAT '!C36/'tablas evol IO CAT '!C49-1,"-")</f>
        <v>-9.243817393613718E-2</v>
      </c>
      <c r="D36" s="138">
        <f>IFERROR('tablas evol IO CAT '!E36/'tablas evol IO CAT '!E49-1,"-")</f>
        <v>-0.12290918101846104</v>
      </c>
      <c r="E36" s="138">
        <f>IFERROR('tablas evol IO CAT '!G36/'tablas evol IO CAT '!G49-1,"-")</f>
        <v>-0.10154715127701375</v>
      </c>
      <c r="F36" s="138">
        <f>IFERROR('tablas evol IO CAT '!I36/'tablas evol IO CAT '!I49-1,"-")</f>
        <v>-0.21490186273284162</v>
      </c>
      <c r="G36" s="114">
        <f>IFERROR('tablas evol IO CAT '!K36/'tablas evol IO CAT '!K49-1,"-")</f>
        <v>-0.12049382716049384</v>
      </c>
      <c r="H36" s="138">
        <f>IFERROR('tablas evol IO CAT '!M36/'tablas evol IO CAT '!M49-1,"-")</f>
        <v>-0.10847637586267911</v>
      </c>
      <c r="I36" s="114">
        <f>IFERROR('tablas evol IO CAT '!O36/'tablas evol IO CAT '!O49-1,"-")</f>
        <v>-0.11560693641618491</v>
      </c>
    </row>
    <row r="37" spans="2:9" collapsed="1">
      <c r="B37" s="69">
        <v>2009</v>
      </c>
      <c r="C37" s="114">
        <v>-1.9393898328453174E-2</v>
      </c>
      <c r="D37" s="114">
        <v>-0.19689371132022249</v>
      </c>
      <c r="E37" s="114">
        <v>-0.11212712254759638</v>
      </c>
      <c r="F37" s="114">
        <v>-0.21463880096494892</v>
      </c>
      <c r="G37" s="114">
        <v>-0.13991362724767653</v>
      </c>
      <c r="H37" s="114">
        <v>-0.13054044814981269</v>
      </c>
      <c r="I37" s="114">
        <v>-0.13599251003488055</v>
      </c>
    </row>
    <row r="38" spans="2:9" ht="15" hidden="1" customHeight="1" outlineLevel="1">
      <c r="B38" s="55" t="s">
        <v>86</v>
      </c>
      <c r="C38" s="138">
        <v>-1.2284453217095148E-3</v>
      </c>
      <c r="D38" s="138">
        <v>-1.8222596019065174E-3</v>
      </c>
      <c r="E38" s="138">
        <v>-6.4801372574897709E-2</v>
      </c>
      <c r="F38" s="138">
        <v>-0.22057331303906647</v>
      </c>
      <c r="G38" s="114">
        <v>-7.0972037283621781E-2</v>
      </c>
      <c r="H38" s="138">
        <v>-8.560165196170455E-2</v>
      </c>
      <c r="I38" s="114">
        <v>-7.6863474353014105E-2</v>
      </c>
    </row>
    <row r="39" spans="2:9" ht="15" hidden="1" customHeight="1" outlineLevel="1">
      <c r="B39" s="55" t="s">
        <v>87</v>
      </c>
      <c r="C39" s="138">
        <v>-0.13038891139012632</v>
      </c>
      <c r="D39" s="138">
        <v>5.9571088165208952E-3</v>
      </c>
      <c r="E39" s="138">
        <v>-4.6098853691606045E-2</v>
      </c>
      <c r="F39" s="138">
        <v>-0.16646591182847503</v>
      </c>
      <c r="G39" s="114">
        <v>-5.225000000000013E-2</v>
      </c>
      <c r="H39" s="138">
        <v>-0.10040087463556857</v>
      </c>
      <c r="I39" s="114">
        <v>-7.1196933962264231E-2</v>
      </c>
    </row>
    <row r="40" spans="2:9" ht="15" hidden="1" customHeight="1" outlineLevel="1">
      <c r="B40" s="55" t="s">
        <v>88</v>
      </c>
      <c r="C40" s="138">
        <v>-5.4894055090408567E-2</v>
      </c>
      <c r="D40" s="138">
        <v>0.11416009702850216</v>
      </c>
      <c r="E40" s="138">
        <v>-6.7715959004392312E-2</v>
      </c>
      <c r="F40" s="138">
        <v>-5.0242550242550199E-2</v>
      </c>
      <c r="G40" s="114">
        <v>-2.7745959017436594E-2</v>
      </c>
      <c r="H40" s="138">
        <v>-6.6078431372548985E-2</v>
      </c>
      <c r="I40" s="114">
        <v>-4.2618427104093248E-2</v>
      </c>
    </row>
    <row r="41" spans="2:9" ht="15" hidden="1" customHeight="1" outlineLevel="1">
      <c r="B41" s="55" t="s">
        <v>89</v>
      </c>
      <c r="C41" s="138">
        <v>-0.11051348795491989</v>
      </c>
      <c r="D41" s="138">
        <v>-0.1040785498489426</v>
      </c>
      <c r="E41" s="138">
        <v>-5.1020408163265918E-3</v>
      </c>
      <c r="F41" s="138">
        <v>-1.2836037781545184E-2</v>
      </c>
      <c r="G41" s="114">
        <v>-2.4232846042407497E-2</v>
      </c>
      <c r="H41" s="138">
        <v>-8.8849400266549639E-3</v>
      </c>
      <c r="I41" s="114">
        <v>-1.9025750369033867E-2</v>
      </c>
    </row>
    <row r="42" spans="2:9" ht="15" hidden="1" customHeight="1" outlineLevel="1">
      <c r="B42" s="55" t="s">
        <v>90</v>
      </c>
      <c r="C42" s="138">
        <v>0.39815389521730893</v>
      </c>
      <c r="D42" s="138">
        <v>-6.2088535754824092E-2</v>
      </c>
      <c r="E42" s="138">
        <v>9.1388022793248425E-3</v>
      </c>
      <c r="F42" s="138">
        <v>-3.8004484304932751E-2</v>
      </c>
      <c r="G42" s="114">
        <v>-6.9590191096873255E-3</v>
      </c>
      <c r="H42" s="138">
        <v>9.066750039080862E-3</v>
      </c>
      <c r="I42" s="114">
        <v>-9.0113285272919175E-4</v>
      </c>
    </row>
    <row r="43" spans="2:9" ht="15" hidden="1" customHeight="1" outlineLevel="1">
      <c r="B43" s="55" t="s">
        <v>91</v>
      </c>
      <c r="C43" s="138">
        <v>0.28167883455012155</v>
      </c>
      <c r="D43" s="138">
        <v>3.7940379403794022E-2</v>
      </c>
      <c r="E43" s="138">
        <v>5.329608938547481E-2</v>
      </c>
      <c r="F43" s="138">
        <v>0.22701428373318544</v>
      </c>
      <c r="G43" s="114">
        <v>7.7298815484186045E-2</v>
      </c>
      <c r="H43" s="138">
        <v>9.3059628543499473E-2</v>
      </c>
      <c r="I43" s="114">
        <v>8.282345918519618E-2</v>
      </c>
    </row>
    <row r="44" spans="2:9" ht="15" hidden="1" customHeight="1" outlineLevel="1">
      <c r="B44" s="55" t="s">
        <v>92</v>
      </c>
      <c r="C44" s="138">
        <v>0.58560321727770859</v>
      </c>
      <c r="D44" s="138">
        <v>0.12679298742695244</v>
      </c>
      <c r="E44" s="138">
        <v>3.8551886140665959E-2</v>
      </c>
      <c r="F44" s="138">
        <v>0.30147752279157491</v>
      </c>
      <c r="G44" s="114">
        <v>9.6658174734002733E-2</v>
      </c>
      <c r="H44" s="138">
        <v>0.13689440993788815</v>
      </c>
      <c r="I44" s="114">
        <v>0.1134211991832188</v>
      </c>
    </row>
    <row r="45" spans="2:9" ht="15" hidden="1" customHeight="1" outlineLevel="1">
      <c r="B45" s="55" t="s">
        <v>93</v>
      </c>
      <c r="C45" s="138">
        <v>0.62298456499773547</v>
      </c>
      <c r="D45" s="138">
        <v>0.53546910755148724</v>
      </c>
      <c r="E45" s="138">
        <v>7.2715875254662388E-2</v>
      </c>
      <c r="F45" s="138">
        <v>0.37580721373444614</v>
      </c>
      <c r="G45" s="114">
        <v>0.20743405275779359</v>
      </c>
      <c r="H45" s="138">
        <v>0.17892425905598253</v>
      </c>
      <c r="I45" s="114">
        <v>0.19903624554787336</v>
      </c>
    </row>
    <row r="46" spans="2:9" ht="15" hidden="1" customHeight="1" outlineLevel="1">
      <c r="B46" s="55" t="s">
        <v>94</v>
      </c>
      <c r="C46" s="138">
        <v>0.62734767310981732</v>
      </c>
      <c r="D46" s="138">
        <v>0.2236694002251165</v>
      </c>
      <c r="E46" s="138">
        <v>0</v>
      </c>
      <c r="F46" s="138">
        <v>7.0367288719838328E-2</v>
      </c>
      <c r="G46" s="114">
        <v>6.1971458773784294E-2</v>
      </c>
      <c r="H46" s="138">
        <v>-5.0501080762428763E-2</v>
      </c>
      <c r="I46" s="114">
        <v>2.0427404148334327E-2</v>
      </c>
    </row>
    <row r="47" spans="2:9" ht="15" hidden="1" customHeight="1" outlineLevel="1">
      <c r="B47" s="55" t="s">
        <v>95</v>
      </c>
      <c r="C47" s="138">
        <v>-4.5946515616437145E-2</v>
      </c>
      <c r="D47" s="138">
        <v>0.13524185587364279</v>
      </c>
      <c r="E47" s="138">
        <v>9.7739448582255362E-2</v>
      </c>
      <c r="F47" s="138">
        <v>0.15795440231767244</v>
      </c>
      <c r="G47" s="114">
        <v>0.11197882197220399</v>
      </c>
      <c r="H47" s="138">
        <v>9.8942340498124892E-3</v>
      </c>
      <c r="I47" s="114">
        <v>7.0251002524877482E-2</v>
      </c>
    </row>
    <row r="48" spans="2:9" ht="15" hidden="1" customHeight="1" outlineLevel="1">
      <c r="B48" s="55" t="s">
        <v>96</v>
      </c>
      <c r="C48" s="138">
        <v>-4.3797022512708894E-2</v>
      </c>
      <c r="D48" s="138">
        <v>0.17046718576195774</v>
      </c>
      <c r="E48" s="138">
        <v>5.6429232192414469E-2</v>
      </c>
      <c r="F48" s="138">
        <v>2.5110955384255895E-2</v>
      </c>
      <c r="G48" s="114">
        <v>7.5075469221682622E-2</v>
      </c>
      <c r="H48" s="138">
        <v>1.4783347493627863E-2</v>
      </c>
      <c r="I48" s="114">
        <v>5.1055039102847921E-2</v>
      </c>
    </row>
    <row r="49" spans="2:9" ht="15" hidden="1" customHeight="1" outlineLevel="1">
      <c r="B49" s="55" t="s">
        <v>97</v>
      </c>
      <c r="C49" s="138">
        <v>-9.8517056617649645E-3</v>
      </c>
      <c r="D49" s="138">
        <v>0.17174796747967469</v>
      </c>
      <c r="E49" s="138">
        <v>3.5736996057484482E-2</v>
      </c>
      <c r="F49" s="138">
        <v>-1.8888752606402659E-2</v>
      </c>
      <c r="G49" s="114">
        <v>5.7441253263707637E-2</v>
      </c>
      <c r="H49" s="138">
        <v>5.6949635166398949E-3</v>
      </c>
      <c r="I49" s="114">
        <v>3.7636827110511417E-2</v>
      </c>
    </row>
    <row r="50" spans="2:9" collapsed="1">
      <c r="B50" s="69">
        <v>2008</v>
      </c>
      <c r="C50" s="114">
        <v>0.1004298237054837</v>
      </c>
      <c r="D50" s="114">
        <v>9.6135502761961922E-2</v>
      </c>
      <c r="E50" s="114">
        <v>1.3258271589824178E-2</v>
      </c>
      <c r="F50" s="114">
        <v>4.0587670871809145E-2</v>
      </c>
      <c r="G50" s="114">
        <v>3.7154145147359818E-2</v>
      </c>
      <c r="H50" s="114">
        <v>5.0049367512734477E-3</v>
      </c>
      <c r="I50" s="114">
        <v>2.5365732768151794E-2</v>
      </c>
    </row>
    <row r="51" spans="2:9" ht="15" hidden="1" customHeight="1" outlineLevel="1">
      <c r="B51" s="55" t="s">
        <v>86</v>
      </c>
      <c r="C51" s="138">
        <v>5.4909224082822616E-2</v>
      </c>
      <c r="D51" s="138">
        <v>0.12293404690697307</v>
      </c>
      <c r="E51" s="138">
        <v>2.6972079154242268E-2</v>
      </c>
      <c r="F51" s="138">
        <v>-2.3048327137546454E-2</v>
      </c>
      <c r="G51" s="114">
        <v>4.1608876560332853E-2</v>
      </c>
      <c r="H51" s="138">
        <v>2.659471959915205E-2</v>
      </c>
      <c r="I51" s="114">
        <v>3.5628310062590263E-2</v>
      </c>
    </row>
    <row r="52" spans="2:9" ht="15" hidden="1" customHeight="1" outlineLevel="1">
      <c r="B52" s="55" t="s">
        <v>87</v>
      </c>
      <c r="C52" s="138">
        <v>0.11324232543571267</v>
      </c>
      <c r="D52" s="138">
        <v>0.16971198513471686</v>
      </c>
      <c r="E52" s="138">
        <v>4.1062491979981797E-2</v>
      </c>
      <c r="F52" s="138">
        <v>-0.10846219931271484</v>
      </c>
      <c r="G52" s="114">
        <v>4.6298718284070173E-2</v>
      </c>
      <c r="H52" s="138">
        <v>3.7429111531191106E-2</v>
      </c>
      <c r="I52" s="114">
        <v>4.3050430504304904E-2</v>
      </c>
    </row>
    <row r="53" spans="2:9" ht="15" hidden="1" customHeight="1" outlineLevel="1">
      <c r="B53" s="55" t="s">
        <v>88</v>
      </c>
      <c r="C53" s="138">
        <v>6.618096357687131E-2</v>
      </c>
      <c r="D53" s="138">
        <v>1.3989239046886981E-2</v>
      </c>
      <c r="E53" s="138">
        <v>-6.0091743119266128E-2</v>
      </c>
      <c r="F53" s="138">
        <v>9.1115311909262919E-2</v>
      </c>
      <c r="G53" s="114">
        <v>-2.2761194029850884E-2</v>
      </c>
      <c r="H53" s="138">
        <v>-2.764537654909438E-2</v>
      </c>
      <c r="I53" s="114">
        <v>-2.4233358264771687E-2</v>
      </c>
    </row>
    <row r="54" spans="2:9" ht="15" hidden="1" customHeight="1" outlineLevel="1">
      <c r="B54" s="55" t="s">
        <v>89</v>
      </c>
      <c r="C54" s="138">
        <v>0.39029623947211589</v>
      </c>
      <c r="D54" s="138">
        <v>9.7116340735830198E-2</v>
      </c>
      <c r="E54" s="138">
        <v>-6.2425257115522603E-2</v>
      </c>
      <c r="F54" s="138">
        <v>-7.937569676700118E-2</v>
      </c>
      <c r="G54" s="114">
        <v>-2.7535860655737543E-2</v>
      </c>
      <c r="H54" s="138">
        <v>-0.1067460317460317</v>
      </c>
      <c r="I54" s="114">
        <v>-5.7067738942158996E-2</v>
      </c>
    </row>
    <row r="55" spans="2:9" ht="15" hidden="1" customHeight="1" outlineLevel="1">
      <c r="B55" s="55" t="s">
        <v>90</v>
      </c>
      <c r="C55" s="138">
        <v>-0.23293166718614799</v>
      </c>
      <c r="D55" s="138">
        <v>-1.4320877153725653E-2</v>
      </c>
      <c r="E55" s="138">
        <v>-3.2154006243496291E-2</v>
      </c>
      <c r="F55" s="138">
        <v>-8.3624409287035184E-2</v>
      </c>
      <c r="G55" s="114">
        <v>-3.7324542747766976E-2</v>
      </c>
      <c r="H55" s="138">
        <v>-8.7576665240336582E-2</v>
      </c>
      <c r="I55" s="114">
        <v>-5.7738961669092537E-2</v>
      </c>
    </row>
    <row r="56" spans="2:9" ht="15" hidden="1" customHeight="1" outlineLevel="1">
      <c r="B56" s="55" t="s">
        <v>91</v>
      </c>
      <c r="C56" s="138">
        <v>-0.17624687059729505</v>
      </c>
      <c r="D56" s="138">
        <v>-7.1390728476821153E-2</v>
      </c>
      <c r="E56" s="138">
        <v>-4.8921503224371721E-3</v>
      </c>
      <c r="F56" s="138">
        <v>-0.12593939393939391</v>
      </c>
      <c r="G56" s="114">
        <v>-3.5567071016370244E-2</v>
      </c>
      <c r="H56" s="138">
        <v>-0.13946837146702551</v>
      </c>
      <c r="I56" s="114">
        <v>-7.661568141105124E-2</v>
      </c>
    </row>
    <row r="57" spans="2:9" ht="15" hidden="1" customHeight="1" outlineLevel="1">
      <c r="B57" s="55" t="s">
        <v>92</v>
      </c>
      <c r="C57" s="138">
        <v>-0.37133607431388138</v>
      </c>
      <c r="D57" s="138">
        <v>-9.9218376136544939E-2</v>
      </c>
      <c r="E57" s="138">
        <v>-5.324437467294596E-2</v>
      </c>
      <c r="F57" s="138">
        <v>-0.11834811529933476</v>
      </c>
      <c r="G57" s="114">
        <v>-7.6529200110711293E-2</v>
      </c>
      <c r="H57" s="138">
        <v>-0.11382650814619111</v>
      </c>
      <c r="I57" s="114">
        <v>-9.0033783783783905E-2</v>
      </c>
    </row>
    <row r="58" spans="2:9" ht="15" hidden="1" customHeight="1" outlineLevel="1">
      <c r="B58" s="55" t="s">
        <v>93</v>
      </c>
      <c r="C58" s="138">
        <v>-0.32121288512050572</v>
      </c>
      <c r="D58" s="138">
        <v>-0.23454195130495703</v>
      </c>
      <c r="E58" s="138">
        <v>-7.8822000866175745E-2</v>
      </c>
      <c r="F58" s="138">
        <v>-9.7640704945991974E-2</v>
      </c>
      <c r="G58" s="114">
        <v>-0.11826008155867684</v>
      </c>
      <c r="H58" s="138">
        <v>-0.10948191593352896</v>
      </c>
      <c r="I58" s="114">
        <v>-0.11447124304267164</v>
      </c>
    </row>
    <row r="59" spans="2:9" ht="15" hidden="1" customHeight="1" outlineLevel="1">
      <c r="B59" s="55" t="s">
        <v>94</v>
      </c>
      <c r="C59" s="138">
        <v>-0.45761057969413543</v>
      </c>
      <c r="D59" s="138">
        <v>-0.14632807137954695</v>
      </c>
      <c r="E59" s="138">
        <v>-5.0619469026548791E-2</v>
      </c>
      <c r="F59" s="138">
        <v>-2.7736045302207413E-2</v>
      </c>
      <c r="G59" s="114">
        <v>-7.4929715193741586E-2</v>
      </c>
      <c r="H59" s="138">
        <v>-9.222261862290404E-2</v>
      </c>
      <c r="I59" s="114">
        <v>-8.1408775981524295E-2</v>
      </c>
    </row>
    <row r="60" spans="2:9" ht="15" hidden="1" customHeight="1" outlineLevel="1">
      <c r="B60" s="55" t="s">
        <v>95</v>
      </c>
      <c r="C60" s="138">
        <v>2.3438714249737425E-2</v>
      </c>
      <c r="D60" s="138">
        <v>-5.4533333333333434E-2</v>
      </c>
      <c r="E60" s="138">
        <v>-1.3534416086620205E-2</v>
      </c>
      <c r="F60" s="138">
        <v>-9.1439688715953205E-2</v>
      </c>
      <c r="G60" s="114">
        <v>-3.2898105478750717E-2</v>
      </c>
      <c r="H60" s="138">
        <v>1.7061934823403568E-4</v>
      </c>
      <c r="I60" s="114">
        <v>-1.8942153577152787E-2</v>
      </c>
    </row>
    <row r="61" spans="2:9" ht="15" hidden="1" customHeight="1" outlineLevel="1">
      <c r="B61" s="55" t="s">
        <v>96</v>
      </c>
      <c r="C61" s="138">
        <v>-9.9633827417461296E-2</v>
      </c>
      <c r="D61" s="138">
        <v>-8.0894568690095814E-2</v>
      </c>
      <c r="E61" s="138">
        <v>-1.3428943937418558E-2</v>
      </c>
      <c r="F61" s="138">
        <v>-2.2267899965741522E-2</v>
      </c>
      <c r="G61" s="114">
        <v>-3.0044557606619948E-2</v>
      </c>
      <c r="H61" s="138">
        <v>-3.2231540864989361E-2</v>
      </c>
      <c r="I61" s="114">
        <v>-3.0749427917620253E-2</v>
      </c>
    </row>
    <row r="62" spans="2:9" ht="15" hidden="1" customHeight="1" outlineLevel="1">
      <c r="B62" s="55" t="s">
        <v>97</v>
      </c>
      <c r="C62" s="138">
        <v>-3.8261799526692175E-2</v>
      </c>
      <c r="D62" s="138">
        <v>-0.12377560106856644</v>
      </c>
      <c r="E62" s="138">
        <v>-3.592447278077493E-2</v>
      </c>
      <c r="F62" s="138">
        <v>3.111167320096131E-2</v>
      </c>
      <c r="G62" s="114">
        <v>-4.8565395603030859E-2</v>
      </c>
      <c r="H62" s="138">
        <v>-4.1126279863481274E-2</v>
      </c>
      <c r="I62" s="114">
        <v>-4.5239799570508166E-2</v>
      </c>
    </row>
    <row r="63" spans="2:9" collapsed="1">
      <c r="B63" s="69">
        <v>2007</v>
      </c>
      <c r="C63" s="114">
        <v>-7.4319815368304676E-2</v>
      </c>
      <c r="D63" s="114">
        <v>-3.8219862179876163E-2</v>
      </c>
      <c r="E63" s="114">
        <v>-2.8087158113370925E-2</v>
      </c>
      <c r="F63" s="114">
        <v>-5.5872908534656429E-2</v>
      </c>
      <c r="G63" s="114">
        <v>-3.4283895177019019E-2</v>
      </c>
      <c r="H63" s="114">
        <v>-5.6566521614661247E-2</v>
      </c>
      <c r="I63" s="114">
        <v>-4.2822574517340728E-2</v>
      </c>
    </row>
    <row r="64" spans="2:9" ht="15" customHeight="1">
      <c r="B64" s="356" t="s">
        <v>79</v>
      </c>
      <c r="C64" s="356"/>
      <c r="D64" s="356"/>
      <c r="E64" s="356"/>
      <c r="F64" s="356"/>
      <c r="G64" s="356"/>
      <c r="H64" s="356"/>
      <c r="I64" s="356"/>
    </row>
  </sheetData>
  <mergeCells count="2">
    <mergeCell ref="B5:I5"/>
    <mergeCell ref="B64:I6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I25" sqref="I25"/>
    </sheetView>
  </sheetViews>
  <sheetFormatPr baseColWidth="10" defaultRowHeight="12.75"/>
  <cols>
    <col min="1" max="1" width="15.7109375" style="2" customWidth="1"/>
    <col min="2" max="2" width="26.7109375" style="2" customWidth="1"/>
    <col min="3" max="3" width="11.28515625" style="2" customWidth="1"/>
    <col min="4" max="4" width="11.1406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4" t="s">
        <v>274</v>
      </c>
      <c r="C5" s="354"/>
      <c r="D5" s="354"/>
      <c r="E5" s="354"/>
    </row>
    <row r="6" spans="2:6" ht="30" customHeight="1">
      <c r="B6" s="38" t="s">
        <v>73</v>
      </c>
      <c r="C6" s="39" t="str">
        <f>actualizaciones!A3</f>
        <v>acumulado abril 2010</v>
      </c>
      <c r="D6" s="39" t="str">
        <f>actualizaciones!A2</f>
        <v xml:space="preserve">acumulado abril 2011 </v>
      </c>
      <c r="E6" s="247" t="s">
        <v>275</v>
      </c>
    </row>
    <row r="7" spans="2:6" ht="15" customHeight="1">
      <c r="B7" s="42" t="s">
        <v>276</v>
      </c>
      <c r="C7" s="248">
        <v>58.37228703557728</v>
      </c>
      <c r="D7" s="248">
        <v>69.261037079492439</v>
      </c>
      <c r="E7" s="108">
        <f>D7/C7-1</f>
        <v>0.1865397193925018</v>
      </c>
      <c r="F7" s="249"/>
    </row>
    <row r="8" spans="2:6" ht="15" customHeight="1">
      <c r="B8" s="45" t="s">
        <v>277</v>
      </c>
      <c r="C8" s="250">
        <v>69.813295794653271</v>
      </c>
      <c r="D8" s="250">
        <v>83.988924290699444</v>
      </c>
      <c r="E8" s="165">
        <f>D8/C8-1</f>
        <v>0.20305055555236851</v>
      </c>
      <c r="F8" s="249"/>
    </row>
    <row r="9" spans="2:6" ht="15" customHeight="1">
      <c r="B9" s="45" t="s">
        <v>278</v>
      </c>
      <c r="C9" s="250">
        <v>46.078113927500681</v>
      </c>
      <c r="D9" s="250">
        <v>53.004421221864952</v>
      </c>
      <c r="E9" s="165">
        <f>D9/C9-1</f>
        <v>0.15031664067809114</v>
      </c>
      <c r="F9" s="249"/>
    </row>
    <row r="10" spans="2:6" ht="15" customHeight="1">
      <c r="B10" s="355" t="s">
        <v>79</v>
      </c>
      <c r="C10" s="355"/>
      <c r="D10" s="355"/>
      <c r="E10" s="355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1:L21"/>
  <sheetViews>
    <sheetView showGridLines="0" showRowColHeaders="0" showOutlineSymbols="0" zoomScaleNormal="100" workbookViewId="0">
      <selection activeCell="I25" sqref="I25"/>
    </sheetView>
  </sheetViews>
  <sheetFormatPr baseColWidth="10" defaultRowHeight="12.75"/>
  <cols>
    <col min="1" max="1" width="15.7109375" style="162" customWidth="1"/>
    <col min="2" max="2" width="16.7109375" style="162" customWidth="1"/>
    <col min="3" max="3" width="12" style="162" customWidth="1"/>
    <col min="4" max="4" width="11.85546875" style="162" customWidth="1"/>
    <col min="5" max="6" width="10.7109375" style="162" customWidth="1"/>
    <col min="7" max="12" width="11.42578125" style="162"/>
    <col min="13" max="13" width="13.7109375" style="162" customWidth="1"/>
    <col min="14" max="256" width="11.42578125" style="162"/>
    <col min="257" max="257" width="13.28515625" style="162" customWidth="1"/>
    <col min="258" max="258" width="30.85546875" style="162" customWidth="1"/>
    <col min="259" max="261" width="12.7109375" style="162" customWidth="1"/>
    <col min="262" max="262" width="10.7109375" style="162" customWidth="1"/>
    <col min="263" max="268" width="11.42578125" style="162"/>
    <col min="269" max="269" width="13.7109375" style="162" customWidth="1"/>
    <col min="270" max="512" width="11.42578125" style="162"/>
    <col min="513" max="513" width="13.28515625" style="162" customWidth="1"/>
    <col min="514" max="514" width="30.85546875" style="162" customWidth="1"/>
    <col min="515" max="517" width="12.7109375" style="162" customWidth="1"/>
    <col min="518" max="518" width="10.7109375" style="162" customWidth="1"/>
    <col min="519" max="524" width="11.42578125" style="162"/>
    <col min="525" max="525" width="13.7109375" style="162" customWidth="1"/>
    <col min="526" max="768" width="11.42578125" style="162"/>
    <col min="769" max="769" width="13.28515625" style="162" customWidth="1"/>
    <col min="770" max="770" width="30.85546875" style="162" customWidth="1"/>
    <col min="771" max="773" width="12.7109375" style="162" customWidth="1"/>
    <col min="774" max="774" width="10.7109375" style="162" customWidth="1"/>
    <col min="775" max="780" width="11.42578125" style="162"/>
    <col min="781" max="781" width="13.7109375" style="162" customWidth="1"/>
    <col min="782" max="1024" width="11.42578125" style="162"/>
    <col min="1025" max="1025" width="13.28515625" style="162" customWidth="1"/>
    <col min="1026" max="1026" width="30.85546875" style="162" customWidth="1"/>
    <col min="1027" max="1029" width="12.7109375" style="162" customWidth="1"/>
    <col min="1030" max="1030" width="10.7109375" style="162" customWidth="1"/>
    <col min="1031" max="1036" width="11.42578125" style="162"/>
    <col min="1037" max="1037" width="13.7109375" style="162" customWidth="1"/>
    <col min="1038" max="1280" width="11.42578125" style="162"/>
    <col min="1281" max="1281" width="13.28515625" style="162" customWidth="1"/>
    <col min="1282" max="1282" width="30.85546875" style="162" customWidth="1"/>
    <col min="1283" max="1285" width="12.7109375" style="162" customWidth="1"/>
    <col min="1286" max="1286" width="10.7109375" style="162" customWidth="1"/>
    <col min="1287" max="1292" width="11.42578125" style="162"/>
    <col min="1293" max="1293" width="13.7109375" style="162" customWidth="1"/>
    <col min="1294" max="1536" width="11.42578125" style="162"/>
    <col min="1537" max="1537" width="13.28515625" style="162" customWidth="1"/>
    <col min="1538" max="1538" width="30.85546875" style="162" customWidth="1"/>
    <col min="1539" max="1541" width="12.7109375" style="162" customWidth="1"/>
    <col min="1542" max="1542" width="10.7109375" style="162" customWidth="1"/>
    <col min="1543" max="1548" width="11.42578125" style="162"/>
    <col min="1549" max="1549" width="13.7109375" style="162" customWidth="1"/>
    <col min="1550" max="1792" width="11.42578125" style="162"/>
    <col min="1793" max="1793" width="13.28515625" style="162" customWidth="1"/>
    <col min="1794" max="1794" width="30.85546875" style="162" customWidth="1"/>
    <col min="1795" max="1797" width="12.7109375" style="162" customWidth="1"/>
    <col min="1798" max="1798" width="10.7109375" style="162" customWidth="1"/>
    <col min="1799" max="1804" width="11.42578125" style="162"/>
    <col min="1805" max="1805" width="13.7109375" style="162" customWidth="1"/>
    <col min="1806" max="2048" width="11.42578125" style="162"/>
    <col min="2049" max="2049" width="13.28515625" style="162" customWidth="1"/>
    <col min="2050" max="2050" width="30.85546875" style="162" customWidth="1"/>
    <col min="2051" max="2053" width="12.7109375" style="162" customWidth="1"/>
    <col min="2054" max="2054" width="10.7109375" style="162" customWidth="1"/>
    <col min="2055" max="2060" width="11.42578125" style="162"/>
    <col min="2061" max="2061" width="13.7109375" style="162" customWidth="1"/>
    <col min="2062" max="2304" width="11.42578125" style="162"/>
    <col min="2305" max="2305" width="13.28515625" style="162" customWidth="1"/>
    <col min="2306" max="2306" width="30.85546875" style="162" customWidth="1"/>
    <col min="2307" max="2309" width="12.7109375" style="162" customWidth="1"/>
    <col min="2310" max="2310" width="10.7109375" style="162" customWidth="1"/>
    <col min="2311" max="2316" width="11.42578125" style="162"/>
    <col min="2317" max="2317" width="13.7109375" style="162" customWidth="1"/>
    <col min="2318" max="2560" width="11.42578125" style="162"/>
    <col min="2561" max="2561" width="13.28515625" style="162" customWidth="1"/>
    <col min="2562" max="2562" width="30.85546875" style="162" customWidth="1"/>
    <col min="2563" max="2565" width="12.7109375" style="162" customWidth="1"/>
    <col min="2566" max="2566" width="10.7109375" style="162" customWidth="1"/>
    <col min="2567" max="2572" width="11.42578125" style="162"/>
    <col min="2573" max="2573" width="13.7109375" style="162" customWidth="1"/>
    <col min="2574" max="2816" width="11.42578125" style="162"/>
    <col min="2817" max="2817" width="13.28515625" style="162" customWidth="1"/>
    <col min="2818" max="2818" width="30.85546875" style="162" customWidth="1"/>
    <col min="2819" max="2821" width="12.7109375" style="162" customWidth="1"/>
    <col min="2822" max="2822" width="10.7109375" style="162" customWidth="1"/>
    <col min="2823" max="2828" width="11.42578125" style="162"/>
    <col min="2829" max="2829" width="13.7109375" style="162" customWidth="1"/>
    <col min="2830" max="3072" width="11.42578125" style="162"/>
    <col min="3073" max="3073" width="13.28515625" style="162" customWidth="1"/>
    <col min="3074" max="3074" width="30.85546875" style="162" customWidth="1"/>
    <col min="3075" max="3077" width="12.7109375" style="162" customWidth="1"/>
    <col min="3078" max="3078" width="10.7109375" style="162" customWidth="1"/>
    <col min="3079" max="3084" width="11.42578125" style="162"/>
    <col min="3085" max="3085" width="13.7109375" style="162" customWidth="1"/>
    <col min="3086" max="3328" width="11.42578125" style="162"/>
    <col min="3329" max="3329" width="13.28515625" style="162" customWidth="1"/>
    <col min="3330" max="3330" width="30.85546875" style="162" customWidth="1"/>
    <col min="3331" max="3333" width="12.7109375" style="162" customWidth="1"/>
    <col min="3334" max="3334" width="10.7109375" style="162" customWidth="1"/>
    <col min="3335" max="3340" width="11.42578125" style="162"/>
    <col min="3341" max="3341" width="13.7109375" style="162" customWidth="1"/>
    <col min="3342" max="3584" width="11.42578125" style="162"/>
    <col min="3585" max="3585" width="13.28515625" style="162" customWidth="1"/>
    <col min="3586" max="3586" width="30.85546875" style="162" customWidth="1"/>
    <col min="3587" max="3589" width="12.7109375" style="162" customWidth="1"/>
    <col min="3590" max="3590" width="10.7109375" style="162" customWidth="1"/>
    <col min="3591" max="3596" width="11.42578125" style="162"/>
    <col min="3597" max="3597" width="13.7109375" style="162" customWidth="1"/>
    <col min="3598" max="3840" width="11.42578125" style="162"/>
    <col min="3841" max="3841" width="13.28515625" style="162" customWidth="1"/>
    <col min="3842" max="3842" width="30.85546875" style="162" customWidth="1"/>
    <col min="3843" max="3845" width="12.7109375" style="162" customWidth="1"/>
    <col min="3846" max="3846" width="10.7109375" style="162" customWidth="1"/>
    <col min="3847" max="3852" width="11.42578125" style="162"/>
    <col min="3853" max="3853" width="13.7109375" style="162" customWidth="1"/>
    <col min="3854" max="4096" width="11.42578125" style="162"/>
    <col min="4097" max="4097" width="13.28515625" style="162" customWidth="1"/>
    <col min="4098" max="4098" width="30.85546875" style="162" customWidth="1"/>
    <col min="4099" max="4101" width="12.7109375" style="162" customWidth="1"/>
    <col min="4102" max="4102" width="10.7109375" style="162" customWidth="1"/>
    <col min="4103" max="4108" width="11.42578125" style="162"/>
    <col min="4109" max="4109" width="13.7109375" style="162" customWidth="1"/>
    <col min="4110" max="4352" width="11.42578125" style="162"/>
    <col min="4353" max="4353" width="13.28515625" style="162" customWidth="1"/>
    <col min="4354" max="4354" width="30.85546875" style="162" customWidth="1"/>
    <col min="4355" max="4357" width="12.7109375" style="162" customWidth="1"/>
    <col min="4358" max="4358" width="10.7109375" style="162" customWidth="1"/>
    <col min="4359" max="4364" width="11.42578125" style="162"/>
    <col min="4365" max="4365" width="13.7109375" style="162" customWidth="1"/>
    <col min="4366" max="4608" width="11.42578125" style="162"/>
    <col min="4609" max="4609" width="13.28515625" style="162" customWidth="1"/>
    <col min="4610" max="4610" width="30.85546875" style="162" customWidth="1"/>
    <col min="4611" max="4613" width="12.7109375" style="162" customWidth="1"/>
    <col min="4614" max="4614" width="10.7109375" style="162" customWidth="1"/>
    <col min="4615" max="4620" width="11.42578125" style="162"/>
    <col min="4621" max="4621" width="13.7109375" style="162" customWidth="1"/>
    <col min="4622" max="4864" width="11.42578125" style="162"/>
    <col min="4865" max="4865" width="13.28515625" style="162" customWidth="1"/>
    <col min="4866" max="4866" width="30.85546875" style="162" customWidth="1"/>
    <col min="4867" max="4869" width="12.7109375" style="162" customWidth="1"/>
    <col min="4870" max="4870" width="10.7109375" style="162" customWidth="1"/>
    <col min="4871" max="4876" width="11.42578125" style="162"/>
    <col min="4877" max="4877" width="13.7109375" style="162" customWidth="1"/>
    <col min="4878" max="5120" width="11.42578125" style="162"/>
    <col min="5121" max="5121" width="13.28515625" style="162" customWidth="1"/>
    <col min="5122" max="5122" width="30.85546875" style="162" customWidth="1"/>
    <col min="5123" max="5125" width="12.7109375" style="162" customWidth="1"/>
    <col min="5126" max="5126" width="10.7109375" style="162" customWidth="1"/>
    <col min="5127" max="5132" width="11.42578125" style="162"/>
    <col min="5133" max="5133" width="13.7109375" style="162" customWidth="1"/>
    <col min="5134" max="5376" width="11.42578125" style="162"/>
    <col min="5377" max="5377" width="13.28515625" style="162" customWidth="1"/>
    <col min="5378" max="5378" width="30.85546875" style="162" customWidth="1"/>
    <col min="5379" max="5381" width="12.7109375" style="162" customWidth="1"/>
    <col min="5382" max="5382" width="10.7109375" style="162" customWidth="1"/>
    <col min="5383" max="5388" width="11.42578125" style="162"/>
    <col min="5389" max="5389" width="13.7109375" style="162" customWidth="1"/>
    <col min="5390" max="5632" width="11.42578125" style="162"/>
    <col min="5633" max="5633" width="13.28515625" style="162" customWidth="1"/>
    <col min="5634" max="5634" width="30.85546875" style="162" customWidth="1"/>
    <col min="5635" max="5637" width="12.7109375" style="162" customWidth="1"/>
    <col min="5638" max="5638" width="10.7109375" style="162" customWidth="1"/>
    <col min="5639" max="5644" width="11.42578125" style="162"/>
    <col min="5645" max="5645" width="13.7109375" style="162" customWidth="1"/>
    <col min="5646" max="5888" width="11.42578125" style="162"/>
    <col min="5889" max="5889" width="13.28515625" style="162" customWidth="1"/>
    <col min="5890" max="5890" width="30.85546875" style="162" customWidth="1"/>
    <col min="5891" max="5893" width="12.7109375" style="162" customWidth="1"/>
    <col min="5894" max="5894" width="10.7109375" style="162" customWidth="1"/>
    <col min="5895" max="5900" width="11.42578125" style="162"/>
    <col min="5901" max="5901" width="13.7109375" style="162" customWidth="1"/>
    <col min="5902" max="6144" width="11.42578125" style="162"/>
    <col min="6145" max="6145" width="13.28515625" style="162" customWidth="1"/>
    <col min="6146" max="6146" width="30.85546875" style="162" customWidth="1"/>
    <col min="6147" max="6149" width="12.7109375" style="162" customWidth="1"/>
    <col min="6150" max="6150" width="10.7109375" style="162" customWidth="1"/>
    <col min="6151" max="6156" width="11.42578125" style="162"/>
    <col min="6157" max="6157" width="13.7109375" style="162" customWidth="1"/>
    <col min="6158" max="6400" width="11.42578125" style="162"/>
    <col min="6401" max="6401" width="13.28515625" style="162" customWidth="1"/>
    <col min="6402" max="6402" width="30.85546875" style="162" customWidth="1"/>
    <col min="6403" max="6405" width="12.7109375" style="162" customWidth="1"/>
    <col min="6406" max="6406" width="10.7109375" style="162" customWidth="1"/>
    <col min="6407" max="6412" width="11.42578125" style="162"/>
    <col min="6413" max="6413" width="13.7109375" style="162" customWidth="1"/>
    <col min="6414" max="6656" width="11.42578125" style="162"/>
    <col min="6657" max="6657" width="13.28515625" style="162" customWidth="1"/>
    <col min="6658" max="6658" width="30.85546875" style="162" customWidth="1"/>
    <col min="6659" max="6661" width="12.7109375" style="162" customWidth="1"/>
    <col min="6662" max="6662" width="10.7109375" style="162" customWidth="1"/>
    <col min="6663" max="6668" width="11.42578125" style="162"/>
    <col min="6669" max="6669" width="13.7109375" style="162" customWidth="1"/>
    <col min="6670" max="6912" width="11.42578125" style="162"/>
    <col min="6913" max="6913" width="13.28515625" style="162" customWidth="1"/>
    <col min="6914" max="6914" width="30.85546875" style="162" customWidth="1"/>
    <col min="6915" max="6917" width="12.7109375" style="162" customWidth="1"/>
    <col min="6918" max="6918" width="10.7109375" style="162" customWidth="1"/>
    <col min="6919" max="6924" width="11.42578125" style="162"/>
    <col min="6925" max="6925" width="13.7109375" style="162" customWidth="1"/>
    <col min="6926" max="7168" width="11.42578125" style="162"/>
    <col min="7169" max="7169" width="13.28515625" style="162" customWidth="1"/>
    <col min="7170" max="7170" width="30.85546875" style="162" customWidth="1"/>
    <col min="7171" max="7173" width="12.7109375" style="162" customWidth="1"/>
    <col min="7174" max="7174" width="10.7109375" style="162" customWidth="1"/>
    <col min="7175" max="7180" width="11.42578125" style="162"/>
    <col min="7181" max="7181" width="13.7109375" style="162" customWidth="1"/>
    <col min="7182" max="7424" width="11.42578125" style="162"/>
    <col min="7425" max="7425" width="13.28515625" style="162" customWidth="1"/>
    <col min="7426" max="7426" width="30.85546875" style="162" customWidth="1"/>
    <col min="7427" max="7429" width="12.7109375" style="162" customWidth="1"/>
    <col min="7430" max="7430" width="10.7109375" style="162" customWidth="1"/>
    <col min="7431" max="7436" width="11.42578125" style="162"/>
    <col min="7437" max="7437" width="13.7109375" style="162" customWidth="1"/>
    <col min="7438" max="7680" width="11.42578125" style="162"/>
    <col min="7681" max="7681" width="13.28515625" style="162" customWidth="1"/>
    <col min="7682" max="7682" width="30.85546875" style="162" customWidth="1"/>
    <col min="7683" max="7685" width="12.7109375" style="162" customWidth="1"/>
    <col min="7686" max="7686" width="10.7109375" style="162" customWidth="1"/>
    <col min="7687" max="7692" width="11.42578125" style="162"/>
    <col min="7693" max="7693" width="13.7109375" style="162" customWidth="1"/>
    <col min="7694" max="7936" width="11.42578125" style="162"/>
    <col min="7937" max="7937" width="13.28515625" style="162" customWidth="1"/>
    <col min="7938" max="7938" width="30.85546875" style="162" customWidth="1"/>
    <col min="7939" max="7941" width="12.7109375" style="162" customWidth="1"/>
    <col min="7942" max="7942" width="10.7109375" style="162" customWidth="1"/>
    <col min="7943" max="7948" width="11.42578125" style="162"/>
    <col min="7949" max="7949" width="13.7109375" style="162" customWidth="1"/>
    <col min="7950" max="8192" width="11.42578125" style="162"/>
    <col min="8193" max="8193" width="13.28515625" style="162" customWidth="1"/>
    <col min="8194" max="8194" width="30.85546875" style="162" customWidth="1"/>
    <col min="8195" max="8197" width="12.7109375" style="162" customWidth="1"/>
    <col min="8198" max="8198" width="10.7109375" style="162" customWidth="1"/>
    <col min="8199" max="8204" width="11.42578125" style="162"/>
    <col min="8205" max="8205" width="13.7109375" style="162" customWidth="1"/>
    <col min="8206" max="8448" width="11.42578125" style="162"/>
    <col min="8449" max="8449" width="13.28515625" style="162" customWidth="1"/>
    <col min="8450" max="8450" width="30.85546875" style="162" customWidth="1"/>
    <col min="8451" max="8453" width="12.7109375" style="162" customWidth="1"/>
    <col min="8454" max="8454" width="10.7109375" style="162" customWidth="1"/>
    <col min="8455" max="8460" width="11.42578125" style="162"/>
    <col min="8461" max="8461" width="13.7109375" style="162" customWidth="1"/>
    <col min="8462" max="8704" width="11.42578125" style="162"/>
    <col min="8705" max="8705" width="13.28515625" style="162" customWidth="1"/>
    <col min="8706" max="8706" width="30.85546875" style="162" customWidth="1"/>
    <col min="8707" max="8709" width="12.7109375" style="162" customWidth="1"/>
    <col min="8710" max="8710" width="10.7109375" style="162" customWidth="1"/>
    <col min="8711" max="8716" width="11.42578125" style="162"/>
    <col min="8717" max="8717" width="13.7109375" style="162" customWidth="1"/>
    <col min="8718" max="8960" width="11.42578125" style="162"/>
    <col min="8961" max="8961" width="13.28515625" style="162" customWidth="1"/>
    <col min="8962" max="8962" width="30.85546875" style="162" customWidth="1"/>
    <col min="8963" max="8965" width="12.7109375" style="162" customWidth="1"/>
    <col min="8966" max="8966" width="10.7109375" style="162" customWidth="1"/>
    <col min="8967" max="8972" width="11.42578125" style="162"/>
    <col min="8973" max="8973" width="13.7109375" style="162" customWidth="1"/>
    <col min="8974" max="9216" width="11.42578125" style="162"/>
    <col min="9217" max="9217" width="13.28515625" style="162" customWidth="1"/>
    <col min="9218" max="9218" width="30.85546875" style="162" customWidth="1"/>
    <col min="9219" max="9221" width="12.7109375" style="162" customWidth="1"/>
    <col min="9222" max="9222" width="10.7109375" style="162" customWidth="1"/>
    <col min="9223" max="9228" width="11.42578125" style="162"/>
    <col min="9229" max="9229" width="13.7109375" style="162" customWidth="1"/>
    <col min="9230" max="9472" width="11.42578125" style="162"/>
    <col min="9473" max="9473" width="13.28515625" style="162" customWidth="1"/>
    <col min="9474" max="9474" width="30.85546875" style="162" customWidth="1"/>
    <col min="9475" max="9477" width="12.7109375" style="162" customWidth="1"/>
    <col min="9478" max="9478" width="10.7109375" style="162" customWidth="1"/>
    <col min="9479" max="9484" width="11.42578125" style="162"/>
    <col min="9485" max="9485" width="13.7109375" style="162" customWidth="1"/>
    <col min="9486" max="9728" width="11.42578125" style="162"/>
    <col min="9729" max="9729" width="13.28515625" style="162" customWidth="1"/>
    <col min="9730" max="9730" width="30.85546875" style="162" customWidth="1"/>
    <col min="9731" max="9733" width="12.7109375" style="162" customWidth="1"/>
    <col min="9734" max="9734" width="10.7109375" style="162" customWidth="1"/>
    <col min="9735" max="9740" width="11.42578125" style="162"/>
    <col min="9741" max="9741" width="13.7109375" style="162" customWidth="1"/>
    <col min="9742" max="9984" width="11.42578125" style="162"/>
    <col min="9985" max="9985" width="13.28515625" style="162" customWidth="1"/>
    <col min="9986" max="9986" width="30.85546875" style="162" customWidth="1"/>
    <col min="9987" max="9989" width="12.7109375" style="162" customWidth="1"/>
    <col min="9990" max="9990" width="10.7109375" style="162" customWidth="1"/>
    <col min="9991" max="9996" width="11.42578125" style="162"/>
    <col min="9997" max="9997" width="13.7109375" style="162" customWidth="1"/>
    <col min="9998" max="10240" width="11.42578125" style="162"/>
    <col min="10241" max="10241" width="13.28515625" style="162" customWidth="1"/>
    <col min="10242" max="10242" width="30.85546875" style="162" customWidth="1"/>
    <col min="10243" max="10245" width="12.7109375" style="162" customWidth="1"/>
    <col min="10246" max="10246" width="10.7109375" style="162" customWidth="1"/>
    <col min="10247" max="10252" width="11.42578125" style="162"/>
    <col min="10253" max="10253" width="13.7109375" style="162" customWidth="1"/>
    <col min="10254" max="10496" width="11.42578125" style="162"/>
    <col min="10497" max="10497" width="13.28515625" style="162" customWidth="1"/>
    <col min="10498" max="10498" width="30.85546875" style="162" customWidth="1"/>
    <col min="10499" max="10501" width="12.7109375" style="162" customWidth="1"/>
    <col min="10502" max="10502" width="10.7109375" style="162" customWidth="1"/>
    <col min="10503" max="10508" width="11.42578125" style="162"/>
    <col min="10509" max="10509" width="13.7109375" style="162" customWidth="1"/>
    <col min="10510" max="10752" width="11.42578125" style="162"/>
    <col min="10753" max="10753" width="13.28515625" style="162" customWidth="1"/>
    <col min="10754" max="10754" width="30.85546875" style="162" customWidth="1"/>
    <col min="10755" max="10757" width="12.7109375" style="162" customWidth="1"/>
    <col min="10758" max="10758" width="10.7109375" style="162" customWidth="1"/>
    <col min="10759" max="10764" width="11.42578125" style="162"/>
    <col min="10765" max="10765" width="13.7109375" style="162" customWidth="1"/>
    <col min="10766" max="11008" width="11.42578125" style="162"/>
    <col min="11009" max="11009" width="13.28515625" style="162" customWidth="1"/>
    <col min="11010" max="11010" width="30.85546875" style="162" customWidth="1"/>
    <col min="11011" max="11013" width="12.7109375" style="162" customWidth="1"/>
    <col min="11014" max="11014" width="10.7109375" style="162" customWidth="1"/>
    <col min="11015" max="11020" width="11.42578125" style="162"/>
    <col min="11021" max="11021" width="13.7109375" style="162" customWidth="1"/>
    <col min="11022" max="11264" width="11.42578125" style="162"/>
    <col min="11265" max="11265" width="13.28515625" style="162" customWidth="1"/>
    <col min="11266" max="11266" width="30.85546875" style="162" customWidth="1"/>
    <col min="11267" max="11269" width="12.7109375" style="162" customWidth="1"/>
    <col min="11270" max="11270" width="10.7109375" style="162" customWidth="1"/>
    <col min="11271" max="11276" width="11.42578125" style="162"/>
    <col min="11277" max="11277" width="13.7109375" style="162" customWidth="1"/>
    <col min="11278" max="11520" width="11.42578125" style="162"/>
    <col min="11521" max="11521" width="13.28515625" style="162" customWidth="1"/>
    <col min="11522" max="11522" width="30.85546875" style="162" customWidth="1"/>
    <col min="11523" max="11525" width="12.7109375" style="162" customWidth="1"/>
    <col min="11526" max="11526" width="10.7109375" style="162" customWidth="1"/>
    <col min="11527" max="11532" width="11.42578125" style="162"/>
    <col min="11533" max="11533" width="13.7109375" style="162" customWidth="1"/>
    <col min="11534" max="11776" width="11.42578125" style="162"/>
    <col min="11777" max="11777" width="13.28515625" style="162" customWidth="1"/>
    <col min="11778" max="11778" width="30.85546875" style="162" customWidth="1"/>
    <col min="11779" max="11781" width="12.7109375" style="162" customWidth="1"/>
    <col min="11782" max="11782" width="10.7109375" style="162" customWidth="1"/>
    <col min="11783" max="11788" width="11.42578125" style="162"/>
    <col min="11789" max="11789" width="13.7109375" style="162" customWidth="1"/>
    <col min="11790" max="12032" width="11.42578125" style="162"/>
    <col min="12033" max="12033" width="13.28515625" style="162" customWidth="1"/>
    <col min="12034" max="12034" width="30.85546875" style="162" customWidth="1"/>
    <col min="12035" max="12037" width="12.7109375" style="162" customWidth="1"/>
    <col min="12038" max="12038" width="10.7109375" style="162" customWidth="1"/>
    <col min="12039" max="12044" width="11.42578125" style="162"/>
    <col min="12045" max="12045" width="13.7109375" style="162" customWidth="1"/>
    <col min="12046" max="12288" width="11.42578125" style="162"/>
    <col min="12289" max="12289" width="13.28515625" style="162" customWidth="1"/>
    <col min="12290" max="12290" width="30.85546875" style="162" customWidth="1"/>
    <col min="12291" max="12293" width="12.7109375" style="162" customWidth="1"/>
    <col min="12294" max="12294" width="10.7109375" style="162" customWidth="1"/>
    <col min="12295" max="12300" width="11.42578125" style="162"/>
    <col min="12301" max="12301" width="13.7109375" style="162" customWidth="1"/>
    <col min="12302" max="12544" width="11.42578125" style="162"/>
    <col min="12545" max="12545" width="13.28515625" style="162" customWidth="1"/>
    <col min="12546" max="12546" width="30.85546875" style="162" customWidth="1"/>
    <col min="12547" max="12549" width="12.7109375" style="162" customWidth="1"/>
    <col min="12550" max="12550" width="10.7109375" style="162" customWidth="1"/>
    <col min="12551" max="12556" width="11.42578125" style="162"/>
    <col min="12557" max="12557" width="13.7109375" style="162" customWidth="1"/>
    <col min="12558" max="12800" width="11.42578125" style="162"/>
    <col min="12801" max="12801" width="13.28515625" style="162" customWidth="1"/>
    <col min="12802" max="12802" width="30.85546875" style="162" customWidth="1"/>
    <col min="12803" max="12805" width="12.7109375" style="162" customWidth="1"/>
    <col min="12806" max="12806" width="10.7109375" style="162" customWidth="1"/>
    <col min="12807" max="12812" width="11.42578125" style="162"/>
    <col min="12813" max="12813" width="13.7109375" style="162" customWidth="1"/>
    <col min="12814" max="13056" width="11.42578125" style="162"/>
    <col min="13057" max="13057" width="13.28515625" style="162" customWidth="1"/>
    <col min="13058" max="13058" width="30.85546875" style="162" customWidth="1"/>
    <col min="13059" max="13061" width="12.7109375" style="162" customWidth="1"/>
    <col min="13062" max="13062" width="10.7109375" style="162" customWidth="1"/>
    <col min="13063" max="13068" width="11.42578125" style="162"/>
    <col min="13069" max="13069" width="13.7109375" style="162" customWidth="1"/>
    <col min="13070" max="13312" width="11.42578125" style="162"/>
    <col min="13313" max="13313" width="13.28515625" style="162" customWidth="1"/>
    <col min="13314" max="13314" width="30.85546875" style="162" customWidth="1"/>
    <col min="13315" max="13317" width="12.7109375" style="162" customWidth="1"/>
    <col min="13318" max="13318" width="10.7109375" style="162" customWidth="1"/>
    <col min="13319" max="13324" width="11.42578125" style="162"/>
    <col min="13325" max="13325" width="13.7109375" style="162" customWidth="1"/>
    <col min="13326" max="13568" width="11.42578125" style="162"/>
    <col min="13569" max="13569" width="13.28515625" style="162" customWidth="1"/>
    <col min="13570" max="13570" width="30.85546875" style="162" customWidth="1"/>
    <col min="13571" max="13573" width="12.7109375" style="162" customWidth="1"/>
    <col min="13574" max="13574" width="10.7109375" style="162" customWidth="1"/>
    <col min="13575" max="13580" width="11.42578125" style="162"/>
    <col min="13581" max="13581" width="13.7109375" style="162" customWidth="1"/>
    <col min="13582" max="13824" width="11.42578125" style="162"/>
    <col min="13825" max="13825" width="13.28515625" style="162" customWidth="1"/>
    <col min="13826" max="13826" width="30.85546875" style="162" customWidth="1"/>
    <col min="13827" max="13829" width="12.7109375" style="162" customWidth="1"/>
    <col min="13830" max="13830" width="10.7109375" style="162" customWidth="1"/>
    <col min="13831" max="13836" width="11.42578125" style="162"/>
    <col min="13837" max="13837" width="13.7109375" style="162" customWidth="1"/>
    <col min="13838" max="14080" width="11.42578125" style="162"/>
    <col min="14081" max="14081" width="13.28515625" style="162" customWidth="1"/>
    <col min="14082" max="14082" width="30.85546875" style="162" customWidth="1"/>
    <col min="14083" max="14085" width="12.7109375" style="162" customWidth="1"/>
    <col min="14086" max="14086" width="10.7109375" style="162" customWidth="1"/>
    <col min="14087" max="14092" width="11.42578125" style="162"/>
    <col min="14093" max="14093" width="13.7109375" style="162" customWidth="1"/>
    <col min="14094" max="14336" width="11.42578125" style="162"/>
    <col min="14337" max="14337" width="13.28515625" style="162" customWidth="1"/>
    <col min="14338" max="14338" width="30.85546875" style="162" customWidth="1"/>
    <col min="14339" max="14341" width="12.7109375" style="162" customWidth="1"/>
    <col min="14342" max="14342" width="10.7109375" style="162" customWidth="1"/>
    <col min="14343" max="14348" width="11.42578125" style="162"/>
    <col min="14349" max="14349" width="13.7109375" style="162" customWidth="1"/>
    <col min="14350" max="14592" width="11.42578125" style="162"/>
    <col min="14593" max="14593" width="13.28515625" style="162" customWidth="1"/>
    <col min="14594" max="14594" width="30.85546875" style="162" customWidth="1"/>
    <col min="14595" max="14597" width="12.7109375" style="162" customWidth="1"/>
    <col min="14598" max="14598" width="10.7109375" style="162" customWidth="1"/>
    <col min="14599" max="14604" width="11.42578125" style="162"/>
    <col min="14605" max="14605" width="13.7109375" style="162" customWidth="1"/>
    <col min="14606" max="14848" width="11.42578125" style="162"/>
    <col min="14849" max="14849" width="13.28515625" style="162" customWidth="1"/>
    <col min="14850" max="14850" width="30.85546875" style="162" customWidth="1"/>
    <col min="14851" max="14853" width="12.7109375" style="162" customWidth="1"/>
    <col min="14854" max="14854" width="10.7109375" style="162" customWidth="1"/>
    <col min="14855" max="14860" width="11.42578125" style="162"/>
    <col min="14861" max="14861" width="13.7109375" style="162" customWidth="1"/>
    <col min="14862" max="15104" width="11.42578125" style="162"/>
    <col min="15105" max="15105" width="13.28515625" style="162" customWidth="1"/>
    <col min="15106" max="15106" width="30.85546875" style="162" customWidth="1"/>
    <col min="15107" max="15109" width="12.7109375" style="162" customWidth="1"/>
    <col min="15110" max="15110" width="10.7109375" style="162" customWidth="1"/>
    <col min="15111" max="15116" width="11.42578125" style="162"/>
    <col min="15117" max="15117" width="13.7109375" style="162" customWidth="1"/>
    <col min="15118" max="15360" width="11.42578125" style="162"/>
    <col min="15361" max="15361" width="13.28515625" style="162" customWidth="1"/>
    <col min="15362" max="15362" width="30.85546875" style="162" customWidth="1"/>
    <col min="15363" max="15365" width="12.7109375" style="162" customWidth="1"/>
    <col min="15366" max="15366" width="10.7109375" style="162" customWidth="1"/>
    <col min="15367" max="15372" width="11.42578125" style="162"/>
    <col min="15373" max="15373" width="13.7109375" style="162" customWidth="1"/>
    <col min="15374" max="15616" width="11.42578125" style="162"/>
    <col min="15617" max="15617" width="13.28515625" style="162" customWidth="1"/>
    <col min="15618" max="15618" width="30.85546875" style="162" customWidth="1"/>
    <col min="15619" max="15621" width="12.7109375" style="162" customWidth="1"/>
    <col min="15622" max="15622" width="10.7109375" style="162" customWidth="1"/>
    <col min="15623" max="15628" width="11.42578125" style="162"/>
    <col min="15629" max="15629" width="13.7109375" style="162" customWidth="1"/>
    <col min="15630" max="15872" width="11.42578125" style="162"/>
    <col min="15873" max="15873" width="13.28515625" style="162" customWidth="1"/>
    <col min="15874" max="15874" width="30.85546875" style="162" customWidth="1"/>
    <col min="15875" max="15877" width="12.7109375" style="162" customWidth="1"/>
    <col min="15878" max="15878" width="10.7109375" style="162" customWidth="1"/>
    <col min="15879" max="15884" width="11.42578125" style="162"/>
    <col min="15885" max="15885" width="13.7109375" style="162" customWidth="1"/>
    <col min="15886" max="16128" width="11.42578125" style="162"/>
    <col min="16129" max="16129" width="13.28515625" style="162" customWidth="1"/>
    <col min="16130" max="16130" width="30.85546875" style="162" customWidth="1"/>
    <col min="16131" max="16133" width="12.7109375" style="162" customWidth="1"/>
    <col min="16134" max="16134" width="10.7109375" style="162" customWidth="1"/>
    <col min="16135" max="16140" width="11.42578125" style="162"/>
    <col min="16141" max="16141" width="13.7109375" style="162" customWidth="1"/>
    <col min="16142" max="16384" width="11.42578125" style="16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4" t="s">
        <v>279</v>
      </c>
      <c r="C5" s="354"/>
      <c r="D5" s="354"/>
      <c r="E5" s="354"/>
    </row>
    <row r="6" spans="2:6" ht="30" customHeight="1">
      <c r="B6" s="101" t="s">
        <v>280</v>
      </c>
      <c r="C6" s="39" t="str">
        <f>actualizaciones!A3</f>
        <v>acumulado abril 2010</v>
      </c>
      <c r="D6" s="39" t="str">
        <f>actualizaciones!A2</f>
        <v xml:space="preserve">acumulado abril 2011 </v>
      </c>
      <c r="E6" s="247" t="s">
        <v>275</v>
      </c>
    </row>
    <row r="7" spans="2:6" ht="15" customHeight="1">
      <c r="B7" s="201" t="s">
        <v>45</v>
      </c>
      <c r="C7" s="251"/>
      <c r="D7" s="251"/>
      <c r="E7" s="251"/>
    </row>
    <row r="8" spans="2:6" ht="15" customHeight="1">
      <c r="B8" s="252" t="s">
        <v>83</v>
      </c>
      <c r="C8" s="253">
        <v>56.707443325853262</v>
      </c>
      <c r="D8" s="253">
        <v>65.465266158170905</v>
      </c>
      <c r="E8" s="254">
        <f>D8/C8-1</f>
        <v>0.15443868244937953</v>
      </c>
    </row>
    <row r="9" spans="2:6" ht="15" customHeight="1">
      <c r="B9" s="255" t="s">
        <v>159</v>
      </c>
      <c r="C9" s="256">
        <v>65.371712059409219</v>
      </c>
      <c r="D9" s="256">
        <v>77.581329466187512</v>
      </c>
      <c r="E9" s="257">
        <f t="shared" ref="E9:E14" si="0">D9/C9-1</f>
        <v>0.18677218359651193</v>
      </c>
      <c r="F9" s="258"/>
    </row>
    <row r="10" spans="2:6" ht="15" customHeight="1">
      <c r="B10" s="255" t="s">
        <v>165</v>
      </c>
      <c r="C10" s="256">
        <v>48.571082367579614</v>
      </c>
      <c r="D10" s="256">
        <v>54.087426031222421</v>
      </c>
      <c r="E10" s="257">
        <f t="shared" si="0"/>
        <v>0.11357259082463589</v>
      </c>
      <c r="F10" s="258"/>
    </row>
    <row r="11" spans="2:6" ht="15" customHeight="1">
      <c r="B11" s="201" t="s">
        <v>281</v>
      </c>
      <c r="C11" s="259"/>
      <c r="D11" s="259"/>
      <c r="E11" s="260"/>
    </row>
    <row r="12" spans="2:6" ht="15" customHeight="1">
      <c r="B12" s="252" t="s">
        <v>83</v>
      </c>
      <c r="C12" s="253">
        <v>57.078298787532887</v>
      </c>
      <c r="D12" s="253">
        <v>67.055167717657099</v>
      </c>
      <c r="E12" s="254">
        <f t="shared" si="0"/>
        <v>0.17479268201846576</v>
      </c>
    </row>
    <row r="13" spans="2:6" ht="15" customHeight="1">
      <c r="B13" s="255" t="s">
        <v>159</v>
      </c>
      <c r="C13" s="256">
        <v>67.122250136144586</v>
      </c>
      <c r="D13" s="256">
        <v>81.412500128438296</v>
      </c>
      <c r="E13" s="257">
        <f t="shared" si="0"/>
        <v>0.21289885192031988</v>
      </c>
      <c r="F13" s="258"/>
    </row>
    <row r="14" spans="2:6" ht="15" customHeight="1">
      <c r="B14" s="255" t="s">
        <v>165</v>
      </c>
      <c r="C14" s="256">
        <v>48.807514299252041</v>
      </c>
      <c r="D14" s="256">
        <v>55.232489762073982</v>
      </c>
      <c r="E14" s="257">
        <f t="shared" si="0"/>
        <v>0.13163906326859176</v>
      </c>
      <c r="F14" s="258"/>
    </row>
    <row r="15" spans="2:6" ht="15" customHeight="1">
      <c r="B15" s="201" t="s">
        <v>71</v>
      </c>
      <c r="C15" s="259"/>
      <c r="D15" s="259"/>
      <c r="E15" s="260"/>
      <c r="F15" s="258"/>
    </row>
    <row r="16" spans="2:6" ht="15" customHeight="1">
      <c r="B16" s="252" t="s">
        <v>83</v>
      </c>
      <c r="C16" s="248">
        <v>58.37228703557728</v>
      </c>
      <c r="D16" s="248">
        <v>69.261037079492439</v>
      </c>
      <c r="E16" s="108">
        <f>D16/C16-1</f>
        <v>0.1865397193925018</v>
      </c>
    </row>
    <row r="17" spans="2:12" ht="15" customHeight="1">
      <c r="B17" s="255" t="s">
        <v>159</v>
      </c>
      <c r="C17" s="250">
        <v>69.813295794653271</v>
      </c>
      <c r="D17" s="250">
        <v>83.988924290699444</v>
      </c>
      <c r="E17" s="165">
        <f>D17/C17-1</f>
        <v>0.20305055555236851</v>
      </c>
      <c r="F17" s="258"/>
    </row>
    <row r="18" spans="2:12" ht="15" customHeight="1">
      <c r="B18" s="255" t="s">
        <v>165</v>
      </c>
      <c r="C18" s="250">
        <v>46.078113927500681</v>
      </c>
      <c r="D18" s="250">
        <v>53.004421221864952</v>
      </c>
      <c r="E18" s="165">
        <f>D18/C18-1</f>
        <v>0.15031664067809114</v>
      </c>
      <c r="F18" s="258"/>
    </row>
    <row r="19" spans="2:12" ht="30" customHeight="1">
      <c r="B19" s="343" t="s">
        <v>282</v>
      </c>
      <c r="C19" s="343"/>
      <c r="D19" s="343"/>
      <c r="E19" s="343"/>
    </row>
    <row r="20" spans="2:12" ht="15" customHeight="1" thickBot="1">
      <c r="B20" s="261"/>
      <c r="C20" s="262"/>
      <c r="D20" s="262"/>
    </row>
    <row r="21" spans="2:12" ht="30" customHeight="1" thickBot="1">
      <c r="B21" s="231"/>
      <c r="C21" s="231"/>
      <c r="D21" s="231"/>
      <c r="E21" s="72" t="s">
        <v>98</v>
      </c>
      <c r="F21" s="231"/>
      <c r="G21" s="231"/>
      <c r="H21" s="231"/>
      <c r="I21" s="231"/>
      <c r="J21" s="231"/>
      <c r="K21" s="231"/>
      <c r="L21" s="231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I25" sqref="I25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49"/>
    </row>
    <row r="4" spans="21:21">
      <c r="U4" s="249"/>
    </row>
    <row r="5" spans="21:21">
      <c r="U5" s="249"/>
    </row>
    <row r="8" spans="21:21" ht="25.5" customHeight="1"/>
    <row r="9" spans="21:21" ht="25.5" customHeight="1"/>
    <row r="11" spans="21:21">
      <c r="U11" s="249"/>
    </row>
    <row r="12" spans="21:21">
      <c r="U12" s="249"/>
    </row>
    <row r="15" spans="21:21">
      <c r="U15" s="249"/>
    </row>
    <row r="16" spans="21:21">
      <c r="U16" s="249"/>
    </row>
    <row r="17" spans="2:21">
      <c r="U17" s="249"/>
    </row>
    <row r="19" spans="2:21">
      <c r="U19" s="249"/>
    </row>
    <row r="20" spans="2:21">
      <c r="U20" s="249"/>
    </row>
    <row r="21" spans="2:21">
      <c r="U21" s="249"/>
    </row>
    <row r="23" spans="2:21">
      <c r="U23" s="249"/>
    </row>
    <row r="24" spans="2:21" ht="16.5" customHeight="1">
      <c r="U24" s="249"/>
    </row>
    <row r="25" spans="2:21">
      <c r="U25" s="249"/>
    </row>
    <row r="26" spans="2:21" ht="15" customHeight="1" thickBot="1"/>
    <row r="27" spans="2:21" ht="30" customHeight="1" thickBot="1">
      <c r="I27" s="72" t="s">
        <v>100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activeCell="I25" sqref="I25"/>
    </sheetView>
  </sheetViews>
  <sheetFormatPr baseColWidth="10" defaultRowHeight="12.75"/>
  <cols>
    <col min="1" max="1" width="15.7109375" style="162" customWidth="1"/>
    <col min="2" max="2" width="24.140625" style="162" customWidth="1"/>
    <col min="3" max="5" width="11.7109375" style="162" customWidth="1"/>
    <col min="6" max="6" width="10.5703125" style="162" customWidth="1"/>
    <col min="7" max="7" width="10.7109375" style="162" customWidth="1"/>
    <col min="8" max="13" width="11.42578125" style="162"/>
    <col min="14" max="14" width="13.7109375" style="162" customWidth="1"/>
    <col min="15" max="257" width="11.42578125" style="162"/>
    <col min="258" max="258" width="37.42578125" style="162" customWidth="1"/>
    <col min="259" max="261" width="11.7109375" style="162" customWidth="1"/>
    <col min="262" max="262" width="10.5703125" style="162" customWidth="1"/>
    <col min="263" max="263" width="10.7109375" style="162" customWidth="1"/>
    <col min="264" max="269" width="11.42578125" style="162"/>
    <col min="270" max="270" width="13.7109375" style="162" customWidth="1"/>
    <col min="271" max="513" width="11.42578125" style="162"/>
    <col min="514" max="514" width="37.42578125" style="162" customWidth="1"/>
    <col min="515" max="517" width="11.7109375" style="162" customWidth="1"/>
    <col min="518" max="518" width="10.5703125" style="162" customWidth="1"/>
    <col min="519" max="519" width="10.7109375" style="162" customWidth="1"/>
    <col min="520" max="525" width="11.42578125" style="162"/>
    <col min="526" max="526" width="13.7109375" style="162" customWidth="1"/>
    <col min="527" max="769" width="11.42578125" style="162"/>
    <col min="770" max="770" width="37.42578125" style="162" customWidth="1"/>
    <col min="771" max="773" width="11.7109375" style="162" customWidth="1"/>
    <col min="774" max="774" width="10.5703125" style="162" customWidth="1"/>
    <col min="775" max="775" width="10.7109375" style="162" customWidth="1"/>
    <col min="776" max="781" width="11.42578125" style="162"/>
    <col min="782" max="782" width="13.7109375" style="162" customWidth="1"/>
    <col min="783" max="1025" width="11.42578125" style="162"/>
    <col min="1026" max="1026" width="37.42578125" style="162" customWidth="1"/>
    <col min="1027" max="1029" width="11.7109375" style="162" customWidth="1"/>
    <col min="1030" max="1030" width="10.5703125" style="162" customWidth="1"/>
    <col min="1031" max="1031" width="10.7109375" style="162" customWidth="1"/>
    <col min="1032" max="1037" width="11.42578125" style="162"/>
    <col min="1038" max="1038" width="13.7109375" style="162" customWidth="1"/>
    <col min="1039" max="1281" width="11.42578125" style="162"/>
    <col min="1282" max="1282" width="37.42578125" style="162" customWidth="1"/>
    <col min="1283" max="1285" width="11.7109375" style="162" customWidth="1"/>
    <col min="1286" max="1286" width="10.5703125" style="162" customWidth="1"/>
    <col min="1287" max="1287" width="10.7109375" style="162" customWidth="1"/>
    <col min="1288" max="1293" width="11.42578125" style="162"/>
    <col min="1294" max="1294" width="13.7109375" style="162" customWidth="1"/>
    <col min="1295" max="1537" width="11.42578125" style="162"/>
    <col min="1538" max="1538" width="37.42578125" style="162" customWidth="1"/>
    <col min="1539" max="1541" width="11.7109375" style="162" customWidth="1"/>
    <col min="1542" max="1542" width="10.5703125" style="162" customWidth="1"/>
    <col min="1543" max="1543" width="10.7109375" style="162" customWidth="1"/>
    <col min="1544" max="1549" width="11.42578125" style="162"/>
    <col min="1550" max="1550" width="13.7109375" style="162" customWidth="1"/>
    <col min="1551" max="1793" width="11.42578125" style="162"/>
    <col min="1794" max="1794" width="37.42578125" style="162" customWidth="1"/>
    <col min="1795" max="1797" width="11.7109375" style="162" customWidth="1"/>
    <col min="1798" max="1798" width="10.5703125" style="162" customWidth="1"/>
    <col min="1799" max="1799" width="10.7109375" style="162" customWidth="1"/>
    <col min="1800" max="1805" width="11.42578125" style="162"/>
    <col min="1806" max="1806" width="13.7109375" style="162" customWidth="1"/>
    <col min="1807" max="2049" width="11.42578125" style="162"/>
    <col min="2050" max="2050" width="37.42578125" style="162" customWidth="1"/>
    <col min="2051" max="2053" width="11.7109375" style="162" customWidth="1"/>
    <col min="2054" max="2054" width="10.5703125" style="162" customWidth="1"/>
    <col min="2055" max="2055" width="10.7109375" style="162" customWidth="1"/>
    <col min="2056" max="2061" width="11.42578125" style="162"/>
    <col min="2062" max="2062" width="13.7109375" style="162" customWidth="1"/>
    <col min="2063" max="2305" width="11.42578125" style="162"/>
    <col min="2306" max="2306" width="37.42578125" style="162" customWidth="1"/>
    <col min="2307" max="2309" width="11.7109375" style="162" customWidth="1"/>
    <col min="2310" max="2310" width="10.5703125" style="162" customWidth="1"/>
    <col min="2311" max="2311" width="10.7109375" style="162" customWidth="1"/>
    <col min="2312" max="2317" width="11.42578125" style="162"/>
    <col min="2318" max="2318" width="13.7109375" style="162" customWidth="1"/>
    <col min="2319" max="2561" width="11.42578125" style="162"/>
    <col min="2562" max="2562" width="37.42578125" style="162" customWidth="1"/>
    <col min="2563" max="2565" width="11.7109375" style="162" customWidth="1"/>
    <col min="2566" max="2566" width="10.5703125" style="162" customWidth="1"/>
    <col min="2567" max="2567" width="10.7109375" style="162" customWidth="1"/>
    <col min="2568" max="2573" width="11.42578125" style="162"/>
    <col min="2574" max="2574" width="13.7109375" style="162" customWidth="1"/>
    <col min="2575" max="2817" width="11.42578125" style="162"/>
    <col min="2818" max="2818" width="37.42578125" style="162" customWidth="1"/>
    <col min="2819" max="2821" width="11.7109375" style="162" customWidth="1"/>
    <col min="2822" max="2822" width="10.5703125" style="162" customWidth="1"/>
    <col min="2823" max="2823" width="10.7109375" style="162" customWidth="1"/>
    <col min="2824" max="2829" width="11.42578125" style="162"/>
    <col min="2830" max="2830" width="13.7109375" style="162" customWidth="1"/>
    <col min="2831" max="3073" width="11.42578125" style="162"/>
    <col min="3074" max="3074" width="37.42578125" style="162" customWidth="1"/>
    <col min="3075" max="3077" width="11.7109375" style="162" customWidth="1"/>
    <col min="3078" max="3078" width="10.5703125" style="162" customWidth="1"/>
    <col min="3079" max="3079" width="10.7109375" style="162" customWidth="1"/>
    <col min="3080" max="3085" width="11.42578125" style="162"/>
    <col min="3086" max="3086" width="13.7109375" style="162" customWidth="1"/>
    <col min="3087" max="3329" width="11.42578125" style="162"/>
    <col min="3330" max="3330" width="37.42578125" style="162" customWidth="1"/>
    <col min="3331" max="3333" width="11.7109375" style="162" customWidth="1"/>
    <col min="3334" max="3334" width="10.5703125" style="162" customWidth="1"/>
    <col min="3335" max="3335" width="10.7109375" style="162" customWidth="1"/>
    <col min="3336" max="3341" width="11.42578125" style="162"/>
    <col min="3342" max="3342" width="13.7109375" style="162" customWidth="1"/>
    <col min="3343" max="3585" width="11.42578125" style="162"/>
    <col min="3586" max="3586" width="37.42578125" style="162" customWidth="1"/>
    <col min="3587" max="3589" width="11.7109375" style="162" customWidth="1"/>
    <col min="3590" max="3590" width="10.5703125" style="162" customWidth="1"/>
    <col min="3591" max="3591" width="10.7109375" style="162" customWidth="1"/>
    <col min="3592" max="3597" width="11.42578125" style="162"/>
    <col min="3598" max="3598" width="13.7109375" style="162" customWidth="1"/>
    <col min="3599" max="3841" width="11.42578125" style="162"/>
    <col min="3842" max="3842" width="37.42578125" style="162" customWidth="1"/>
    <col min="3843" max="3845" width="11.7109375" style="162" customWidth="1"/>
    <col min="3846" max="3846" width="10.5703125" style="162" customWidth="1"/>
    <col min="3847" max="3847" width="10.7109375" style="162" customWidth="1"/>
    <col min="3848" max="3853" width="11.42578125" style="162"/>
    <col min="3854" max="3854" width="13.7109375" style="162" customWidth="1"/>
    <col min="3855" max="4097" width="11.42578125" style="162"/>
    <col min="4098" max="4098" width="37.42578125" style="162" customWidth="1"/>
    <col min="4099" max="4101" width="11.7109375" style="162" customWidth="1"/>
    <col min="4102" max="4102" width="10.5703125" style="162" customWidth="1"/>
    <col min="4103" max="4103" width="10.7109375" style="162" customWidth="1"/>
    <col min="4104" max="4109" width="11.42578125" style="162"/>
    <col min="4110" max="4110" width="13.7109375" style="162" customWidth="1"/>
    <col min="4111" max="4353" width="11.42578125" style="162"/>
    <col min="4354" max="4354" width="37.42578125" style="162" customWidth="1"/>
    <col min="4355" max="4357" width="11.7109375" style="162" customWidth="1"/>
    <col min="4358" max="4358" width="10.5703125" style="162" customWidth="1"/>
    <col min="4359" max="4359" width="10.7109375" style="162" customWidth="1"/>
    <col min="4360" max="4365" width="11.42578125" style="162"/>
    <col min="4366" max="4366" width="13.7109375" style="162" customWidth="1"/>
    <col min="4367" max="4609" width="11.42578125" style="162"/>
    <col min="4610" max="4610" width="37.42578125" style="162" customWidth="1"/>
    <col min="4611" max="4613" width="11.7109375" style="162" customWidth="1"/>
    <col min="4614" max="4614" width="10.5703125" style="162" customWidth="1"/>
    <col min="4615" max="4615" width="10.7109375" style="162" customWidth="1"/>
    <col min="4616" max="4621" width="11.42578125" style="162"/>
    <col min="4622" max="4622" width="13.7109375" style="162" customWidth="1"/>
    <col min="4623" max="4865" width="11.42578125" style="162"/>
    <col min="4866" max="4866" width="37.42578125" style="162" customWidth="1"/>
    <col min="4867" max="4869" width="11.7109375" style="162" customWidth="1"/>
    <col min="4870" max="4870" width="10.5703125" style="162" customWidth="1"/>
    <col min="4871" max="4871" width="10.7109375" style="162" customWidth="1"/>
    <col min="4872" max="4877" width="11.42578125" style="162"/>
    <col min="4878" max="4878" width="13.7109375" style="162" customWidth="1"/>
    <col min="4879" max="5121" width="11.42578125" style="162"/>
    <col min="5122" max="5122" width="37.42578125" style="162" customWidth="1"/>
    <col min="5123" max="5125" width="11.7109375" style="162" customWidth="1"/>
    <col min="5126" max="5126" width="10.5703125" style="162" customWidth="1"/>
    <col min="5127" max="5127" width="10.7109375" style="162" customWidth="1"/>
    <col min="5128" max="5133" width="11.42578125" style="162"/>
    <col min="5134" max="5134" width="13.7109375" style="162" customWidth="1"/>
    <col min="5135" max="5377" width="11.42578125" style="162"/>
    <col min="5378" max="5378" width="37.42578125" style="162" customWidth="1"/>
    <col min="5379" max="5381" width="11.7109375" style="162" customWidth="1"/>
    <col min="5382" max="5382" width="10.5703125" style="162" customWidth="1"/>
    <col min="5383" max="5383" width="10.7109375" style="162" customWidth="1"/>
    <col min="5384" max="5389" width="11.42578125" style="162"/>
    <col min="5390" max="5390" width="13.7109375" style="162" customWidth="1"/>
    <col min="5391" max="5633" width="11.42578125" style="162"/>
    <col min="5634" max="5634" width="37.42578125" style="162" customWidth="1"/>
    <col min="5635" max="5637" width="11.7109375" style="162" customWidth="1"/>
    <col min="5638" max="5638" width="10.5703125" style="162" customWidth="1"/>
    <col min="5639" max="5639" width="10.7109375" style="162" customWidth="1"/>
    <col min="5640" max="5645" width="11.42578125" style="162"/>
    <col min="5646" max="5646" width="13.7109375" style="162" customWidth="1"/>
    <col min="5647" max="5889" width="11.42578125" style="162"/>
    <col min="5890" max="5890" width="37.42578125" style="162" customWidth="1"/>
    <col min="5891" max="5893" width="11.7109375" style="162" customWidth="1"/>
    <col min="5894" max="5894" width="10.5703125" style="162" customWidth="1"/>
    <col min="5895" max="5895" width="10.7109375" style="162" customWidth="1"/>
    <col min="5896" max="5901" width="11.42578125" style="162"/>
    <col min="5902" max="5902" width="13.7109375" style="162" customWidth="1"/>
    <col min="5903" max="6145" width="11.42578125" style="162"/>
    <col min="6146" max="6146" width="37.42578125" style="162" customWidth="1"/>
    <col min="6147" max="6149" width="11.7109375" style="162" customWidth="1"/>
    <col min="6150" max="6150" width="10.5703125" style="162" customWidth="1"/>
    <col min="6151" max="6151" width="10.7109375" style="162" customWidth="1"/>
    <col min="6152" max="6157" width="11.42578125" style="162"/>
    <col min="6158" max="6158" width="13.7109375" style="162" customWidth="1"/>
    <col min="6159" max="6401" width="11.42578125" style="162"/>
    <col min="6402" max="6402" width="37.42578125" style="162" customWidth="1"/>
    <col min="6403" max="6405" width="11.7109375" style="162" customWidth="1"/>
    <col min="6406" max="6406" width="10.5703125" style="162" customWidth="1"/>
    <col min="6407" max="6407" width="10.7109375" style="162" customWidth="1"/>
    <col min="6408" max="6413" width="11.42578125" style="162"/>
    <col min="6414" max="6414" width="13.7109375" style="162" customWidth="1"/>
    <col min="6415" max="6657" width="11.42578125" style="162"/>
    <col min="6658" max="6658" width="37.42578125" style="162" customWidth="1"/>
    <col min="6659" max="6661" width="11.7109375" style="162" customWidth="1"/>
    <col min="6662" max="6662" width="10.5703125" style="162" customWidth="1"/>
    <col min="6663" max="6663" width="10.7109375" style="162" customWidth="1"/>
    <col min="6664" max="6669" width="11.42578125" style="162"/>
    <col min="6670" max="6670" width="13.7109375" style="162" customWidth="1"/>
    <col min="6671" max="6913" width="11.42578125" style="162"/>
    <col min="6914" max="6914" width="37.42578125" style="162" customWidth="1"/>
    <col min="6915" max="6917" width="11.7109375" style="162" customWidth="1"/>
    <col min="6918" max="6918" width="10.5703125" style="162" customWidth="1"/>
    <col min="6919" max="6919" width="10.7109375" style="162" customWidth="1"/>
    <col min="6920" max="6925" width="11.42578125" style="162"/>
    <col min="6926" max="6926" width="13.7109375" style="162" customWidth="1"/>
    <col min="6927" max="7169" width="11.42578125" style="162"/>
    <col min="7170" max="7170" width="37.42578125" style="162" customWidth="1"/>
    <col min="7171" max="7173" width="11.7109375" style="162" customWidth="1"/>
    <col min="7174" max="7174" width="10.5703125" style="162" customWidth="1"/>
    <col min="7175" max="7175" width="10.7109375" style="162" customWidth="1"/>
    <col min="7176" max="7181" width="11.42578125" style="162"/>
    <col min="7182" max="7182" width="13.7109375" style="162" customWidth="1"/>
    <col min="7183" max="7425" width="11.42578125" style="162"/>
    <col min="7426" max="7426" width="37.42578125" style="162" customWidth="1"/>
    <col min="7427" max="7429" width="11.7109375" style="162" customWidth="1"/>
    <col min="7430" max="7430" width="10.5703125" style="162" customWidth="1"/>
    <col min="7431" max="7431" width="10.7109375" style="162" customWidth="1"/>
    <col min="7432" max="7437" width="11.42578125" style="162"/>
    <col min="7438" max="7438" width="13.7109375" style="162" customWidth="1"/>
    <col min="7439" max="7681" width="11.42578125" style="162"/>
    <col min="7682" max="7682" width="37.42578125" style="162" customWidth="1"/>
    <col min="7683" max="7685" width="11.7109375" style="162" customWidth="1"/>
    <col min="7686" max="7686" width="10.5703125" style="162" customWidth="1"/>
    <col min="7687" max="7687" width="10.7109375" style="162" customWidth="1"/>
    <col min="7688" max="7693" width="11.42578125" style="162"/>
    <col min="7694" max="7694" width="13.7109375" style="162" customWidth="1"/>
    <col min="7695" max="7937" width="11.42578125" style="162"/>
    <col min="7938" max="7938" width="37.42578125" style="162" customWidth="1"/>
    <col min="7939" max="7941" width="11.7109375" style="162" customWidth="1"/>
    <col min="7942" max="7942" width="10.5703125" style="162" customWidth="1"/>
    <col min="7943" max="7943" width="10.7109375" style="162" customWidth="1"/>
    <col min="7944" max="7949" width="11.42578125" style="162"/>
    <col min="7950" max="7950" width="13.7109375" style="162" customWidth="1"/>
    <col min="7951" max="8193" width="11.42578125" style="162"/>
    <col min="8194" max="8194" width="37.42578125" style="162" customWidth="1"/>
    <col min="8195" max="8197" width="11.7109375" style="162" customWidth="1"/>
    <col min="8198" max="8198" width="10.5703125" style="162" customWidth="1"/>
    <col min="8199" max="8199" width="10.7109375" style="162" customWidth="1"/>
    <col min="8200" max="8205" width="11.42578125" style="162"/>
    <col min="8206" max="8206" width="13.7109375" style="162" customWidth="1"/>
    <col min="8207" max="8449" width="11.42578125" style="162"/>
    <col min="8450" max="8450" width="37.42578125" style="162" customWidth="1"/>
    <col min="8451" max="8453" width="11.7109375" style="162" customWidth="1"/>
    <col min="8454" max="8454" width="10.5703125" style="162" customWidth="1"/>
    <col min="8455" max="8455" width="10.7109375" style="162" customWidth="1"/>
    <col min="8456" max="8461" width="11.42578125" style="162"/>
    <col min="8462" max="8462" width="13.7109375" style="162" customWidth="1"/>
    <col min="8463" max="8705" width="11.42578125" style="162"/>
    <col min="8706" max="8706" width="37.42578125" style="162" customWidth="1"/>
    <col min="8707" max="8709" width="11.7109375" style="162" customWidth="1"/>
    <col min="8710" max="8710" width="10.5703125" style="162" customWidth="1"/>
    <col min="8711" max="8711" width="10.7109375" style="162" customWidth="1"/>
    <col min="8712" max="8717" width="11.42578125" style="162"/>
    <col min="8718" max="8718" width="13.7109375" style="162" customWidth="1"/>
    <col min="8719" max="8961" width="11.42578125" style="162"/>
    <col min="8962" max="8962" width="37.42578125" style="162" customWidth="1"/>
    <col min="8963" max="8965" width="11.7109375" style="162" customWidth="1"/>
    <col min="8966" max="8966" width="10.5703125" style="162" customWidth="1"/>
    <col min="8967" max="8967" width="10.7109375" style="162" customWidth="1"/>
    <col min="8968" max="8973" width="11.42578125" style="162"/>
    <col min="8974" max="8974" width="13.7109375" style="162" customWidth="1"/>
    <col min="8975" max="9217" width="11.42578125" style="162"/>
    <col min="9218" max="9218" width="37.42578125" style="162" customWidth="1"/>
    <col min="9219" max="9221" width="11.7109375" style="162" customWidth="1"/>
    <col min="9222" max="9222" width="10.5703125" style="162" customWidth="1"/>
    <col min="9223" max="9223" width="10.7109375" style="162" customWidth="1"/>
    <col min="9224" max="9229" width="11.42578125" style="162"/>
    <col min="9230" max="9230" width="13.7109375" style="162" customWidth="1"/>
    <col min="9231" max="9473" width="11.42578125" style="162"/>
    <col min="9474" max="9474" width="37.42578125" style="162" customWidth="1"/>
    <col min="9475" max="9477" width="11.7109375" style="162" customWidth="1"/>
    <col min="9478" max="9478" width="10.5703125" style="162" customWidth="1"/>
    <col min="9479" max="9479" width="10.7109375" style="162" customWidth="1"/>
    <col min="9480" max="9485" width="11.42578125" style="162"/>
    <col min="9486" max="9486" width="13.7109375" style="162" customWidth="1"/>
    <col min="9487" max="9729" width="11.42578125" style="162"/>
    <col min="9730" max="9730" width="37.42578125" style="162" customWidth="1"/>
    <col min="9731" max="9733" width="11.7109375" style="162" customWidth="1"/>
    <col min="9734" max="9734" width="10.5703125" style="162" customWidth="1"/>
    <col min="9735" max="9735" width="10.7109375" style="162" customWidth="1"/>
    <col min="9736" max="9741" width="11.42578125" style="162"/>
    <col min="9742" max="9742" width="13.7109375" style="162" customWidth="1"/>
    <col min="9743" max="9985" width="11.42578125" style="162"/>
    <col min="9986" max="9986" width="37.42578125" style="162" customWidth="1"/>
    <col min="9987" max="9989" width="11.7109375" style="162" customWidth="1"/>
    <col min="9990" max="9990" width="10.5703125" style="162" customWidth="1"/>
    <col min="9991" max="9991" width="10.7109375" style="162" customWidth="1"/>
    <col min="9992" max="9997" width="11.42578125" style="162"/>
    <col min="9998" max="9998" width="13.7109375" style="162" customWidth="1"/>
    <col min="9999" max="10241" width="11.42578125" style="162"/>
    <col min="10242" max="10242" width="37.42578125" style="162" customWidth="1"/>
    <col min="10243" max="10245" width="11.7109375" style="162" customWidth="1"/>
    <col min="10246" max="10246" width="10.5703125" style="162" customWidth="1"/>
    <col min="10247" max="10247" width="10.7109375" style="162" customWidth="1"/>
    <col min="10248" max="10253" width="11.42578125" style="162"/>
    <col min="10254" max="10254" width="13.7109375" style="162" customWidth="1"/>
    <col min="10255" max="10497" width="11.42578125" style="162"/>
    <col min="10498" max="10498" width="37.42578125" style="162" customWidth="1"/>
    <col min="10499" max="10501" width="11.7109375" style="162" customWidth="1"/>
    <col min="10502" max="10502" width="10.5703125" style="162" customWidth="1"/>
    <col min="10503" max="10503" width="10.7109375" style="162" customWidth="1"/>
    <col min="10504" max="10509" width="11.42578125" style="162"/>
    <col min="10510" max="10510" width="13.7109375" style="162" customWidth="1"/>
    <col min="10511" max="10753" width="11.42578125" style="162"/>
    <col min="10754" max="10754" width="37.42578125" style="162" customWidth="1"/>
    <col min="10755" max="10757" width="11.7109375" style="162" customWidth="1"/>
    <col min="10758" max="10758" width="10.5703125" style="162" customWidth="1"/>
    <col min="10759" max="10759" width="10.7109375" style="162" customWidth="1"/>
    <col min="10760" max="10765" width="11.42578125" style="162"/>
    <col min="10766" max="10766" width="13.7109375" style="162" customWidth="1"/>
    <col min="10767" max="11009" width="11.42578125" style="162"/>
    <col min="11010" max="11010" width="37.42578125" style="162" customWidth="1"/>
    <col min="11011" max="11013" width="11.7109375" style="162" customWidth="1"/>
    <col min="11014" max="11014" width="10.5703125" style="162" customWidth="1"/>
    <col min="11015" max="11015" width="10.7109375" style="162" customWidth="1"/>
    <col min="11016" max="11021" width="11.42578125" style="162"/>
    <col min="11022" max="11022" width="13.7109375" style="162" customWidth="1"/>
    <col min="11023" max="11265" width="11.42578125" style="162"/>
    <col min="11266" max="11266" width="37.42578125" style="162" customWidth="1"/>
    <col min="11267" max="11269" width="11.7109375" style="162" customWidth="1"/>
    <col min="11270" max="11270" width="10.5703125" style="162" customWidth="1"/>
    <col min="11271" max="11271" width="10.7109375" style="162" customWidth="1"/>
    <col min="11272" max="11277" width="11.42578125" style="162"/>
    <col min="11278" max="11278" width="13.7109375" style="162" customWidth="1"/>
    <col min="11279" max="11521" width="11.42578125" style="162"/>
    <col min="11522" max="11522" width="37.42578125" style="162" customWidth="1"/>
    <col min="11523" max="11525" width="11.7109375" style="162" customWidth="1"/>
    <col min="11526" max="11526" width="10.5703125" style="162" customWidth="1"/>
    <col min="11527" max="11527" width="10.7109375" style="162" customWidth="1"/>
    <col min="11528" max="11533" width="11.42578125" style="162"/>
    <col min="11534" max="11534" width="13.7109375" style="162" customWidth="1"/>
    <col min="11535" max="11777" width="11.42578125" style="162"/>
    <col min="11778" max="11778" width="37.42578125" style="162" customWidth="1"/>
    <col min="11779" max="11781" width="11.7109375" style="162" customWidth="1"/>
    <col min="11782" max="11782" width="10.5703125" style="162" customWidth="1"/>
    <col min="11783" max="11783" width="10.7109375" style="162" customWidth="1"/>
    <col min="11784" max="11789" width="11.42578125" style="162"/>
    <col min="11790" max="11790" width="13.7109375" style="162" customWidth="1"/>
    <col min="11791" max="12033" width="11.42578125" style="162"/>
    <col min="12034" max="12034" width="37.42578125" style="162" customWidth="1"/>
    <col min="12035" max="12037" width="11.7109375" style="162" customWidth="1"/>
    <col min="12038" max="12038" width="10.5703125" style="162" customWidth="1"/>
    <col min="12039" max="12039" width="10.7109375" style="162" customWidth="1"/>
    <col min="12040" max="12045" width="11.42578125" style="162"/>
    <col min="12046" max="12046" width="13.7109375" style="162" customWidth="1"/>
    <col min="12047" max="12289" width="11.42578125" style="162"/>
    <col min="12290" max="12290" width="37.42578125" style="162" customWidth="1"/>
    <col min="12291" max="12293" width="11.7109375" style="162" customWidth="1"/>
    <col min="12294" max="12294" width="10.5703125" style="162" customWidth="1"/>
    <col min="12295" max="12295" width="10.7109375" style="162" customWidth="1"/>
    <col min="12296" max="12301" width="11.42578125" style="162"/>
    <col min="12302" max="12302" width="13.7109375" style="162" customWidth="1"/>
    <col min="12303" max="12545" width="11.42578125" style="162"/>
    <col min="12546" max="12546" width="37.42578125" style="162" customWidth="1"/>
    <col min="12547" max="12549" width="11.7109375" style="162" customWidth="1"/>
    <col min="12550" max="12550" width="10.5703125" style="162" customWidth="1"/>
    <col min="12551" max="12551" width="10.7109375" style="162" customWidth="1"/>
    <col min="12552" max="12557" width="11.42578125" style="162"/>
    <col min="12558" max="12558" width="13.7109375" style="162" customWidth="1"/>
    <col min="12559" max="12801" width="11.42578125" style="162"/>
    <col min="12802" max="12802" width="37.42578125" style="162" customWidth="1"/>
    <col min="12803" max="12805" width="11.7109375" style="162" customWidth="1"/>
    <col min="12806" max="12806" width="10.5703125" style="162" customWidth="1"/>
    <col min="12807" max="12807" width="10.7109375" style="162" customWidth="1"/>
    <col min="12808" max="12813" width="11.42578125" style="162"/>
    <col min="12814" max="12814" width="13.7109375" style="162" customWidth="1"/>
    <col min="12815" max="13057" width="11.42578125" style="162"/>
    <col min="13058" max="13058" width="37.42578125" style="162" customWidth="1"/>
    <col min="13059" max="13061" width="11.7109375" style="162" customWidth="1"/>
    <col min="13062" max="13062" width="10.5703125" style="162" customWidth="1"/>
    <col min="13063" max="13063" width="10.7109375" style="162" customWidth="1"/>
    <col min="13064" max="13069" width="11.42578125" style="162"/>
    <col min="13070" max="13070" width="13.7109375" style="162" customWidth="1"/>
    <col min="13071" max="13313" width="11.42578125" style="162"/>
    <col min="13314" max="13314" width="37.42578125" style="162" customWidth="1"/>
    <col min="13315" max="13317" width="11.7109375" style="162" customWidth="1"/>
    <col min="13318" max="13318" width="10.5703125" style="162" customWidth="1"/>
    <col min="13319" max="13319" width="10.7109375" style="162" customWidth="1"/>
    <col min="13320" max="13325" width="11.42578125" style="162"/>
    <col min="13326" max="13326" width="13.7109375" style="162" customWidth="1"/>
    <col min="13327" max="13569" width="11.42578125" style="162"/>
    <col min="13570" max="13570" width="37.42578125" style="162" customWidth="1"/>
    <col min="13571" max="13573" width="11.7109375" style="162" customWidth="1"/>
    <col min="13574" max="13574" width="10.5703125" style="162" customWidth="1"/>
    <col min="13575" max="13575" width="10.7109375" style="162" customWidth="1"/>
    <col min="13576" max="13581" width="11.42578125" style="162"/>
    <col min="13582" max="13582" width="13.7109375" style="162" customWidth="1"/>
    <col min="13583" max="13825" width="11.42578125" style="162"/>
    <col min="13826" max="13826" width="37.42578125" style="162" customWidth="1"/>
    <col min="13827" max="13829" width="11.7109375" style="162" customWidth="1"/>
    <col min="13830" max="13830" width="10.5703125" style="162" customWidth="1"/>
    <col min="13831" max="13831" width="10.7109375" style="162" customWidth="1"/>
    <col min="13832" max="13837" width="11.42578125" style="162"/>
    <col min="13838" max="13838" width="13.7109375" style="162" customWidth="1"/>
    <col min="13839" max="14081" width="11.42578125" style="162"/>
    <col min="14082" max="14082" width="37.42578125" style="162" customWidth="1"/>
    <col min="14083" max="14085" width="11.7109375" style="162" customWidth="1"/>
    <col min="14086" max="14086" width="10.5703125" style="162" customWidth="1"/>
    <col min="14087" max="14087" width="10.7109375" style="162" customWidth="1"/>
    <col min="14088" max="14093" width="11.42578125" style="162"/>
    <col min="14094" max="14094" width="13.7109375" style="162" customWidth="1"/>
    <col min="14095" max="14337" width="11.42578125" style="162"/>
    <col min="14338" max="14338" width="37.42578125" style="162" customWidth="1"/>
    <col min="14339" max="14341" width="11.7109375" style="162" customWidth="1"/>
    <col min="14342" max="14342" width="10.5703125" style="162" customWidth="1"/>
    <col min="14343" max="14343" width="10.7109375" style="162" customWidth="1"/>
    <col min="14344" max="14349" width="11.42578125" style="162"/>
    <col min="14350" max="14350" width="13.7109375" style="162" customWidth="1"/>
    <col min="14351" max="14593" width="11.42578125" style="162"/>
    <col min="14594" max="14594" width="37.42578125" style="162" customWidth="1"/>
    <col min="14595" max="14597" width="11.7109375" style="162" customWidth="1"/>
    <col min="14598" max="14598" width="10.5703125" style="162" customWidth="1"/>
    <col min="14599" max="14599" width="10.7109375" style="162" customWidth="1"/>
    <col min="14600" max="14605" width="11.42578125" style="162"/>
    <col min="14606" max="14606" width="13.7109375" style="162" customWidth="1"/>
    <col min="14607" max="14849" width="11.42578125" style="162"/>
    <col min="14850" max="14850" width="37.42578125" style="162" customWidth="1"/>
    <col min="14851" max="14853" width="11.7109375" style="162" customWidth="1"/>
    <col min="14854" max="14854" width="10.5703125" style="162" customWidth="1"/>
    <col min="14855" max="14855" width="10.7109375" style="162" customWidth="1"/>
    <col min="14856" max="14861" width="11.42578125" style="162"/>
    <col min="14862" max="14862" width="13.7109375" style="162" customWidth="1"/>
    <col min="14863" max="15105" width="11.42578125" style="162"/>
    <col min="15106" max="15106" width="37.42578125" style="162" customWidth="1"/>
    <col min="15107" max="15109" width="11.7109375" style="162" customWidth="1"/>
    <col min="15110" max="15110" width="10.5703125" style="162" customWidth="1"/>
    <col min="15111" max="15111" width="10.7109375" style="162" customWidth="1"/>
    <col min="15112" max="15117" width="11.42578125" style="162"/>
    <col min="15118" max="15118" width="13.7109375" style="162" customWidth="1"/>
    <col min="15119" max="15361" width="11.42578125" style="162"/>
    <col min="15362" max="15362" width="37.42578125" style="162" customWidth="1"/>
    <col min="15363" max="15365" width="11.7109375" style="162" customWidth="1"/>
    <col min="15366" max="15366" width="10.5703125" style="162" customWidth="1"/>
    <col min="15367" max="15367" width="10.7109375" style="162" customWidth="1"/>
    <col min="15368" max="15373" width="11.42578125" style="162"/>
    <col min="15374" max="15374" width="13.7109375" style="162" customWidth="1"/>
    <col min="15375" max="15617" width="11.42578125" style="162"/>
    <col min="15618" max="15618" width="37.42578125" style="162" customWidth="1"/>
    <col min="15619" max="15621" width="11.7109375" style="162" customWidth="1"/>
    <col min="15622" max="15622" width="10.5703125" style="162" customWidth="1"/>
    <col min="15623" max="15623" width="10.7109375" style="162" customWidth="1"/>
    <col min="15624" max="15629" width="11.42578125" style="162"/>
    <col min="15630" max="15630" width="13.7109375" style="162" customWidth="1"/>
    <col min="15631" max="15873" width="11.42578125" style="162"/>
    <col min="15874" max="15874" width="37.42578125" style="162" customWidth="1"/>
    <col min="15875" max="15877" width="11.7109375" style="162" customWidth="1"/>
    <col min="15878" max="15878" width="10.5703125" style="162" customWidth="1"/>
    <col min="15879" max="15879" width="10.7109375" style="162" customWidth="1"/>
    <col min="15880" max="15885" width="11.42578125" style="162"/>
    <col min="15886" max="15886" width="13.7109375" style="162" customWidth="1"/>
    <col min="15887" max="16129" width="11.42578125" style="162"/>
    <col min="16130" max="16130" width="37.42578125" style="162" customWidth="1"/>
    <col min="16131" max="16133" width="11.7109375" style="162" customWidth="1"/>
    <col min="16134" max="16134" width="10.5703125" style="162" customWidth="1"/>
    <col min="16135" max="16135" width="10.7109375" style="162" customWidth="1"/>
    <col min="16136" max="16141" width="11.42578125" style="162"/>
    <col min="16142" max="16142" width="13.7109375" style="162" customWidth="1"/>
    <col min="16143" max="16384" width="11.42578125" style="162"/>
  </cols>
  <sheetData>
    <row r="1" spans="2:6" ht="15" customHeight="1">
      <c r="C1" s="263"/>
      <c r="D1" s="262"/>
      <c r="E1" s="262"/>
      <c r="F1" s="262"/>
    </row>
    <row r="2" spans="2:6" ht="15" customHeight="1">
      <c r="C2" s="263"/>
      <c r="D2" s="262"/>
      <c r="E2" s="262"/>
      <c r="F2" s="262"/>
    </row>
    <row r="3" spans="2:6" ht="15" customHeight="1">
      <c r="C3" s="263"/>
      <c r="D3" s="262"/>
      <c r="E3" s="262"/>
      <c r="F3" s="262"/>
    </row>
    <row r="4" spans="2:6" ht="15" customHeight="1">
      <c r="B4" s="263"/>
      <c r="C4" s="262"/>
      <c r="D4" s="262"/>
      <c r="E4" s="262"/>
    </row>
    <row r="5" spans="2:6" ht="54" customHeight="1">
      <c r="B5" s="354" t="s">
        <v>283</v>
      </c>
      <c r="C5" s="354"/>
      <c r="D5" s="354"/>
      <c r="E5" s="354"/>
    </row>
    <row r="6" spans="2:6" ht="30" customHeight="1">
      <c r="B6" s="101" t="s">
        <v>155</v>
      </c>
      <c r="C6" s="39" t="str">
        <f>actualizaciones!A3</f>
        <v>acumulado abril 2010</v>
      </c>
      <c r="D6" s="39" t="str">
        <f>actualizaciones!A2</f>
        <v xml:space="preserve">acumulado abril 2011 </v>
      </c>
      <c r="E6" s="247" t="s">
        <v>275</v>
      </c>
    </row>
    <row r="7" spans="2:6" ht="15" customHeight="1">
      <c r="B7" s="201" t="s">
        <v>156</v>
      </c>
      <c r="C7" s="251"/>
      <c r="D7" s="251"/>
      <c r="E7" s="251"/>
    </row>
    <row r="8" spans="2:6" ht="15" customHeight="1">
      <c r="B8" s="204" t="s">
        <v>276</v>
      </c>
      <c r="C8" s="253">
        <v>58.37228703557728</v>
      </c>
      <c r="D8" s="253">
        <v>69.261037079492439</v>
      </c>
      <c r="E8" s="264">
        <f>D8/C8-1</f>
        <v>0.1865397193925018</v>
      </c>
    </row>
    <row r="9" spans="2:6" ht="15" customHeight="1">
      <c r="B9" s="201" t="s">
        <v>158</v>
      </c>
      <c r="C9" s="259"/>
      <c r="D9" s="259"/>
      <c r="E9" s="260"/>
    </row>
    <row r="10" spans="2:6" ht="15" customHeight="1">
      <c r="B10" s="265" t="s">
        <v>159</v>
      </c>
      <c r="C10" s="266">
        <v>69.813295794653271</v>
      </c>
      <c r="D10" s="266">
        <v>83.988924290699444</v>
      </c>
      <c r="E10" s="267">
        <f>D10/C10-1</f>
        <v>0.20305055555236851</v>
      </c>
    </row>
    <row r="11" spans="2:6" ht="15" customHeight="1">
      <c r="B11" s="268" t="s">
        <v>160</v>
      </c>
      <c r="C11" s="256">
        <v>64.742046117921774</v>
      </c>
      <c r="D11" s="256">
        <v>81.639302393461762</v>
      </c>
      <c r="E11" s="257">
        <f>D11/C11-1</f>
        <v>0.26099354729634539</v>
      </c>
    </row>
    <row r="12" spans="2:6" ht="15" customHeight="1">
      <c r="B12" s="268" t="s">
        <v>161</v>
      </c>
      <c r="C12" s="256">
        <v>71.843287709111024</v>
      </c>
      <c r="D12" s="256">
        <v>86.835914097423839</v>
      </c>
      <c r="E12" s="257">
        <f>D12/C12-1</f>
        <v>0.20868513769883434</v>
      </c>
    </row>
    <row r="13" spans="2:6" ht="15" customHeight="1">
      <c r="B13" s="268" t="s">
        <v>162</v>
      </c>
      <c r="C13" s="256">
        <v>66.135447313937021</v>
      </c>
      <c r="D13" s="256">
        <v>79.114089571755471</v>
      </c>
      <c r="E13" s="257">
        <f>D13/C13-1</f>
        <v>0.19624335791077963</v>
      </c>
    </row>
    <row r="14" spans="2:6" ht="15" customHeight="1">
      <c r="B14" s="268" t="s">
        <v>163</v>
      </c>
      <c r="C14" s="256">
        <v>73.255319148936167</v>
      </c>
      <c r="D14" s="256">
        <v>46.761695906432749</v>
      </c>
      <c r="E14" s="257">
        <f>D14/C14-1</f>
        <v>-0.36166142677829238</v>
      </c>
    </row>
    <row r="15" spans="2:6" ht="15" customHeight="1">
      <c r="B15" s="201" t="s">
        <v>164</v>
      </c>
      <c r="C15" s="259"/>
      <c r="D15" s="259"/>
      <c r="E15" s="260"/>
    </row>
    <row r="16" spans="2:6" ht="15" customHeight="1">
      <c r="B16" s="265" t="s">
        <v>165</v>
      </c>
      <c r="C16" s="266">
        <v>46.078113927500681</v>
      </c>
      <c r="D16" s="266">
        <v>53.004421221864952</v>
      </c>
      <c r="E16" s="267">
        <f>D16/C16-1</f>
        <v>0.15031664067809114</v>
      </c>
    </row>
    <row r="17" spans="2:12" ht="15" customHeight="1">
      <c r="B17" s="343" t="s">
        <v>67</v>
      </c>
      <c r="C17" s="343"/>
      <c r="D17" s="343"/>
      <c r="E17" s="343"/>
    </row>
    <row r="18" spans="2:12" ht="15" customHeight="1" thickBot="1"/>
    <row r="19" spans="2:12" ht="30" customHeight="1" thickBot="1">
      <c r="E19" s="72" t="s">
        <v>98</v>
      </c>
    </row>
    <row r="27" spans="2:12">
      <c r="B27" s="231"/>
      <c r="C27" s="231"/>
      <c r="D27" s="231"/>
      <c r="E27" s="231"/>
      <c r="F27" s="231"/>
      <c r="G27" s="231"/>
      <c r="H27" s="231"/>
      <c r="I27" s="231"/>
      <c r="J27" s="231"/>
      <c r="K27" s="231"/>
      <c r="L27" s="231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I25" sqref="I25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77"/>
  <sheetViews>
    <sheetView showGridLines="0" showRowColHeaders="0" zoomScaleNormal="100" workbookViewId="0">
      <selection activeCell="I25" sqref="I25"/>
    </sheetView>
  </sheetViews>
  <sheetFormatPr baseColWidth="10" defaultRowHeight="12.75" outlineLevelRow="1"/>
  <cols>
    <col min="1" max="1" width="15.7109375" style="231" customWidth="1"/>
    <col min="2" max="2" width="13" style="231" customWidth="1"/>
    <col min="3" max="6" width="10.7109375" style="231" customWidth="1"/>
    <col min="7" max="18" width="11" style="231" customWidth="1"/>
    <col min="19" max="21" width="10.42578125" style="231" customWidth="1"/>
    <col min="22" max="25" width="9.28515625" style="231" customWidth="1"/>
    <col min="26" max="37" width="7.28515625" style="231" customWidth="1"/>
    <col min="38" max="38" width="11.5703125" style="231" bestFit="1" customWidth="1"/>
    <col min="39" max="258" width="11.42578125" style="231"/>
    <col min="259" max="259" width="13.7109375" style="231" customWidth="1"/>
    <col min="260" max="260" width="12.140625" style="231" customWidth="1"/>
    <col min="261" max="274" width="11" style="231" customWidth="1"/>
    <col min="275" max="277" width="10.42578125" style="231" customWidth="1"/>
    <col min="278" max="279" width="7.28515625" style="231" customWidth="1"/>
    <col min="280" max="280" width="7.85546875" style="231" bestFit="1" customWidth="1"/>
    <col min="281" max="293" width="7.28515625" style="231" customWidth="1"/>
    <col min="294" max="294" width="11.5703125" style="231" bestFit="1" customWidth="1"/>
    <col min="295" max="514" width="11.42578125" style="231"/>
    <col min="515" max="515" width="13.7109375" style="231" customWidth="1"/>
    <col min="516" max="516" width="12.140625" style="231" customWidth="1"/>
    <col min="517" max="530" width="11" style="231" customWidth="1"/>
    <col min="531" max="533" width="10.42578125" style="231" customWidth="1"/>
    <col min="534" max="535" width="7.28515625" style="231" customWidth="1"/>
    <col min="536" max="536" width="7.85546875" style="231" bestFit="1" customWidth="1"/>
    <col min="537" max="549" width="7.28515625" style="231" customWidth="1"/>
    <col min="550" max="550" width="11.5703125" style="231" bestFit="1" customWidth="1"/>
    <col min="551" max="770" width="11.42578125" style="231"/>
    <col min="771" max="771" width="13.7109375" style="231" customWidth="1"/>
    <col min="772" max="772" width="12.140625" style="231" customWidth="1"/>
    <col min="773" max="786" width="11" style="231" customWidth="1"/>
    <col min="787" max="789" width="10.42578125" style="231" customWidth="1"/>
    <col min="790" max="791" width="7.28515625" style="231" customWidth="1"/>
    <col min="792" max="792" width="7.85546875" style="231" bestFit="1" customWidth="1"/>
    <col min="793" max="805" width="7.28515625" style="231" customWidth="1"/>
    <col min="806" max="806" width="11.5703125" style="231" bestFit="1" customWidth="1"/>
    <col min="807" max="1026" width="11.42578125" style="231"/>
    <col min="1027" max="1027" width="13.7109375" style="231" customWidth="1"/>
    <col min="1028" max="1028" width="12.140625" style="231" customWidth="1"/>
    <col min="1029" max="1042" width="11" style="231" customWidth="1"/>
    <col min="1043" max="1045" width="10.42578125" style="231" customWidth="1"/>
    <col min="1046" max="1047" width="7.28515625" style="231" customWidth="1"/>
    <col min="1048" max="1048" width="7.85546875" style="231" bestFit="1" customWidth="1"/>
    <col min="1049" max="1061" width="7.28515625" style="231" customWidth="1"/>
    <col min="1062" max="1062" width="11.5703125" style="231" bestFit="1" customWidth="1"/>
    <col min="1063" max="1282" width="11.42578125" style="231"/>
    <col min="1283" max="1283" width="13.7109375" style="231" customWidth="1"/>
    <col min="1284" max="1284" width="12.140625" style="231" customWidth="1"/>
    <col min="1285" max="1298" width="11" style="231" customWidth="1"/>
    <col min="1299" max="1301" width="10.42578125" style="231" customWidth="1"/>
    <col min="1302" max="1303" width="7.28515625" style="231" customWidth="1"/>
    <col min="1304" max="1304" width="7.85546875" style="231" bestFit="1" customWidth="1"/>
    <col min="1305" max="1317" width="7.28515625" style="231" customWidth="1"/>
    <col min="1318" max="1318" width="11.5703125" style="231" bestFit="1" customWidth="1"/>
    <col min="1319" max="1538" width="11.42578125" style="231"/>
    <col min="1539" max="1539" width="13.7109375" style="231" customWidth="1"/>
    <col min="1540" max="1540" width="12.140625" style="231" customWidth="1"/>
    <col min="1541" max="1554" width="11" style="231" customWidth="1"/>
    <col min="1555" max="1557" width="10.42578125" style="231" customWidth="1"/>
    <col min="1558" max="1559" width="7.28515625" style="231" customWidth="1"/>
    <col min="1560" max="1560" width="7.85546875" style="231" bestFit="1" customWidth="1"/>
    <col min="1561" max="1573" width="7.28515625" style="231" customWidth="1"/>
    <col min="1574" max="1574" width="11.5703125" style="231" bestFit="1" customWidth="1"/>
    <col min="1575" max="1794" width="11.42578125" style="231"/>
    <col min="1795" max="1795" width="13.7109375" style="231" customWidth="1"/>
    <col min="1796" max="1796" width="12.140625" style="231" customWidth="1"/>
    <col min="1797" max="1810" width="11" style="231" customWidth="1"/>
    <col min="1811" max="1813" width="10.42578125" style="231" customWidth="1"/>
    <col min="1814" max="1815" width="7.28515625" style="231" customWidth="1"/>
    <col min="1816" max="1816" width="7.85546875" style="231" bestFit="1" customWidth="1"/>
    <col min="1817" max="1829" width="7.28515625" style="231" customWidth="1"/>
    <col min="1830" max="1830" width="11.5703125" style="231" bestFit="1" customWidth="1"/>
    <col min="1831" max="2050" width="11.42578125" style="231"/>
    <col min="2051" max="2051" width="13.7109375" style="231" customWidth="1"/>
    <col min="2052" max="2052" width="12.140625" style="231" customWidth="1"/>
    <col min="2053" max="2066" width="11" style="231" customWidth="1"/>
    <col min="2067" max="2069" width="10.42578125" style="231" customWidth="1"/>
    <col min="2070" max="2071" width="7.28515625" style="231" customWidth="1"/>
    <col min="2072" max="2072" width="7.85546875" style="231" bestFit="1" customWidth="1"/>
    <col min="2073" max="2085" width="7.28515625" style="231" customWidth="1"/>
    <col min="2086" max="2086" width="11.5703125" style="231" bestFit="1" customWidth="1"/>
    <col min="2087" max="2306" width="11.42578125" style="231"/>
    <col min="2307" max="2307" width="13.7109375" style="231" customWidth="1"/>
    <col min="2308" max="2308" width="12.140625" style="231" customWidth="1"/>
    <col min="2309" max="2322" width="11" style="231" customWidth="1"/>
    <col min="2323" max="2325" width="10.42578125" style="231" customWidth="1"/>
    <col min="2326" max="2327" width="7.28515625" style="231" customWidth="1"/>
    <col min="2328" max="2328" width="7.85546875" style="231" bestFit="1" customWidth="1"/>
    <col min="2329" max="2341" width="7.28515625" style="231" customWidth="1"/>
    <col min="2342" max="2342" width="11.5703125" style="231" bestFit="1" customWidth="1"/>
    <col min="2343" max="2562" width="11.42578125" style="231"/>
    <col min="2563" max="2563" width="13.7109375" style="231" customWidth="1"/>
    <col min="2564" max="2564" width="12.140625" style="231" customWidth="1"/>
    <col min="2565" max="2578" width="11" style="231" customWidth="1"/>
    <col min="2579" max="2581" width="10.42578125" style="231" customWidth="1"/>
    <col min="2582" max="2583" width="7.28515625" style="231" customWidth="1"/>
    <col min="2584" max="2584" width="7.85546875" style="231" bestFit="1" customWidth="1"/>
    <col min="2585" max="2597" width="7.28515625" style="231" customWidth="1"/>
    <col min="2598" max="2598" width="11.5703125" style="231" bestFit="1" customWidth="1"/>
    <col min="2599" max="2818" width="11.42578125" style="231"/>
    <col min="2819" max="2819" width="13.7109375" style="231" customWidth="1"/>
    <col min="2820" max="2820" width="12.140625" style="231" customWidth="1"/>
    <col min="2821" max="2834" width="11" style="231" customWidth="1"/>
    <col min="2835" max="2837" width="10.42578125" style="231" customWidth="1"/>
    <col min="2838" max="2839" width="7.28515625" style="231" customWidth="1"/>
    <col min="2840" max="2840" width="7.85546875" style="231" bestFit="1" customWidth="1"/>
    <col min="2841" max="2853" width="7.28515625" style="231" customWidth="1"/>
    <col min="2854" max="2854" width="11.5703125" style="231" bestFit="1" customWidth="1"/>
    <col min="2855" max="3074" width="11.42578125" style="231"/>
    <col min="3075" max="3075" width="13.7109375" style="231" customWidth="1"/>
    <col min="3076" max="3076" width="12.140625" style="231" customWidth="1"/>
    <col min="3077" max="3090" width="11" style="231" customWidth="1"/>
    <col min="3091" max="3093" width="10.42578125" style="231" customWidth="1"/>
    <col min="3094" max="3095" width="7.28515625" style="231" customWidth="1"/>
    <col min="3096" max="3096" width="7.85546875" style="231" bestFit="1" customWidth="1"/>
    <col min="3097" max="3109" width="7.28515625" style="231" customWidth="1"/>
    <col min="3110" max="3110" width="11.5703125" style="231" bestFit="1" customWidth="1"/>
    <col min="3111" max="3330" width="11.42578125" style="231"/>
    <col min="3331" max="3331" width="13.7109375" style="231" customWidth="1"/>
    <col min="3332" max="3332" width="12.140625" style="231" customWidth="1"/>
    <col min="3333" max="3346" width="11" style="231" customWidth="1"/>
    <col min="3347" max="3349" width="10.42578125" style="231" customWidth="1"/>
    <col min="3350" max="3351" width="7.28515625" style="231" customWidth="1"/>
    <col min="3352" max="3352" width="7.85546875" style="231" bestFit="1" customWidth="1"/>
    <col min="3353" max="3365" width="7.28515625" style="231" customWidth="1"/>
    <col min="3366" max="3366" width="11.5703125" style="231" bestFit="1" customWidth="1"/>
    <col min="3367" max="3586" width="11.42578125" style="231"/>
    <col min="3587" max="3587" width="13.7109375" style="231" customWidth="1"/>
    <col min="3588" max="3588" width="12.140625" style="231" customWidth="1"/>
    <col min="3589" max="3602" width="11" style="231" customWidth="1"/>
    <col min="3603" max="3605" width="10.42578125" style="231" customWidth="1"/>
    <col min="3606" max="3607" width="7.28515625" style="231" customWidth="1"/>
    <col min="3608" max="3608" width="7.85546875" style="231" bestFit="1" customWidth="1"/>
    <col min="3609" max="3621" width="7.28515625" style="231" customWidth="1"/>
    <col min="3622" max="3622" width="11.5703125" style="231" bestFit="1" customWidth="1"/>
    <col min="3623" max="3842" width="11.42578125" style="231"/>
    <col min="3843" max="3843" width="13.7109375" style="231" customWidth="1"/>
    <col min="3844" max="3844" width="12.140625" style="231" customWidth="1"/>
    <col min="3845" max="3858" width="11" style="231" customWidth="1"/>
    <col min="3859" max="3861" width="10.42578125" style="231" customWidth="1"/>
    <col min="3862" max="3863" width="7.28515625" style="231" customWidth="1"/>
    <col min="3864" max="3864" width="7.85546875" style="231" bestFit="1" customWidth="1"/>
    <col min="3865" max="3877" width="7.28515625" style="231" customWidth="1"/>
    <col min="3878" max="3878" width="11.5703125" style="231" bestFit="1" customWidth="1"/>
    <col min="3879" max="4098" width="11.42578125" style="231"/>
    <col min="4099" max="4099" width="13.7109375" style="231" customWidth="1"/>
    <col min="4100" max="4100" width="12.140625" style="231" customWidth="1"/>
    <col min="4101" max="4114" width="11" style="231" customWidth="1"/>
    <col min="4115" max="4117" width="10.42578125" style="231" customWidth="1"/>
    <col min="4118" max="4119" width="7.28515625" style="231" customWidth="1"/>
    <col min="4120" max="4120" width="7.85546875" style="231" bestFit="1" customWidth="1"/>
    <col min="4121" max="4133" width="7.28515625" style="231" customWidth="1"/>
    <col min="4134" max="4134" width="11.5703125" style="231" bestFit="1" customWidth="1"/>
    <col min="4135" max="4354" width="11.42578125" style="231"/>
    <col min="4355" max="4355" width="13.7109375" style="231" customWidth="1"/>
    <col min="4356" max="4356" width="12.140625" style="231" customWidth="1"/>
    <col min="4357" max="4370" width="11" style="231" customWidth="1"/>
    <col min="4371" max="4373" width="10.42578125" style="231" customWidth="1"/>
    <col min="4374" max="4375" width="7.28515625" style="231" customWidth="1"/>
    <col min="4376" max="4376" width="7.85546875" style="231" bestFit="1" customWidth="1"/>
    <col min="4377" max="4389" width="7.28515625" style="231" customWidth="1"/>
    <col min="4390" max="4390" width="11.5703125" style="231" bestFit="1" customWidth="1"/>
    <col min="4391" max="4610" width="11.42578125" style="231"/>
    <col min="4611" max="4611" width="13.7109375" style="231" customWidth="1"/>
    <col min="4612" max="4612" width="12.140625" style="231" customWidth="1"/>
    <col min="4613" max="4626" width="11" style="231" customWidth="1"/>
    <col min="4627" max="4629" width="10.42578125" style="231" customWidth="1"/>
    <col min="4630" max="4631" width="7.28515625" style="231" customWidth="1"/>
    <col min="4632" max="4632" width="7.85546875" style="231" bestFit="1" customWidth="1"/>
    <col min="4633" max="4645" width="7.28515625" style="231" customWidth="1"/>
    <col min="4646" max="4646" width="11.5703125" style="231" bestFit="1" customWidth="1"/>
    <col min="4647" max="4866" width="11.42578125" style="231"/>
    <col min="4867" max="4867" width="13.7109375" style="231" customWidth="1"/>
    <col min="4868" max="4868" width="12.140625" style="231" customWidth="1"/>
    <col min="4869" max="4882" width="11" style="231" customWidth="1"/>
    <col min="4883" max="4885" width="10.42578125" style="231" customWidth="1"/>
    <col min="4886" max="4887" width="7.28515625" style="231" customWidth="1"/>
    <col min="4888" max="4888" width="7.85546875" style="231" bestFit="1" customWidth="1"/>
    <col min="4889" max="4901" width="7.28515625" style="231" customWidth="1"/>
    <col min="4902" max="4902" width="11.5703125" style="231" bestFit="1" customWidth="1"/>
    <col min="4903" max="5122" width="11.42578125" style="231"/>
    <col min="5123" max="5123" width="13.7109375" style="231" customWidth="1"/>
    <col min="5124" max="5124" width="12.140625" style="231" customWidth="1"/>
    <col min="5125" max="5138" width="11" style="231" customWidth="1"/>
    <col min="5139" max="5141" width="10.42578125" style="231" customWidth="1"/>
    <col min="5142" max="5143" width="7.28515625" style="231" customWidth="1"/>
    <col min="5144" max="5144" width="7.85546875" style="231" bestFit="1" customWidth="1"/>
    <col min="5145" max="5157" width="7.28515625" style="231" customWidth="1"/>
    <col min="5158" max="5158" width="11.5703125" style="231" bestFit="1" customWidth="1"/>
    <col min="5159" max="5378" width="11.42578125" style="231"/>
    <col min="5379" max="5379" width="13.7109375" style="231" customWidth="1"/>
    <col min="5380" max="5380" width="12.140625" style="231" customWidth="1"/>
    <col min="5381" max="5394" width="11" style="231" customWidth="1"/>
    <col min="5395" max="5397" width="10.42578125" style="231" customWidth="1"/>
    <col min="5398" max="5399" width="7.28515625" style="231" customWidth="1"/>
    <col min="5400" max="5400" width="7.85546875" style="231" bestFit="1" customWidth="1"/>
    <col min="5401" max="5413" width="7.28515625" style="231" customWidth="1"/>
    <col min="5414" max="5414" width="11.5703125" style="231" bestFit="1" customWidth="1"/>
    <col min="5415" max="5634" width="11.42578125" style="231"/>
    <col min="5635" max="5635" width="13.7109375" style="231" customWidth="1"/>
    <col min="5636" max="5636" width="12.140625" style="231" customWidth="1"/>
    <col min="5637" max="5650" width="11" style="231" customWidth="1"/>
    <col min="5651" max="5653" width="10.42578125" style="231" customWidth="1"/>
    <col min="5654" max="5655" width="7.28515625" style="231" customWidth="1"/>
    <col min="5656" max="5656" width="7.85546875" style="231" bestFit="1" customWidth="1"/>
    <col min="5657" max="5669" width="7.28515625" style="231" customWidth="1"/>
    <col min="5670" max="5670" width="11.5703125" style="231" bestFit="1" customWidth="1"/>
    <col min="5671" max="5890" width="11.42578125" style="231"/>
    <col min="5891" max="5891" width="13.7109375" style="231" customWidth="1"/>
    <col min="5892" max="5892" width="12.140625" style="231" customWidth="1"/>
    <col min="5893" max="5906" width="11" style="231" customWidth="1"/>
    <col min="5907" max="5909" width="10.42578125" style="231" customWidth="1"/>
    <col min="5910" max="5911" width="7.28515625" style="231" customWidth="1"/>
    <col min="5912" max="5912" width="7.85546875" style="231" bestFit="1" customWidth="1"/>
    <col min="5913" max="5925" width="7.28515625" style="231" customWidth="1"/>
    <col min="5926" max="5926" width="11.5703125" style="231" bestFit="1" customWidth="1"/>
    <col min="5927" max="6146" width="11.42578125" style="231"/>
    <col min="6147" max="6147" width="13.7109375" style="231" customWidth="1"/>
    <col min="6148" max="6148" width="12.140625" style="231" customWidth="1"/>
    <col min="6149" max="6162" width="11" style="231" customWidth="1"/>
    <col min="6163" max="6165" width="10.42578125" style="231" customWidth="1"/>
    <col min="6166" max="6167" width="7.28515625" style="231" customWidth="1"/>
    <col min="6168" max="6168" width="7.85546875" style="231" bestFit="1" customWidth="1"/>
    <col min="6169" max="6181" width="7.28515625" style="231" customWidth="1"/>
    <col min="6182" max="6182" width="11.5703125" style="231" bestFit="1" customWidth="1"/>
    <col min="6183" max="6402" width="11.42578125" style="231"/>
    <col min="6403" max="6403" width="13.7109375" style="231" customWidth="1"/>
    <col min="6404" max="6404" width="12.140625" style="231" customWidth="1"/>
    <col min="6405" max="6418" width="11" style="231" customWidth="1"/>
    <col min="6419" max="6421" width="10.42578125" style="231" customWidth="1"/>
    <col min="6422" max="6423" width="7.28515625" style="231" customWidth="1"/>
    <col min="6424" max="6424" width="7.85546875" style="231" bestFit="1" customWidth="1"/>
    <col min="6425" max="6437" width="7.28515625" style="231" customWidth="1"/>
    <col min="6438" max="6438" width="11.5703125" style="231" bestFit="1" customWidth="1"/>
    <col min="6439" max="6658" width="11.42578125" style="231"/>
    <col min="6659" max="6659" width="13.7109375" style="231" customWidth="1"/>
    <col min="6660" max="6660" width="12.140625" style="231" customWidth="1"/>
    <col min="6661" max="6674" width="11" style="231" customWidth="1"/>
    <col min="6675" max="6677" width="10.42578125" style="231" customWidth="1"/>
    <col min="6678" max="6679" width="7.28515625" style="231" customWidth="1"/>
    <col min="6680" max="6680" width="7.85546875" style="231" bestFit="1" customWidth="1"/>
    <col min="6681" max="6693" width="7.28515625" style="231" customWidth="1"/>
    <col min="6694" max="6694" width="11.5703125" style="231" bestFit="1" customWidth="1"/>
    <col min="6695" max="6914" width="11.42578125" style="231"/>
    <col min="6915" max="6915" width="13.7109375" style="231" customWidth="1"/>
    <col min="6916" max="6916" width="12.140625" style="231" customWidth="1"/>
    <col min="6917" max="6930" width="11" style="231" customWidth="1"/>
    <col min="6931" max="6933" width="10.42578125" style="231" customWidth="1"/>
    <col min="6934" max="6935" width="7.28515625" style="231" customWidth="1"/>
    <col min="6936" max="6936" width="7.85546875" style="231" bestFit="1" customWidth="1"/>
    <col min="6937" max="6949" width="7.28515625" style="231" customWidth="1"/>
    <col min="6950" max="6950" width="11.5703125" style="231" bestFit="1" customWidth="1"/>
    <col min="6951" max="7170" width="11.42578125" style="231"/>
    <col min="7171" max="7171" width="13.7109375" style="231" customWidth="1"/>
    <col min="7172" max="7172" width="12.140625" style="231" customWidth="1"/>
    <col min="7173" max="7186" width="11" style="231" customWidth="1"/>
    <col min="7187" max="7189" width="10.42578125" style="231" customWidth="1"/>
    <col min="7190" max="7191" width="7.28515625" style="231" customWidth="1"/>
    <col min="7192" max="7192" width="7.85546875" style="231" bestFit="1" customWidth="1"/>
    <col min="7193" max="7205" width="7.28515625" style="231" customWidth="1"/>
    <col min="7206" max="7206" width="11.5703125" style="231" bestFit="1" customWidth="1"/>
    <col min="7207" max="7426" width="11.42578125" style="231"/>
    <col min="7427" max="7427" width="13.7109375" style="231" customWidth="1"/>
    <col min="7428" max="7428" width="12.140625" style="231" customWidth="1"/>
    <col min="7429" max="7442" width="11" style="231" customWidth="1"/>
    <col min="7443" max="7445" width="10.42578125" style="231" customWidth="1"/>
    <col min="7446" max="7447" width="7.28515625" style="231" customWidth="1"/>
    <col min="7448" max="7448" width="7.85546875" style="231" bestFit="1" customWidth="1"/>
    <col min="7449" max="7461" width="7.28515625" style="231" customWidth="1"/>
    <col min="7462" max="7462" width="11.5703125" style="231" bestFit="1" customWidth="1"/>
    <col min="7463" max="7682" width="11.42578125" style="231"/>
    <col min="7683" max="7683" width="13.7109375" style="231" customWidth="1"/>
    <col min="7684" max="7684" width="12.140625" style="231" customWidth="1"/>
    <col min="7685" max="7698" width="11" style="231" customWidth="1"/>
    <col min="7699" max="7701" width="10.42578125" style="231" customWidth="1"/>
    <col min="7702" max="7703" width="7.28515625" style="231" customWidth="1"/>
    <col min="7704" max="7704" width="7.85546875" style="231" bestFit="1" customWidth="1"/>
    <col min="7705" max="7717" width="7.28515625" style="231" customWidth="1"/>
    <col min="7718" max="7718" width="11.5703125" style="231" bestFit="1" customWidth="1"/>
    <col min="7719" max="7938" width="11.42578125" style="231"/>
    <col min="7939" max="7939" width="13.7109375" style="231" customWidth="1"/>
    <col min="7940" max="7940" width="12.140625" style="231" customWidth="1"/>
    <col min="7941" max="7954" width="11" style="231" customWidth="1"/>
    <col min="7955" max="7957" width="10.42578125" style="231" customWidth="1"/>
    <col min="7958" max="7959" width="7.28515625" style="231" customWidth="1"/>
    <col min="7960" max="7960" width="7.85546875" style="231" bestFit="1" customWidth="1"/>
    <col min="7961" max="7973" width="7.28515625" style="231" customWidth="1"/>
    <col min="7974" max="7974" width="11.5703125" style="231" bestFit="1" customWidth="1"/>
    <col min="7975" max="8194" width="11.42578125" style="231"/>
    <col min="8195" max="8195" width="13.7109375" style="231" customWidth="1"/>
    <col min="8196" max="8196" width="12.140625" style="231" customWidth="1"/>
    <col min="8197" max="8210" width="11" style="231" customWidth="1"/>
    <col min="8211" max="8213" width="10.42578125" style="231" customWidth="1"/>
    <col min="8214" max="8215" width="7.28515625" style="231" customWidth="1"/>
    <col min="8216" max="8216" width="7.85546875" style="231" bestFit="1" customWidth="1"/>
    <col min="8217" max="8229" width="7.28515625" style="231" customWidth="1"/>
    <col min="8230" max="8230" width="11.5703125" style="231" bestFit="1" customWidth="1"/>
    <col min="8231" max="8450" width="11.42578125" style="231"/>
    <col min="8451" max="8451" width="13.7109375" style="231" customWidth="1"/>
    <col min="8452" max="8452" width="12.140625" style="231" customWidth="1"/>
    <col min="8453" max="8466" width="11" style="231" customWidth="1"/>
    <col min="8467" max="8469" width="10.42578125" style="231" customWidth="1"/>
    <col min="8470" max="8471" width="7.28515625" style="231" customWidth="1"/>
    <col min="8472" max="8472" width="7.85546875" style="231" bestFit="1" customWidth="1"/>
    <col min="8473" max="8485" width="7.28515625" style="231" customWidth="1"/>
    <col min="8486" max="8486" width="11.5703125" style="231" bestFit="1" customWidth="1"/>
    <col min="8487" max="8706" width="11.42578125" style="231"/>
    <col min="8707" max="8707" width="13.7109375" style="231" customWidth="1"/>
    <col min="8708" max="8708" width="12.140625" style="231" customWidth="1"/>
    <col min="8709" max="8722" width="11" style="231" customWidth="1"/>
    <col min="8723" max="8725" width="10.42578125" style="231" customWidth="1"/>
    <col min="8726" max="8727" width="7.28515625" style="231" customWidth="1"/>
    <col min="8728" max="8728" width="7.85546875" style="231" bestFit="1" customWidth="1"/>
    <col min="8729" max="8741" width="7.28515625" style="231" customWidth="1"/>
    <col min="8742" max="8742" width="11.5703125" style="231" bestFit="1" customWidth="1"/>
    <col min="8743" max="8962" width="11.42578125" style="231"/>
    <col min="8963" max="8963" width="13.7109375" style="231" customWidth="1"/>
    <col min="8964" max="8964" width="12.140625" style="231" customWidth="1"/>
    <col min="8965" max="8978" width="11" style="231" customWidth="1"/>
    <col min="8979" max="8981" width="10.42578125" style="231" customWidth="1"/>
    <col min="8982" max="8983" width="7.28515625" style="231" customWidth="1"/>
    <col min="8984" max="8984" width="7.85546875" style="231" bestFit="1" customWidth="1"/>
    <col min="8985" max="8997" width="7.28515625" style="231" customWidth="1"/>
    <col min="8998" max="8998" width="11.5703125" style="231" bestFit="1" customWidth="1"/>
    <col min="8999" max="9218" width="11.42578125" style="231"/>
    <col min="9219" max="9219" width="13.7109375" style="231" customWidth="1"/>
    <col min="9220" max="9220" width="12.140625" style="231" customWidth="1"/>
    <col min="9221" max="9234" width="11" style="231" customWidth="1"/>
    <col min="9235" max="9237" width="10.42578125" style="231" customWidth="1"/>
    <col min="9238" max="9239" width="7.28515625" style="231" customWidth="1"/>
    <col min="9240" max="9240" width="7.85546875" style="231" bestFit="1" customWidth="1"/>
    <col min="9241" max="9253" width="7.28515625" style="231" customWidth="1"/>
    <col min="9254" max="9254" width="11.5703125" style="231" bestFit="1" customWidth="1"/>
    <col min="9255" max="9474" width="11.42578125" style="231"/>
    <col min="9475" max="9475" width="13.7109375" style="231" customWidth="1"/>
    <col min="9476" max="9476" width="12.140625" style="231" customWidth="1"/>
    <col min="9477" max="9490" width="11" style="231" customWidth="1"/>
    <col min="9491" max="9493" width="10.42578125" style="231" customWidth="1"/>
    <col min="9494" max="9495" width="7.28515625" style="231" customWidth="1"/>
    <col min="9496" max="9496" width="7.85546875" style="231" bestFit="1" customWidth="1"/>
    <col min="9497" max="9509" width="7.28515625" style="231" customWidth="1"/>
    <col min="9510" max="9510" width="11.5703125" style="231" bestFit="1" customWidth="1"/>
    <col min="9511" max="9730" width="11.42578125" style="231"/>
    <col min="9731" max="9731" width="13.7109375" style="231" customWidth="1"/>
    <col min="9732" max="9732" width="12.140625" style="231" customWidth="1"/>
    <col min="9733" max="9746" width="11" style="231" customWidth="1"/>
    <col min="9747" max="9749" width="10.42578125" style="231" customWidth="1"/>
    <col min="9750" max="9751" width="7.28515625" style="231" customWidth="1"/>
    <col min="9752" max="9752" width="7.85546875" style="231" bestFit="1" customWidth="1"/>
    <col min="9753" max="9765" width="7.28515625" style="231" customWidth="1"/>
    <col min="9766" max="9766" width="11.5703125" style="231" bestFit="1" customWidth="1"/>
    <col min="9767" max="9986" width="11.42578125" style="231"/>
    <col min="9987" max="9987" width="13.7109375" style="231" customWidth="1"/>
    <col min="9988" max="9988" width="12.140625" style="231" customWidth="1"/>
    <col min="9989" max="10002" width="11" style="231" customWidth="1"/>
    <col min="10003" max="10005" width="10.42578125" style="231" customWidth="1"/>
    <col min="10006" max="10007" width="7.28515625" style="231" customWidth="1"/>
    <col min="10008" max="10008" width="7.85546875" style="231" bestFit="1" customWidth="1"/>
    <col min="10009" max="10021" width="7.28515625" style="231" customWidth="1"/>
    <col min="10022" max="10022" width="11.5703125" style="231" bestFit="1" customWidth="1"/>
    <col min="10023" max="10242" width="11.42578125" style="231"/>
    <col min="10243" max="10243" width="13.7109375" style="231" customWidth="1"/>
    <col min="10244" max="10244" width="12.140625" style="231" customWidth="1"/>
    <col min="10245" max="10258" width="11" style="231" customWidth="1"/>
    <col min="10259" max="10261" width="10.42578125" style="231" customWidth="1"/>
    <col min="10262" max="10263" width="7.28515625" style="231" customWidth="1"/>
    <col min="10264" max="10264" width="7.85546875" style="231" bestFit="1" customWidth="1"/>
    <col min="10265" max="10277" width="7.28515625" style="231" customWidth="1"/>
    <col min="10278" max="10278" width="11.5703125" style="231" bestFit="1" customWidth="1"/>
    <col min="10279" max="10498" width="11.42578125" style="231"/>
    <col min="10499" max="10499" width="13.7109375" style="231" customWidth="1"/>
    <col min="10500" max="10500" width="12.140625" style="231" customWidth="1"/>
    <col min="10501" max="10514" width="11" style="231" customWidth="1"/>
    <col min="10515" max="10517" width="10.42578125" style="231" customWidth="1"/>
    <col min="10518" max="10519" width="7.28515625" style="231" customWidth="1"/>
    <col min="10520" max="10520" width="7.85546875" style="231" bestFit="1" customWidth="1"/>
    <col min="10521" max="10533" width="7.28515625" style="231" customWidth="1"/>
    <col min="10534" max="10534" width="11.5703125" style="231" bestFit="1" customWidth="1"/>
    <col min="10535" max="10754" width="11.42578125" style="231"/>
    <col min="10755" max="10755" width="13.7109375" style="231" customWidth="1"/>
    <col min="10756" max="10756" width="12.140625" style="231" customWidth="1"/>
    <col min="10757" max="10770" width="11" style="231" customWidth="1"/>
    <col min="10771" max="10773" width="10.42578125" style="231" customWidth="1"/>
    <col min="10774" max="10775" width="7.28515625" style="231" customWidth="1"/>
    <col min="10776" max="10776" width="7.85546875" style="231" bestFit="1" customWidth="1"/>
    <col min="10777" max="10789" width="7.28515625" style="231" customWidth="1"/>
    <col min="10790" max="10790" width="11.5703125" style="231" bestFit="1" customWidth="1"/>
    <col min="10791" max="11010" width="11.42578125" style="231"/>
    <col min="11011" max="11011" width="13.7109375" style="231" customWidth="1"/>
    <col min="11012" max="11012" width="12.140625" style="231" customWidth="1"/>
    <col min="11013" max="11026" width="11" style="231" customWidth="1"/>
    <col min="11027" max="11029" width="10.42578125" style="231" customWidth="1"/>
    <col min="11030" max="11031" width="7.28515625" style="231" customWidth="1"/>
    <col min="11032" max="11032" width="7.85546875" style="231" bestFit="1" customWidth="1"/>
    <col min="11033" max="11045" width="7.28515625" style="231" customWidth="1"/>
    <col min="11046" max="11046" width="11.5703125" style="231" bestFit="1" customWidth="1"/>
    <col min="11047" max="11266" width="11.42578125" style="231"/>
    <col min="11267" max="11267" width="13.7109375" style="231" customWidth="1"/>
    <col min="11268" max="11268" width="12.140625" style="231" customWidth="1"/>
    <col min="11269" max="11282" width="11" style="231" customWidth="1"/>
    <col min="11283" max="11285" width="10.42578125" style="231" customWidth="1"/>
    <col min="11286" max="11287" width="7.28515625" style="231" customWidth="1"/>
    <col min="11288" max="11288" width="7.85546875" style="231" bestFit="1" customWidth="1"/>
    <col min="11289" max="11301" width="7.28515625" style="231" customWidth="1"/>
    <col min="11302" max="11302" width="11.5703125" style="231" bestFit="1" customWidth="1"/>
    <col min="11303" max="11522" width="11.42578125" style="231"/>
    <col min="11523" max="11523" width="13.7109375" style="231" customWidth="1"/>
    <col min="11524" max="11524" width="12.140625" style="231" customWidth="1"/>
    <col min="11525" max="11538" width="11" style="231" customWidth="1"/>
    <col min="11539" max="11541" width="10.42578125" style="231" customWidth="1"/>
    <col min="11542" max="11543" width="7.28515625" style="231" customWidth="1"/>
    <col min="11544" max="11544" width="7.85546875" style="231" bestFit="1" customWidth="1"/>
    <col min="11545" max="11557" width="7.28515625" style="231" customWidth="1"/>
    <col min="11558" max="11558" width="11.5703125" style="231" bestFit="1" customWidth="1"/>
    <col min="11559" max="11778" width="11.42578125" style="231"/>
    <col min="11779" max="11779" width="13.7109375" style="231" customWidth="1"/>
    <col min="11780" max="11780" width="12.140625" style="231" customWidth="1"/>
    <col min="11781" max="11794" width="11" style="231" customWidth="1"/>
    <col min="11795" max="11797" width="10.42578125" style="231" customWidth="1"/>
    <col min="11798" max="11799" width="7.28515625" style="231" customWidth="1"/>
    <col min="11800" max="11800" width="7.85546875" style="231" bestFit="1" customWidth="1"/>
    <col min="11801" max="11813" width="7.28515625" style="231" customWidth="1"/>
    <col min="11814" max="11814" width="11.5703125" style="231" bestFit="1" customWidth="1"/>
    <col min="11815" max="12034" width="11.42578125" style="231"/>
    <col min="12035" max="12035" width="13.7109375" style="231" customWidth="1"/>
    <col min="12036" max="12036" width="12.140625" style="231" customWidth="1"/>
    <col min="12037" max="12050" width="11" style="231" customWidth="1"/>
    <col min="12051" max="12053" width="10.42578125" style="231" customWidth="1"/>
    <col min="12054" max="12055" width="7.28515625" style="231" customWidth="1"/>
    <col min="12056" max="12056" width="7.85546875" style="231" bestFit="1" customWidth="1"/>
    <col min="12057" max="12069" width="7.28515625" style="231" customWidth="1"/>
    <col min="12070" max="12070" width="11.5703125" style="231" bestFit="1" customWidth="1"/>
    <col min="12071" max="12290" width="11.42578125" style="231"/>
    <col min="12291" max="12291" width="13.7109375" style="231" customWidth="1"/>
    <col min="12292" max="12292" width="12.140625" style="231" customWidth="1"/>
    <col min="12293" max="12306" width="11" style="231" customWidth="1"/>
    <col min="12307" max="12309" width="10.42578125" style="231" customWidth="1"/>
    <col min="12310" max="12311" width="7.28515625" style="231" customWidth="1"/>
    <col min="12312" max="12312" width="7.85546875" style="231" bestFit="1" customWidth="1"/>
    <col min="12313" max="12325" width="7.28515625" style="231" customWidth="1"/>
    <col min="12326" max="12326" width="11.5703125" style="231" bestFit="1" customWidth="1"/>
    <col min="12327" max="12546" width="11.42578125" style="231"/>
    <col min="12547" max="12547" width="13.7109375" style="231" customWidth="1"/>
    <col min="12548" max="12548" width="12.140625" style="231" customWidth="1"/>
    <col min="12549" max="12562" width="11" style="231" customWidth="1"/>
    <col min="12563" max="12565" width="10.42578125" style="231" customWidth="1"/>
    <col min="12566" max="12567" width="7.28515625" style="231" customWidth="1"/>
    <col min="12568" max="12568" width="7.85546875" style="231" bestFit="1" customWidth="1"/>
    <col min="12569" max="12581" width="7.28515625" style="231" customWidth="1"/>
    <col min="12582" max="12582" width="11.5703125" style="231" bestFit="1" customWidth="1"/>
    <col min="12583" max="12802" width="11.42578125" style="231"/>
    <col min="12803" max="12803" width="13.7109375" style="231" customWidth="1"/>
    <col min="12804" max="12804" width="12.140625" style="231" customWidth="1"/>
    <col min="12805" max="12818" width="11" style="231" customWidth="1"/>
    <col min="12819" max="12821" width="10.42578125" style="231" customWidth="1"/>
    <col min="12822" max="12823" width="7.28515625" style="231" customWidth="1"/>
    <col min="12824" max="12824" width="7.85546875" style="231" bestFit="1" customWidth="1"/>
    <col min="12825" max="12837" width="7.28515625" style="231" customWidth="1"/>
    <col min="12838" max="12838" width="11.5703125" style="231" bestFit="1" customWidth="1"/>
    <col min="12839" max="13058" width="11.42578125" style="231"/>
    <col min="13059" max="13059" width="13.7109375" style="231" customWidth="1"/>
    <col min="13060" max="13060" width="12.140625" style="231" customWidth="1"/>
    <col min="13061" max="13074" width="11" style="231" customWidth="1"/>
    <col min="13075" max="13077" width="10.42578125" style="231" customWidth="1"/>
    <col min="13078" max="13079" width="7.28515625" style="231" customWidth="1"/>
    <col min="13080" max="13080" width="7.85546875" style="231" bestFit="1" customWidth="1"/>
    <col min="13081" max="13093" width="7.28515625" style="231" customWidth="1"/>
    <col min="13094" max="13094" width="11.5703125" style="231" bestFit="1" customWidth="1"/>
    <col min="13095" max="13314" width="11.42578125" style="231"/>
    <col min="13315" max="13315" width="13.7109375" style="231" customWidth="1"/>
    <col min="13316" max="13316" width="12.140625" style="231" customWidth="1"/>
    <col min="13317" max="13330" width="11" style="231" customWidth="1"/>
    <col min="13331" max="13333" width="10.42578125" style="231" customWidth="1"/>
    <col min="13334" max="13335" width="7.28515625" style="231" customWidth="1"/>
    <col min="13336" max="13336" width="7.85546875" style="231" bestFit="1" customWidth="1"/>
    <col min="13337" max="13349" width="7.28515625" style="231" customWidth="1"/>
    <col min="13350" max="13350" width="11.5703125" style="231" bestFit="1" customWidth="1"/>
    <col min="13351" max="13570" width="11.42578125" style="231"/>
    <col min="13571" max="13571" width="13.7109375" style="231" customWidth="1"/>
    <col min="13572" max="13572" width="12.140625" style="231" customWidth="1"/>
    <col min="13573" max="13586" width="11" style="231" customWidth="1"/>
    <col min="13587" max="13589" width="10.42578125" style="231" customWidth="1"/>
    <col min="13590" max="13591" width="7.28515625" style="231" customWidth="1"/>
    <col min="13592" max="13592" width="7.85546875" style="231" bestFit="1" customWidth="1"/>
    <col min="13593" max="13605" width="7.28515625" style="231" customWidth="1"/>
    <col min="13606" max="13606" width="11.5703125" style="231" bestFit="1" customWidth="1"/>
    <col min="13607" max="13826" width="11.42578125" style="231"/>
    <col min="13827" max="13827" width="13.7109375" style="231" customWidth="1"/>
    <col min="13828" max="13828" width="12.140625" style="231" customWidth="1"/>
    <col min="13829" max="13842" width="11" style="231" customWidth="1"/>
    <col min="13843" max="13845" width="10.42578125" style="231" customWidth="1"/>
    <col min="13846" max="13847" width="7.28515625" style="231" customWidth="1"/>
    <col min="13848" max="13848" width="7.85546875" style="231" bestFit="1" customWidth="1"/>
    <col min="13849" max="13861" width="7.28515625" style="231" customWidth="1"/>
    <col min="13862" max="13862" width="11.5703125" style="231" bestFit="1" customWidth="1"/>
    <col min="13863" max="14082" width="11.42578125" style="231"/>
    <col min="14083" max="14083" width="13.7109375" style="231" customWidth="1"/>
    <col min="14084" max="14084" width="12.140625" style="231" customWidth="1"/>
    <col min="14085" max="14098" width="11" style="231" customWidth="1"/>
    <col min="14099" max="14101" width="10.42578125" style="231" customWidth="1"/>
    <col min="14102" max="14103" width="7.28515625" style="231" customWidth="1"/>
    <col min="14104" max="14104" width="7.85546875" style="231" bestFit="1" customWidth="1"/>
    <col min="14105" max="14117" width="7.28515625" style="231" customWidth="1"/>
    <col min="14118" max="14118" width="11.5703125" style="231" bestFit="1" customWidth="1"/>
    <col min="14119" max="14338" width="11.42578125" style="231"/>
    <col min="14339" max="14339" width="13.7109375" style="231" customWidth="1"/>
    <col min="14340" max="14340" width="12.140625" style="231" customWidth="1"/>
    <col min="14341" max="14354" width="11" style="231" customWidth="1"/>
    <col min="14355" max="14357" width="10.42578125" style="231" customWidth="1"/>
    <col min="14358" max="14359" width="7.28515625" style="231" customWidth="1"/>
    <col min="14360" max="14360" width="7.85546875" style="231" bestFit="1" customWidth="1"/>
    <col min="14361" max="14373" width="7.28515625" style="231" customWidth="1"/>
    <col min="14374" max="14374" width="11.5703125" style="231" bestFit="1" customWidth="1"/>
    <col min="14375" max="14594" width="11.42578125" style="231"/>
    <col min="14595" max="14595" width="13.7109375" style="231" customWidth="1"/>
    <col min="14596" max="14596" width="12.140625" style="231" customWidth="1"/>
    <col min="14597" max="14610" width="11" style="231" customWidth="1"/>
    <col min="14611" max="14613" width="10.42578125" style="231" customWidth="1"/>
    <col min="14614" max="14615" width="7.28515625" style="231" customWidth="1"/>
    <col min="14616" max="14616" width="7.85546875" style="231" bestFit="1" customWidth="1"/>
    <col min="14617" max="14629" width="7.28515625" style="231" customWidth="1"/>
    <col min="14630" max="14630" width="11.5703125" style="231" bestFit="1" customWidth="1"/>
    <col min="14631" max="14850" width="11.42578125" style="231"/>
    <col min="14851" max="14851" width="13.7109375" style="231" customWidth="1"/>
    <col min="14852" max="14852" width="12.140625" style="231" customWidth="1"/>
    <col min="14853" max="14866" width="11" style="231" customWidth="1"/>
    <col min="14867" max="14869" width="10.42578125" style="231" customWidth="1"/>
    <col min="14870" max="14871" width="7.28515625" style="231" customWidth="1"/>
    <col min="14872" max="14872" width="7.85546875" style="231" bestFit="1" customWidth="1"/>
    <col min="14873" max="14885" width="7.28515625" style="231" customWidth="1"/>
    <col min="14886" max="14886" width="11.5703125" style="231" bestFit="1" customWidth="1"/>
    <col min="14887" max="15106" width="11.42578125" style="231"/>
    <col min="15107" max="15107" width="13.7109375" style="231" customWidth="1"/>
    <col min="15108" max="15108" width="12.140625" style="231" customWidth="1"/>
    <col min="15109" max="15122" width="11" style="231" customWidth="1"/>
    <col min="15123" max="15125" width="10.42578125" style="231" customWidth="1"/>
    <col min="15126" max="15127" width="7.28515625" style="231" customWidth="1"/>
    <col min="15128" max="15128" width="7.85546875" style="231" bestFit="1" customWidth="1"/>
    <col min="15129" max="15141" width="7.28515625" style="231" customWidth="1"/>
    <col min="15142" max="15142" width="11.5703125" style="231" bestFit="1" customWidth="1"/>
    <col min="15143" max="15362" width="11.42578125" style="231"/>
    <col min="15363" max="15363" width="13.7109375" style="231" customWidth="1"/>
    <col min="15364" max="15364" width="12.140625" style="231" customWidth="1"/>
    <col min="15365" max="15378" width="11" style="231" customWidth="1"/>
    <col min="15379" max="15381" width="10.42578125" style="231" customWidth="1"/>
    <col min="15382" max="15383" width="7.28515625" style="231" customWidth="1"/>
    <col min="15384" max="15384" width="7.85546875" style="231" bestFit="1" customWidth="1"/>
    <col min="15385" max="15397" width="7.28515625" style="231" customWidth="1"/>
    <col min="15398" max="15398" width="11.5703125" style="231" bestFit="1" customWidth="1"/>
    <col min="15399" max="15618" width="11.42578125" style="231"/>
    <col min="15619" max="15619" width="13.7109375" style="231" customWidth="1"/>
    <col min="15620" max="15620" width="12.140625" style="231" customWidth="1"/>
    <col min="15621" max="15634" width="11" style="231" customWidth="1"/>
    <col min="15635" max="15637" width="10.42578125" style="231" customWidth="1"/>
    <col min="15638" max="15639" width="7.28515625" style="231" customWidth="1"/>
    <col min="15640" max="15640" width="7.85546875" style="231" bestFit="1" customWidth="1"/>
    <col min="15641" max="15653" width="7.28515625" style="231" customWidth="1"/>
    <col min="15654" max="15654" width="11.5703125" style="231" bestFit="1" customWidth="1"/>
    <col min="15655" max="15874" width="11.42578125" style="231"/>
    <col min="15875" max="15875" width="13.7109375" style="231" customWidth="1"/>
    <col min="15876" max="15876" width="12.140625" style="231" customWidth="1"/>
    <col min="15877" max="15890" width="11" style="231" customWidth="1"/>
    <col min="15891" max="15893" width="10.42578125" style="231" customWidth="1"/>
    <col min="15894" max="15895" width="7.28515625" style="231" customWidth="1"/>
    <col min="15896" max="15896" width="7.85546875" style="231" bestFit="1" customWidth="1"/>
    <col min="15897" max="15909" width="7.28515625" style="231" customWidth="1"/>
    <col min="15910" max="15910" width="11.5703125" style="231" bestFit="1" customWidth="1"/>
    <col min="15911" max="16130" width="11.42578125" style="231"/>
    <col min="16131" max="16131" width="13.7109375" style="231" customWidth="1"/>
    <col min="16132" max="16132" width="12.140625" style="231" customWidth="1"/>
    <col min="16133" max="16146" width="11" style="231" customWidth="1"/>
    <col min="16147" max="16149" width="10.42578125" style="231" customWidth="1"/>
    <col min="16150" max="16151" width="7.28515625" style="231" customWidth="1"/>
    <col min="16152" max="16152" width="7.85546875" style="231" bestFit="1" customWidth="1"/>
    <col min="16153" max="16165" width="7.28515625" style="231" customWidth="1"/>
    <col min="16166" max="16166" width="11.5703125" style="231" bestFit="1" customWidth="1"/>
    <col min="16167" max="16384" width="11.42578125" style="231"/>
  </cols>
  <sheetData>
    <row r="1" spans="2:12" ht="15" customHeight="1"/>
    <row r="2" spans="2:12" ht="15" customHeight="1"/>
    <row r="3" spans="2:12" ht="15" customHeight="1">
      <c r="B3" s="232"/>
    </row>
    <row r="4" spans="2:12" ht="15" customHeight="1">
      <c r="B4" s="232"/>
    </row>
    <row r="5" spans="2:12" ht="36" customHeight="1" thickBot="1">
      <c r="B5" s="354" t="s">
        <v>284</v>
      </c>
      <c r="C5" s="354"/>
      <c r="D5" s="354"/>
      <c r="E5" s="354"/>
      <c r="F5" s="354"/>
    </row>
    <row r="6" spans="2:12" ht="45" customHeight="1" thickBot="1">
      <c r="B6" s="38"/>
      <c r="C6" s="218" t="s">
        <v>285</v>
      </c>
      <c r="D6" s="218" t="s">
        <v>243</v>
      </c>
      <c r="E6" s="219" t="s">
        <v>244</v>
      </c>
      <c r="F6" s="218" t="s">
        <v>245</v>
      </c>
      <c r="H6" s="72" t="s">
        <v>98</v>
      </c>
    </row>
    <row r="7" spans="2:12" ht="15" customHeight="1">
      <c r="B7" s="220" t="s">
        <v>254</v>
      </c>
      <c r="C7" s="269">
        <v>68.500899523968727</v>
      </c>
      <c r="D7" s="47">
        <f t="shared" ref="D7:D9" si="0">IFERROR((C7-C8)/C8,"-")</f>
        <v>-9.5104320756622725E-3</v>
      </c>
      <c r="E7" s="48">
        <f t="shared" ref="E7:E10" si="1">C7/C20-1</f>
        <v>0.2282372390336207</v>
      </c>
      <c r="F7" s="236">
        <f>((SUM(C7:C10,C12:C19)/SUM(C20:C23,C25:C32))-1)</f>
        <v>0.11145741911407603</v>
      </c>
      <c r="G7" s="20"/>
      <c r="H7" s="20"/>
      <c r="I7" s="20"/>
      <c r="J7" s="20"/>
      <c r="K7" s="20"/>
      <c r="L7" s="20"/>
    </row>
    <row r="8" spans="2:12" ht="15" customHeight="1">
      <c r="B8" s="220" t="s">
        <v>255</v>
      </c>
      <c r="C8" s="269">
        <v>69.158627957605532</v>
      </c>
      <c r="D8" s="47">
        <f t="shared" si="0"/>
        <v>-7.579008475737628E-2</v>
      </c>
      <c r="E8" s="48">
        <f t="shared" si="1"/>
        <v>0.1947350402938457</v>
      </c>
      <c r="F8" s="236">
        <f>((SUM(C8:C10,C12:C20)/SUM(C21:C23,C25:C33))-1)</f>
        <v>9.2372419804348294E-2</v>
      </c>
      <c r="G8" s="20"/>
      <c r="I8" s="20"/>
      <c r="J8" s="20"/>
      <c r="K8" s="20"/>
      <c r="L8" s="20"/>
    </row>
    <row r="9" spans="2:12" ht="15" customHeight="1">
      <c r="B9" s="220" t="s">
        <v>256</v>
      </c>
      <c r="C9" s="269">
        <v>74.83</v>
      </c>
      <c r="D9" s="47">
        <f t="shared" si="0"/>
        <v>0.1499923159674198</v>
      </c>
      <c r="E9" s="48">
        <f t="shared" si="1"/>
        <v>0.22913929040735859</v>
      </c>
      <c r="F9" s="236">
        <f>((SUM(C9:C10,C12:C21)/SUM(C22:C23,C25:C34))-1)</f>
        <v>7.7207936753577622E-2</v>
      </c>
    </row>
    <row r="10" spans="2:12" ht="15" customHeight="1">
      <c r="B10" s="220" t="s">
        <v>257</v>
      </c>
      <c r="C10" s="269">
        <v>65.069999999999993</v>
      </c>
      <c r="D10" s="47">
        <f>C10/C12-1</f>
        <v>0.11402157164869031</v>
      </c>
      <c r="E10" s="48">
        <f t="shared" si="1"/>
        <v>0.10082896295043131</v>
      </c>
      <c r="F10" s="236">
        <f>((SUM(C10,C12:C22)/SUM(C23,C25:C35))-1)</f>
        <v>5.7389631749422021E-2</v>
      </c>
    </row>
    <row r="11" spans="2:12" ht="30" customHeight="1">
      <c r="B11" s="61" t="str">
        <f>actualizaciones!$A$2</f>
        <v xml:space="preserve">acumulado abril 2011 </v>
      </c>
      <c r="C11" s="270">
        <v>69.261037079492439</v>
      </c>
      <c r="D11" s="271"/>
      <c r="E11" s="272">
        <v>0.1865397193925018</v>
      </c>
      <c r="F11" s="222" t="s">
        <v>64</v>
      </c>
    </row>
    <row r="12" spans="2:12" ht="15" customHeight="1" outlineLevel="1">
      <c r="B12" s="220" t="s">
        <v>246</v>
      </c>
      <c r="C12" s="269">
        <v>58.41</v>
      </c>
      <c r="D12" s="47">
        <f t="shared" ref="D12:D22" si="2">IFERROR((C12-C13)/C13,"-")</f>
        <v>-9.6379950495049563E-2</v>
      </c>
      <c r="E12" s="48">
        <f>C12/C25-1</f>
        <v>5.2397657741426018E-2</v>
      </c>
      <c r="F12" s="236">
        <f>((SUM(C12:C23)/SUM(C25:C36))-1)</f>
        <v>4.5420988535709306E-2</v>
      </c>
    </row>
    <row r="13" spans="2:12" ht="15" customHeight="1" outlineLevel="1">
      <c r="B13" s="220" t="s">
        <v>247</v>
      </c>
      <c r="C13" s="269">
        <v>64.64</v>
      </c>
      <c r="D13" s="47">
        <f t="shared" si="2"/>
        <v>7.2507051601128206E-2</v>
      </c>
      <c r="E13" s="48">
        <f t="shared" ref="E13:E36" si="3">C13/C26-1</f>
        <v>0.10085730566187268</v>
      </c>
      <c r="F13" s="236">
        <f>((SUM(C13:C23,C25)/SUM(C26:C36,C38))-1)</f>
        <v>3.4992395359526807E-2</v>
      </c>
    </row>
    <row r="14" spans="2:12" ht="15" customHeight="1" outlineLevel="1">
      <c r="B14" s="220" t="s">
        <v>248</v>
      </c>
      <c r="C14" s="269">
        <v>60.27</v>
      </c>
      <c r="D14" s="47">
        <f t="shared" si="2"/>
        <v>5.1135267579340379E-2</v>
      </c>
      <c r="E14" s="48">
        <f t="shared" si="3"/>
        <v>0.10150459793136801</v>
      </c>
      <c r="F14" s="236">
        <f>((SUM(C14:C23,C25:C26)/SUM(C27:C36,C38:C39))-1)</f>
        <v>1.9992606149827674E-2</v>
      </c>
    </row>
    <row r="15" spans="2:12" ht="15" customHeight="1" outlineLevel="1">
      <c r="B15" s="220" t="s">
        <v>249</v>
      </c>
      <c r="C15" s="269">
        <v>57.338005734310293</v>
      </c>
      <c r="D15" s="47">
        <f t="shared" si="2"/>
        <v>-0.19660817559847571</v>
      </c>
      <c r="E15" s="48">
        <f t="shared" si="3"/>
        <v>5.3233022305479327E-2</v>
      </c>
      <c r="F15" s="236">
        <f>((SUM(C15:C23,C25:C27)/SUM(C28:C36,C38:C40))-1)</f>
        <v>7.5350670389573438E-4</v>
      </c>
      <c r="H15" s="20"/>
    </row>
    <row r="16" spans="2:12" ht="15" customHeight="1" outlineLevel="1">
      <c r="B16" s="220" t="s">
        <v>250</v>
      </c>
      <c r="C16" s="269">
        <v>71.369914396407324</v>
      </c>
      <c r="D16" s="47">
        <f t="shared" si="2"/>
        <v>6.3260374157861718E-2</v>
      </c>
      <c r="E16" s="48">
        <f t="shared" si="3"/>
        <v>2.5724552980846971E-2</v>
      </c>
      <c r="F16" s="236">
        <f>((SUM(C16:C23,C25:C28)/SUM(C29:C36,C38:C41))-1)</f>
        <v>-1.0995288399708758E-2</v>
      </c>
      <c r="G16" s="20"/>
      <c r="H16" s="20"/>
      <c r="I16" s="20"/>
      <c r="J16" s="20"/>
      <c r="K16" s="20"/>
      <c r="L16" s="20"/>
    </row>
    <row r="17" spans="2:12" ht="15" customHeight="1" outlineLevel="1">
      <c r="B17" s="220" t="s">
        <v>251</v>
      </c>
      <c r="C17" s="269">
        <v>67.123647350193707</v>
      </c>
      <c r="D17" s="47">
        <f t="shared" si="2"/>
        <v>0.28160078245510278</v>
      </c>
      <c r="E17" s="48">
        <f t="shared" si="3"/>
        <v>9.6075234327134273E-2</v>
      </c>
      <c r="F17" s="236">
        <f>((SUM(C17:C23,C25:C29)/SUM(C30:C36,C38:C42))-1)</f>
        <v>-2.4661250515514488E-2</v>
      </c>
      <c r="G17" s="20"/>
      <c r="H17" s="20"/>
      <c r="I17" s="20"/>
      <c r="J17" s="20"/>
      <c r="K17" s="20"/>
      <c r="L17" s="20"/>
    </row>
    <row r="18" spans="2:12" ht="15" customHeight="1" outlineLevel="1">
      <c r="B18" s="220" t="s">
        <v>252</v>
      </c>
      <c r="C18" s="269">
        <v>52.37484891481423</v>
      </c>
      <c r="D18" s="47">
        <f t="shared" si="2"/>
        <v>8.1163578464822486E-2</v>
      </c>
      <c r="E18" s="48">
        <f t="shared" si="3"/>
        <v>6.2154692517966126E-2</v>
      </c>
      <c r="F18" s="236">
        <f>((SUM(C18:C23,C25:C30)/SUM(C31:C36,C38:C43))-1)</f>
        <v>-4.8056134375359938E-2</v>
      </c>
      <c r="G18" s="20"/>
      <c r="H18" s="20"/>
      <c r="I18" s="20"/>
      <c r="J18" s="20"/>
      <c r="K18" s="20"/>
      <c r="L18" s="20"/>
    </row>
    <row r="19" spans="2:12" ht="15" customHeight="1" outlineLevel="1">
      <c r="B19" s="220" t="s">
        <v>253</v>
      </c>
      <c r="C19" s="269">
        <v>48.443038554057559</v>
      </c>
      <c r="D19" s="47">
        <f t="shared" si="2"/>
        <v>-0.13140492551903243</v>
      </c>
      <c r="E19" s="48">
        <f t="shared" si="3"/>
        <v>9.0813748121088889E-2</v>
      </c>
      <c r="F19" s="236">
        <f>((SUM(C19:C23,C25:C31)/SUM(C32:C36,C38:C44))-1)</f>
        <v>-6.6067507194460973E-2</v>
      </c>
      <c r="G19" s="20"/>
      <c r="H19" s="20"/>
      <c r="I19" s="20"/>
      <c r="J19" s="20"/>
      <c r="K19" s="20"/>
      <c r="L19" s="20"/>
    </row>
    <row r="20" spans="2:12" ht="15" customHeight="1" outlineLevel="1">
      <c r="B20" s="220" t="s">
        <v>254</v>
      </c>
      <c r="C20" s="269">
        <v>55.771716853224028</v>
      </c>
      <c r="D20" s="47">
        <f t="shared" si="2"/>
        <v>-3.6527670520886249E-2</v>
      </c>
      <c r="E20" s="48">
        <f t="shared" si="3"/>
        <v>-4.5498430163541936E-3</v>
      </c>
      <c r="F20" s="236">
        <f>((SUM(C20:C23,C25:C32)/SUM(C33:C36,C38:C45))-1)</f>
        <v>-8.7497011486686982E-2</v>
      </c>
      <c r="G20" s="20"/>
      <c r="H20" s="20"/>
      <c r="I20" s="20"/>
      <c r="J20" s="20"/>
      <c r="K20" s="20"/>
      <c r="L20" s="20"/>
    </row>
    <row r="21" spans="2:12" ht="15" customHeight="1" outlineLevel="1">
      <c r="B21" s="220" t="s">
        <v>255</v>
      </c>
      <c r="C21" s="269">
        <v>57.886163563593087</v>
      </c>
      <c r="D21" s="47">
        <f t="shared" si="2"/>
        <v>-4.9176025565159591E-2</v>
      </c>
      <c r="E21" s="48">
        <f t="shared" si="3"/>
        <v>1.5190521985146921E-2</v>
      </c>
      <c r="F21" s="236">
        <f>((SUM(C21:C23,C25:C33)/SUM(C34:C36,C38:C46))-1)</f>
        <v>-9.7920737861602047E-2</v>
      </c>
      <c r="G21" s="20"/>
      <c r="I21" s="20"/>
      <c r="J21" s="20"/>
      <c r="K21" s="20"/>
      <c r="L21" s="20"/>
    </row>
    <row r="22" spans="2:12" ht="15" customHeight="1" outlineLevel="1">
      <c r="B22" s="220" t="s">
        <v>256</v>
      </c>
      <c r="C22" s="269">
        <v>60.88</v>
      </c>
      <c r="D22" s="47">
        <f t="shared" si="2"/>
        <v>2.9944171882930182E-2</v>
      </c>
      <c r="E22" s="48">
        <f t="shared" si="3"/>
        <v>7.1133167907362349E-3</v>
      </c>
      <c r="F22" s="236">
        <f>((SUM(C22:C23,C25:C34)/SUM(C35:C36,C38:C47))-1)</f>
        <v>-0.11664430430750672</v>
      </c>
    </row>
    <row r="23" spans="2:12" ht="15" customHeight="1" outlineLevel="1">
      <c r="B23" s="220" t="s">
        <v>257</v>
      </c>
      <c r="C23" s="269">
        <v>59.11</v>
      </c>
      <c r="D23" s="47">
        <f>C23/C25-1</f>
        <v>6.5009853605473289E-2</v>
      </c>
      <c r="E23" s="48">
        <f t="shared" si="3"/>
        <v>-3.4150326797385722E-2</v>
      </c>
      <c r="F23" s="236">
        <f>((SUM(C23,C25:C35)/SUM(C36,C38:C48))-1)</f>
        <v>-0.12937708035761242</v>
      </c>
    </row>
    <row r="24" spans="2:12" ht="15" customHeight="1">
      <c r="B24" s="273">
        <v>2010</v>
      </c>
      <c r="C24" s="245">
        <v>59.458591936992967</v>
      </c>
      <c r="D24" s="274"/>
      <c r="E24" s="136">
        <f>C24/C37-1</f>
        <v>4.5572847159077279E-2</v>
      </c>
      <c r="F24" s="224">
        <f>C24/C37-1</f>
        <v>4.5572847159077279E-2</v>
      </c>
    </row>
    <row r="25" spans="2:12" ht="15.75" hidden="1" customHeight="1" outlineLevel="1">
      <c r="B25" s="220" t="s">
        <v>246</v>
      </c>
      <c r="C25" s="269">
        <v>55.501833903122694</v>
      </c>
      <c r="D25" s="47">
        <f t="shared" ref="D25:D35" si="4">IFERROR((C25-C26)/C26,"-")</f>
        <v>-5.4771049970847384E-2</v>
      </c>
      <c r="E25" s="48">
        <f t="shared" si="3"/>
        <v>-6.8292195683688162E-2</v>
      </c>
      <c r="F25" s="236">
        <f>((SUM(C25:C36)/SUM(C38:C49))-1)</f>
        <v>-0.1355506805059552</v>
      </c>
    </row>
    <row r="26" spans="2:12" ht="15.75" hidden="1" customHeight="1" outlineLevel="1">
      <c r="B26" s="220" t="s">
        <v>247</v>
      </c>
      <c r="C26" s="269">
        <v>58.71787348600666</v>
      </c>
      <c r="D26" s="47">
        <f t="shared" si="4"/>
        <v>7.3137674225795507E-2</v>
      </c>
      <c r="E26" s="48">
        <f t="shared" si="3"/>
        <v>-6.8118179876104357E-2</v>
      </c>
      <c r="F26" s="236">
        <f>((SUM(C26:C36,C38)/SUM(C39:C49,C51))-1)</f>
        <v>-0.13582691982815509</v>
      </c>
    </row>
    <row r="27" spans="2:12" ht="15.75" hidden="1" customHeight="1" outlineLevel="1">
      <c r="B27" s="220" t="s">
        <v>248</v>
      </c>
      <c r="C27" s="269">
        <v>54.716067561758173</v>
      </c>
      <c r="D27" s="47">
        <f t="shared" si="4"/>
        <v>5.071042648019386E-3</v>
      </c>
      <c r="E27" s="48">
        <f t="shared" si="3"/>
        <v>-0.12384199260595408</v>
      </c>
      <c r="F27" s="236">
        <f>((SUM(C27:C36,C38:C39)/SUM(C40:C49,C51:C52))-1)</f>
        <v>-0.13567910318555121</v>
      </c>
    </row>
    <row r="28" spans="2:12" ht="15.75" hidden="1" customHeight="1" outlineLevel="1">
      <c r="B28" s="220" t="s">
        <v>249</v>
      </c>
      <c r="C28" s="269">
        <v>54.44</v>
      </c>
      <c r="D28" s="47">
        <f t="shared" si="4"/>
        <v>-0.21759126185685543</v>
      </c>
      <c r="E28" s="48">
        <f t="shared" si="3"/>
        <v>-8.9784317003845593E-2</v>
      </c>
      <c r="F28" s="236">
        <f>((SUM(C28:C36,C38:C40)/SUM(C41:C49,C51:C53))-1)</f>
        <v>-0.12903364390368621</v>
      </c>
    </row>
    <row r="29" spans="2:12" ht="15.75" hidden="1" customHeight="1" outlineLevel="1">
      <c r="B29" s="220" t="s">
        <v>250</v>
      </c>
      <c r="C29" s="269">
        <v>69.58</v>
      </c>
      <c r="D29" s="47">
        <f t="shared" si="4"/>
        <v>0.13618549967341601</v>
      </c>
      <c r="E29" s="48">
        <f t="shared" si="3"/>
        <v>-0.10346604818966632</v>
      </c>
      <c r="F29" s="236">
        <f>((SUM(C29:C36,C38:C41)/SUM(C42:C49,C51:C54))-1)</f>
        <v>-0.1236069728054161</v>
      </c>
    </row>
    <row r="30" spans="2:12" ht="15.75" hidden="1" customHeight="1" outlineLevel="1">
      <c r="B30" s="220" t="s">
        <v>251</v>
      </c>
      <c r="C30" s="269">
        <v>61.24</v>
      </c>
      <c r="D30" s="47">
        <f t="shared" si="4"/>
        <v>0.2419387304695762</v>
      </c>
      <c r="E30" s="48">
        <f t="shared" si="3"/>
        <v>-0.1560088202866593</v>
      </c>
      <c r="F30" s="236">
        <f>((SUM(C30:C36,C38:C42)/SUM(C43:C49,C51:C55))-1)</f>
        <v>-0.11368892876024028</v>
      </c>
    </row>
    <row r="31" spans="2:12" ht="15.75" hidden="1" customHeight="1" outlineLevel="1">
      <c r="B31" s="220" t="s">
        <v>252</v>
      </c>
      <c r="C31" s="269">
        <v>49.310000966670231</v>
      </c>
      <c r="D31" s="47">
        <f t="shared" si="4"/>
        <v>0.11033553178721536</v>
      </c>
      <c r="E31" s="48">
        <f t="shared" si="3"/>
        <v>-0.17789261476041629</v>
      </c>
      <c r="F31" s="236">
        <f>((SUM(C31:C36,C38:C43)/SUM(C44:C49,C51:C56))-1)</f>
        <v>-9.3336721158560065E-2</v>
      </c>
    </row>
    <row r="32" spans="2:12" ht="15.75" hidden="1" customHeight="1" outlineLevel="1">
      <c r="B32" s="220" t="s">
        <v>253</v>
      </c>
      <c r="C32" s="269">
        <v>44.41</v>
      </c>
      <c r="D32" s="47">
        <f t="shared" si="4"/>
        <v>-0.20734121224944588</v>
      </c>
      <c r="E32" s="48">
        <f t="shared" si="3"/>
        <v>-0.22400838720950556</v>
      </c>
      <c r="F32" s="236">
        <f>((SUM(C32:C36,C38:C44)/SUM(C45:C49,C51:C57))-1)</f>
        <v>-7.2864485253773426E-2</v>
      </c>
    </row>
    <row r="33" spans="2:6" ht="15.75" hidden="1" customHeight="1" outlineLevel="1">
      <c r="B33" s="220" t="s">
        <v>254</v>
      </c>
      <c r="C33" s="269">
        <v>56.026629220914671</v>
      </c>
      <c r="D33" s="47">
        <f t="shared" si="4"/>
        <v>-1.7421444740184703E-2</v>
      </c>
      <c r="E33" s="48">
        <f t="shared" si="3"/>
        <v>-0.13725547858154186</v>
      </c>
      <c r="F33" s="236">
        <f>((SUM(C33:C36,C38:C45)/SUM(C46:C49,C51:C58))-1)</f>
        <v>-4.5217720767343761E-2</v>
      </c>
    </row>
    <row r="34" spans="2:6" ht="15.75" hidden="1" customHeight="1" outlineLevel="1">
      <c r="B34" s="220" t="s">
        <v>255</v>
      </c>
      <c r="C34" s="269">
        <v>57.02</v>
      </c>
      <c r="D34" s="47">
        <f t="shared" si="4"/>
        <v>-5.6741108354011575E-2</v>
      </c>
      <c r="E34" s="48">
        <f t="shared" si="3"/>
        <v>-0.20871495975575904</v>
      </c>
      <c r="F34" s="236">
        <f>((SUM(C34:C36,C38:C46)/SUM(C47:C49,C51:C59))-1)</f>
        <v>-3.2215521325496987E-2</v>
      </c>
    </row>
    <row r="35" spans="2:6" ht="15.75" hidden="1" customHeight="1" outlineLevel="1">
      <c r="B35" s="220" t="s">
        <v>256</v>
      </c>
      <c r="C35" s="269">
        <v>60.45</v>
      </c>
      <c r="D35" s="47">
        <f t="shared" si="4"/>
        <v>-1.2254901960784314E-2</v>
      </c>
      <c r="E35" s="48">
        <f t="shared" si="3"/>
        <v>-0.15134072722167624</v>
      </c>
      <c r="F35" s="236">
        <f>((SUM(C35:C36,C38:C47)/SUM(C48:C49,C51:C60))-1)</f>
        <v>-6.9435498415478802E-3</v>
      </c>
    </row>
    <row r="36" spans="2:6" ht="15.75" hidden="1" customHeight="1" outlineLevel="1">
      <c r="B36" s="220" t="s">
        <v>257</v>
      </c>
      <c r="C36" s="269">
        <v>61.2</v>
      </c>
      <c r="D36" s="47">
        <f>C36/C38-1</f>
        <v>2.736276649320124E-2</v>
      </c>
      <c r="E36" s="48">
        <f t="shared" si="3"/>
        <v>-0.11560693641618491</v>
      </c>
      <c r="F36" s="236">
        <f>((SUM(C36,C38:C48)/SUM(C49,C51:C61))-1)</f>
        <v>1.1451863354037473E-2</v>
      </c>
    </row>
    <row r="37" spans="2:6" ht="15" customHeight="1" collapsed="1">
      <c r="B37" s="225">
        <v>2009</v>
      </c>
      <c r="C37" s="275">
        <v>56.867000801089773</v>
      </c>
      <c r="D37" s="276"/>
      <c r="E37" s="182">
        <v>-0.13599251003488055</v>
      </c>
      <c r="F37" s="226">
        <v>-0.13599251003488055</v>
      </c>
    </row>
    <row r="38" spans="2:6" ht="15.75" hidden="1" customHeight="1" outlineLevel="1">
      <c r="B38" s="220" t="s">
        <v>246</v>
      </c>
      <c r="C38" s="269">
        <v>59.57</v>
      </c>
      <c r="D38" s="47">
        <v>-5.4594508808125657E-2</v>
      </c>
      <c r="E38" s="48">
        <v>-7.6863474353014105E-2</v>
      </c>
      <c r="F38" s="236">
        <v>2.513339132015191E-2</v>
      </c>
    </row>
    <row r="39" spans="2:6" ht="15.75" hidden="1" customHeight="1" outlineLevel="1">
      <c r="B39" s="220" t="s">
        <v>247</v>
      </c>
      <c r="C39" s="269">
        <v>63.01</v>
      </c>
      <c r="D39" s="47">
        <v>8.967173738991115E-3</v>
      </c>
      <c r="E39" s="48">
        <v>-7.1196933962264231E-2</v>
      </c>
      <c r="F39" s="236">
        <v>3.455414220058084E-2</v>
      </c>
    </row>
    <row r="40" spans="2:6" ht="15.75" hidden="1" customHeight="1" outlineLevel="1">
      <c r="B40" s="220" t="s">
        <v>248</v>
      </c>
      <c r="C40" s="269">
        <v>62.45</v>
      </c>
      <c r="D40" s="47">
        <v>4.4139775957197799E-2</v>
      </c>
      <c r="E40" s="48">
        <v>-4.2618427104093248E-2</v>
      </c>
      <c r="F40" s="236">
        <v>4.4650907522835404E-2</v>
      </c>
    </row>
    <row r="41" spans="2:6" ht="15.75" hidden="1" customHeight="1" outlineLevel="1">
      <c r="B41" s="220" t="s">
        <v>249</v>
      </c>
      <c r="C41" s="269">
        <v>59.81</v>
      </c>
      <c r="D41" s="47">
        <v>-0.22935188764334488</v>
      </c>
      <c r="E41" s="48">
        <v>-1.9025750369033867E-2</v>
      </c>
      <c r="F41" s="236">
        <v>4.6069188540729611E-2</v>
      </c>
    </row>
    <row r="42" spans="2:6" ht="15.75" hidden="1" customHeight="1" outlineLevel="1">
      <c r="B42" s="220" t="s">
        <v>250</v>
      </c>
      <c r="C42" s="269">
        <v>77.61</v>
      </c>
      <c r="D42" s="47">
        <v>6.9597574421168651E-2</v>
      </c>
      <c r="E42" s="48">
        <v>-9.0113285272919175E-4</v>
      </c>
      <c r="F42" s="236">
        <v>4.2565340392950901E-2</v>
      </c>
    </row>
    <row r="43" spans="2:6" ht="15.75" hidden="1" customHeight="1" outlineLevel="1">
      <c r="B43" s="220" t="s">
        <v>251</v>
      </c>
      <c r="C43" s="269">
        <v>72.56</v>
      </c>
      <c r="D43" s="47">
        <v>0.20973657885961997</v>
      </c>
      <c r="E43" s="48">
        <v>8.282345918519618E-2</v>
      </c>
      <c r="F43" s="236">
        <v>3.6255062295251328E-2</v>
      </c>
    </row>
    <row r="44" spans="2:6" ht="15.75" hidden="1" customHeight="1" outlineLevel="1">
      <c r="B44" s="220" t="s">
        <v>252</v>
      </c>
      <c r="C44" s="269">
        <v>59.98</v>
      </c>
      <c r="D44" s="47">
        <v>4.8051721125283942E-2</v>
      </c>
      <c r="E44" s="48">
        <v>0.1134211991832188</v>
      </c>
      <c r="F44" s="236">
        <v>2.1769752849276847E-2</v>
      </c>
    </row>
    <row r="45" spans="2:6" ht="15.75" hidden="1" customHeight="1" outlineLevel="1">
      <c r="B45" s="220" t="s">
        <v>253</v>
      </c>
      <c r="C45" s="269">
        <v>57.23</v>
      </c>
      <c r="D45" s="47">
        <v>-0.11872497690175549</v>
      </c>
      <c r="E45" s="48">
        <v>0.19903624554787336</v>
      </c>
      <c r="F45" s="236">
        <v>7.0717220151865767E-3</v>
      </c>
    </row>
    <row r="46" spans="2:6" ht="15.75" hidden="1" customHeight="1" outlineLevel="1">
      <c r="B46" s="220" t="s">
        <v>254</v>
      </c>
      <c r="C46" s="269">
        <v>64.94</v>
      </c>
      <c r="D46" s="47">
        <v>-9.880655009714133E-2</v>
      </c>
      <c r="E46" s="48">
        <v>2.0427404148334327E-2</v>
      </c>
      <c r="F46" s="236">
        <v>-1.2758707723371954E-2</v>
      </c>
    </row>
    <row r="47" spans="2:6" ht="15.75" hidden="1" customHeight="1" outlineLevel="1">
      <c r="B47" s="220" t="s">
        <v>255</v>
      </c>
      <c r="C47" s="269">
        <v>72.06</v>
      </c>
      <c r="D47" s="47">
        <v>1.1652393654359093E-2</v>
      </c>
      <c r="E47" s="48">
        <v>7.0251002524877482E-2</v>
      </c>
      <c r="F47" s="236">
        <v>-2.136484386747517E-2</v>
      </c>
    </row>
    <row r="48" spans="2:6" ht="15.75" hidden="1" customHeight="1" outlineLevel="1">
      <c r="B48" s="220" t="s">
        <v>256</v>
      </c>
      <c r="C48" s="269">
        <v>71.23</v>
      </c>
      <c r="D48" s="47">
        <v>2.9335260115606953E-2</v>
      </c>
      <c r="E48" s="48">
        <v>5.1055039102847921E-2</v>
      </c>
      <c r="F48" s="236">
        <v>-2.8873820902244107E-2</v>
      </c>
    </row>
    <row r="49" spans="2:6" ht="15.75" hidden="1" customHeight="1" outlineLevel="1">
      <c r="B49" s="220" t="s">
        <v>257</v>
      </c>
      <c r="C49" s="269">
        <v>69.2</v>
      </c>
      <c r="D49" s="47">
        <v>7.2369440570277499E-2</v>
      </c>
      <c r="E49" s="48">
        <v>3.7636827110511417E-2</v>
      </c>
      <c r="F49" s="236">
        <v>-3.5795830266129314E-2</v>
      </c>
    </row>
    <row r="50" spans="2:6" ht="15" customHeight="1" collapsed="1">
      <c r="B50" s="225">
        <v>2008</v>
      </c>
      <c r="C50" s="275">
        <v>65.817717394308161</v>
      </c>
      <c r="D50" s="276"/>
      <c r="E50" s="182">
        <v>2.5365732768151794E-2</v>
      </c>
      <c r="F50" s="226">
        <v>2.5365732768151794E-2</v>
      </c>
    </row>
    <row r="51" spans="2:6" ht="15.75" hidden="1" customHeight="1" outlineLevel="1">
      <c r="B51" s="220" t="s">
        <v>246</v>
      </c>
      <c r="C51" s="269">
        <v>64.53</v>
      </c>
      <c r="D51" s="47">
        <v>-4.8791273584905689E-2</v>
      </c>
      <c r="E51" s="48">
        <v>3.5628310062590263E-2</v>
      </c>
      <c r="F51" s="236" t="s">
        <v>64</v>
      </c>
    </row>
    <row r="52" spans="2:6" ht="15.75" hidden="1" customHeight="1" outlineLevel="1">
      <c r="B52" s="220" t="s">
        <v>247</v>
      </c>
      <c r="C52" s="269">
        <v>67.84</v>
      </c>
      <c r="D52" s="47">
        <v>4.0012264295569512E-2</v>
      </c>
      <c r="E52" s="48">
        <v>4.3050430504304904E-2</v>
      </c>
      <c r="F52" s="236" t="s">
        <v>64</v>
      </c>
    </row>
    <row r="53" spans="2:6" ht="15.75" hidden="1" customHeight="1" outlineLevel="1">
      <c r="B53" s="220" t="s">
        <v>248</v>
      </c>
      <c r="C53" s="269">
        <v>65.23</v>
      </c>
      <c r="D53" s="47">
        <v>6.9870428079383387E-2</v>
      </c>
      <c r="E53" s="48">
        <v>-2.4233358264771687E-2</v>
      </c>
      <c r="F53" s="236" t="s">
        <v>64</v>
      </c>
    </row>
    <row r="54" spans="2:6" ht="15.75" hidden="1" customHeight="1" outlineLevel="1">
      <c r="B54" s="220" t="s">
        <v>249</v>
      </c>
      <c r="C54" s="269">
        <v>60.97</v>
      </c>
      <c r="D54" s="47">
        <v>-0.2151132852729146</v>
      </c>
      <c r="E54" s="48">
        <v>-5.7067738942158996E-2</v>
      </c>
      <c r="F54" s="236" t="s">
        <v>64</v>
      </c>
    </row>
    <row r="55" spans="2:6" ht="15.75" hidden="1" customHeight="1" outlineLevel="1">
      <c r="B55" s="220" t="s">
        <v>250</v>
      </c>
      <c r="C55" s="269">
        <v>77.680000000000007</v>
      </c>
      <c r="D55" s="47">
        <v>0.15922996567676467</v>
      </c>
      <c r="E55" s="48">
        <v>-5.7738961669092537E-2</v>
      </c>
      <c r="F55" s="236" t="s">
        <v>64</v>
      </c>
    </row>
    <row r="56" spans="2:6" ht="15.75" hidden="1" customHeight="1" outlineLevel="1">
      <c r="B56" s="220" t="s">
        <v>251</v>
      </c>
      <c r="C56" s="269">
        <v>67.010000000000005</v>
      </c>
      <c r="D56" s="47">
        <v>0.24392054947094874</v>
      </c>
      <c r="E56" s="48">
        <v>-7.661568141105124E-2</v>
      </c>
      <c r="F56" s="236" t="s">
        <v>64</v>
      </c>
    </row>
    <row r="57" spans="2:6" ht="15.75" hidden="1" customHeight="1" outlineLevel="1">
      <c r="B57" s="220" t="s">
        <v>252</v>
      </c>
      <c r="C57" s="269">
        <v>53.87</v>
      </c>
      <c r="D57" s="47">
        <v>0.12864026817515192</v>
      </c>
      <c r="E57" s="48">
        <v>-9.0033783783783905E-2</v>
      </c>
      <c r="F57" s="236" t="s">
        <v>64</v>
      </c>
    </row>
    <row r="58" spans="2:6" ht="15.75" hidden="1" customHeight="1" outlineLevel="1">
      <c r="B58" s="220" t="s">
        <v>253</v>
      </c>
      <c r="C58" s="269">
        <v>47.73</v>
      </c>
      <c r="D58" s="47">
        <v>-0.25000000000000006</v>
      </c>
      <c r="E58" s="48">
        <v>-0.11447124304267164</v>
      </c>
      <c r="F58" s="236" t="s">
        <v>64</v>
      </c>
    </row>
    <row r="59" spans="2:6" ht="15.75" hidden="1" customHeight="1" outlineLevel="1">
      <c r="B59" s="220" t="s">
        <v>254</v>
      </c>
      <c r="C59" s="269">
        <v>63.64</v>
      </c>
      <c r="D59" s="47">
        <v>-5.4804693301648562E-2</v>
      </c>
      <c r="E59" s="48">
        <v>-8.1408775981524295E-2</v>
      </c>
      <c r="F59" s="236" t="s">
        <v>64</v>
      </c>
    </row>
    <row r="60" spans="2:6" ht="15.75" hidden="1" customHeight="1" outlineLevel="1">
      <c r="B60" s="220" t="s">
        <v>255</v>
      </c>
      <c r="C60" s="269">
        <v>67.33</v>
      </c>
      <c r="D60" s="47">
        <v>-6.4925483252176149E-3</v>
      </c>
      <c r="E60" s="48">
        <v>-1.8942153577152787E-2</v>
      </c>
      <c r="F60" s="236" t="s">
        <v>64</v>
      </c>
    </row>
    <row r="61" spans="2:6" ht="15.75" hidden="1" customHeight="1" outlineLevel="1">
      <c r="B61" s="220" t="s">
        <v>256</v>
      </c>
      <c r="C61" s="269">
        <v>67.77</v>
      </c>
      <c r="D61" s="47">
        <v>1.6194331983805644E-2</v>
      </c>
      <c r="E61" s="48">
        <v>-3.0749427917620253E-2</v>
      </c>
      <c r="F61" s="236" t="s">
        <v>64</v>
      </c>
    </row>
    <row r="62" spans="2:6" ht="15.75" hidden="1" customHeight="1" outlineLevel="1">
      <c r="B62" s="220" t="s">
        <v>257</v>
      </c>
      <c r="C62" s="269">
        <v>66.69</v>
      </c>
      <c r="D62" s="47">
        <v>7.0293692826191467E-2</v>
      </c>
      <c r="E62" s="48">
        <v>-4.5239799570508166E-2</v>
      </c>
      <c r="F62" s="236" t="s">
        <v>64</v>
      </c>
    </row>
    <row r="63" spans="2:6" ht="15" customHeight="1" collapsed="1">
      <c r="B63" s="225">
        <v>2007</v>
      </c>
      <c r="C63" s="275">
        <v>64.189503599483345</v>
      </c>
      <c r="D63" s="276"/>
      <c r="E63" s="182">
        <v>-4.2822574517340728E-2</v>
      </c>
      <c r="F63" s="226">
        <v>-4.2822574517340728E-2</v>
      </c>
    </row>
    <row r="64" spans="2:6" ht="15.75" hidden="1" customHeight="1" outlineLevel="1">
      <c r="B64" s="220" t="s">
        <v>246</v>
      </c>
      <c r="C64" s="269">
        <v>62.31</v>
      </c>
      <c r="D64" s="47">
        <v>-4.1974169741697473E-2</v>
      </c>
      <c r="E64" s="48" t="s">
        <v>64</v>
      </c>
      <c r="F64" s="236" t="s">
        <v>64</v>
      </c>
    </row>
    <row r="65" spans="2:6" ht="15.75" hidden="1" customHeight="1" outlineLevel="1">
      <c r="B65" s="220" t="s">
        <v>247</v>
      </c>
      <c r="C65" s="269">
        <v>65.040000000000006</v>
      </c>
      <c r="D65" s="47">
        <v>-2.7075542258788155E-2</v>
      </c>
      <c r="E65" s="48" t="s">
        <v>64</v>
      </c>
      <c r="F65" s="236" t="s">
        <v>64</v>
      </c>
    </row>
    <row r="66" spans="2:6" ht="15.75" hidden="1" customHeight="1" outlineLevel="1">
      <c r="B66" s="220" t="s">
        <v>248</v>
      </c>
      <c r="C66" s="269">
        <v>66.849999999999994</v>
      </c>
      <c r="D66" s="47">
        <v>3.3869471079492695E-2</v>
      </c>
      <c r="E66" s="48" t="s">
        <v>64</v>
      </c>
      <c r="F66" s="236" t="s">
        <v>64</v>
      </c>
    </row>
    <row r="67" spans="2:6" ht="15.75" hidden="1" customHeight="1" outlineLevel="1">
      <c r="B67" s="220" t="s">
        <v>249</v>
      </c>
      <c r="C67" s="269">
        <v>64.66</v>
      </c>
      <c r="D67" s="47">
        <v>-0.2156720038816109</v>
      </c>
      <c r="E67" s="48" t="s">
        <v>64</v>
      </c>
      <c r="F67" s="236" t="s">
        <v>64</v>
      </c>
    </row>
    <row r="68" spans="2:6" ht="15.75" hidden="1" customHeight="1" outlineLevel="1">
      <c r="B68" s="220" t="s">
        <v>250</v>
      </c>
      <c r="C68" s="269">
        <v>82.44</v>
      </c>
      <c r="D68" s="47">
        <v>0.13600661430343125</v>
      </c>
      <c r="E68" s="48" t="s">
        <v>64</v>
      </c>
      <c r="F68" s="236" t="s">
        <v>64</v>
      </c>
    </row>
    <row r="69" spans="2:6" ht="15.75" hidden="1" customHeight="1" outlineLevel="1">
      <c r="B69" s="220" t="s">
        <v>251</v>
      </c>
      <c r="C69" s="269">
        <v>72.569999999999993</v>
      </c>
      <c r="D69" s="47">
        <v>0.22584459459459441</v>
      </c>
      <c r="E69" s="48" t="s">
        <v>64</v>
      </c>
      <c r="F69" s="236" t="s">
        <v>64</v>
      </c>
    </row>
    <row r="70" spans="2:6" ht="15.75" hidden="1" customHeight="1" outlineLevel="1">
      <c r="B70" s="220" t="s">
        <v>252</v>
      </c>
      <c r="C70" s="269">
        <v>59.2</v>
      </c>
      <c r="D70" s="47">
        <v>9.8330241187384121E-2</v>
      </c>
      <c r="E70" s="48" t="s">
        <v>64</v>
      </c>
      <c r="F70" s="236" t="s">
        <v>64</v>
      </c>
    </row>
    <row r="71" spans="2:6" ht="15.75" hidden="1" customHeight="1" outlineLevel="1">
      <c r="B71" s="220" t="s">
        <v>253</v>
      </c>
      <c r="C71" s="269">
        <v>53.9</v>
      </c>
      <c r="D71" s="47">
        <v>-0.22199769053117785</v>
      </c>
      <c r="E71" s="48" t="s">
        <v>64</v>
      </c>
      <c r="F71" s="236" t="s">
        <v>64</v>
      </c>
    </row>
    <row r="72" spans="2:6" ht="15.75" hidden="1" customHeight="1" outlineLevel="1">
      <c r="B72" s="220" t="s">
        <v>254</v>
      </c>
      <c r="C72" s="269">
        <v>69.28</v>
      </c>
      <c r="D72" s="47">
        <v>9.4710767885765081E-3</v>
      </c>
      <c r="E72" s="48" t="s">
        <v>64</v>
      </c>
      <c r="F72" s="236" t="s">
        <v>64</v>
      </c>
    </row>
    <row r="73" spans="2:6" ht="15.75" hidden="1" customHeight="1" outlineLevel="1">
      <c r="B73" s="220" t="s">
        <v>255</v>
      </c>
      <c r="C73" s="269">
        <v>68.63</v>
      </c>
      <c r="D73" s="47">
        <v>-1.8449656750572172E-2</v>
      </c>
      <c r="E73" s="48" t="s">
        <v>64</v>
      </c>
      <c r="F73" s="236" t="s">
        <v>64</v>
      </c>
    </row>
    <row r="74" spans="2:6" ht="15.75" hidden="1" customHeight="1" outlineLevel="1">
      <c r="B74" s="220" t="s">
        <v>256</v>
      </c>
      <c r="C74" s="269">
        <v>69.92</v>
      </c>
      <c r="D74" s="47">
        <v>1.0021474588404781E-3</v>
      </c>
      <c r="E74" s="48" t="s">
        <v>64</v>
      </c>
      <c r="F74" s="236" t="s">
        <v>64</v>
      </c>
    </row>
    <row r="75" spans="2:6" ht="15.75" hidden="1" customHeight="1" outlineLevel="1">
      <c r="B75" s="220" t="s">
        <v>257</v>
      </c>
      <c r="C75" s="269">
        <v>69.849999999999994</v>
      </c>
      <c r="D75" s="47" t="s">
        <v>64</v>
      </c>
      <c r="E75" s="48" t="s">
        <v>64</v>
      </c>
      <c r="F75" s="236" t="s">
        <v>64</v>
      </c>
    </row>
    <row r="76" spans="2:6" ht="15" customHeight="1" collapsed="1">
      <c r="B76" s="225">
        <v>2006</v>
      </c>
      <c r="C76" s="275">
        <v>67.06123848158623</v>
      </c>
      <c r="D76" s="276"/>
      <c r="E76" s="182"/>
      <c r="F76" s="226"/>
    </row>
    <row r="77" spans="2:6" ht="15" customHeight="1">
      <c r="B77" s="361" t="s">
        <v>258</v>
      </c>
      <c r="C77" s="361"/>
      <c r="D77" s="361"/>
      <c r="E77" s="361"/>
      <c r="F77" s="361"/>
    </row>
  </sheetData>
  <mergeCells count="2">
    <mergeCell ref="B5:F5"/>
    <mergeCell ref="B77:F77"/>
  </mergeCells>
  <hyperlinks>
    <hyperlink ref="H6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activeCell="I25" sqref="I25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</sheetPr>
  <dimension ref="B2:T78"/>
  <sheetViews>
    <sheetView showGridLines="0" showRowColHeaders="0" zoomScaleNormal="100" workbookViewId="0">
      <selection activeCell="I25" sqref="I25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20" width="9.7109375" style="99" customWidth="1"/>
    <col min="21" max="16384" width="11.42578125" style="99"/>
  </cols>
  <sheetData>
    <row r="2" spans="2:20" ht="15" customHeight="1"/>
    <row r="3" spans="2:20" ht="15" customHeight="1"/>
    <row r="4" spans="2:20" ht="15" customHeight="1"/>
    <row r="5" spans="2:20" ht="18" customHeight="1">
      <c r="B5" s="345" t="s">
        <v>286</v>
      </c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</row>
    <row r="6" spans="2:20" ht="15" customHeight="1">
      <c r="B6" s="346"/>
      <c r="C6" s="347" t="s">
        <v>71</v>
      </c>
      <c r="D6" s="347"/>
      <c r="E6" s="347"/>
      <c r="F6" s="347"/>
      <c r="G6" s="347"/>
      <c r="H6" s="347"/>
      <c r="I6" s="348" t="s">
        <v>132</v>
      </c>
      <c r="J6" s="348"/>
      <c r="K6" s="348"/>
      <c r="L6" s="348"/>
      <c r="M6" s="348"/>
      <c r="N6" s="348"/>
      <c r="O6" s="347" t="s">
        <v>133</v>
      </c>
      <c r="P6" s="347"/>
      <c r="Q6" s="347"/>
      <c r="R6" s="347"/>
      <c r="S6" s="347"/>
      <c r="T6" s="347"/>
    </row>
    <row r="7" spans="2:20" ht="30" customHeight="1">
      <c r="B7" s="346"/>
      <c r="C7" s="101" t="s">
        <v>134</v>
      </c>
      <c r="D7" s="102" t="s">
        <v>135</v>
      </c>
      <c r="E7" s="101" t="s">
        <v>136</v>
      </c>
      <c r="F7" s="102" t="s">
        <v>137</v>
      </c>
      <c r="G7" s="101" t="s">
        <v>83</v>
      </c>
      <c r="H7" s="102" t="s">
        <v>138</v>
      </c>
      <c r="I7" s="101" t="s">
        <v>134</v>
      </c>
      <c r="J7" s="102" t="s">
        <v>135</v>
      </c>
      <c r="K7" s="101" t="s">
        <v>136</v>
      </c>
      <c r="L7" s="102" t="s">
        <v>137</v>
      </c>
      <c r="M7" s="101" t="s">
        <v>83</v>
      </c>
      <c r="N7" s="102" t="s">
        <v>138</v>
      </c>
      <c r="O7" s="101" t="s">
        <v>134</v>
      </c>
      <c r="P7" s="102" t="s">
        <v>135</v>
      </c>
      <c r="Q7" s="101" t="s">
        <v>136</v>
      </c>
      <c r="R7" s="102" t="s">
        <v>137</v>
      </c>
      <c r="S7" s="101" t="s">
        <v>83</v>
      </c>
      <c r="T7" s="102" t="s">
        <v>138</v>
      </c>
    </row>
    <row r="8" spans="2:20">
      <c r="B8" s="55" t="s">
        <v>94</v>
      </c>
      <c r="C8" s="277">
        <v>7.2590134868789109</v>
      </c>
      <c r="D8" s="278">
        <f t="shared" ref="D8:D10" si="0">C8-C21</f>
        <v>0.6232445589358333</v>
      </c>
      <c r="E8" s="277">
        <v>7.9283334514779895</v>
      </c>
      <c r="F8" s="278">
        <f t="shared" ref="F8:F11" si="1">E8-E21</f>
        <v>0.8822918390910468</v>
      </c>
      <c r="G8" s="277">
        <v>7.4778147901399068</v>
      </c>
      <c r="H8" s="278">
        <f t="shared" ref="H8:H11" si="2">G8-G21</f>
        <v>0.70127929774154385</v>
      </c>
      <c r="I8" s="279">
        <v>7.1476796999297818</v>
      </c>
      <c r="J8" s="278">
        <f t="shared" ref="J8:J11" si="3">I8-I21</f>
        <v>0.77419327725557174</v>
      </c>
      <c r="K8" s="279">
        <v>7.6302202632263176</v>
      </c>
      <c r="L8" s="278">
        <f t="shared" ref="L8:L11" si="4">K8-K21</f>
        <v>0.71858811159416636</v>
      </c>
      <c r="M8" s="279">
        <v>7.3493278971822384</v>
      </c>
      <c r="N8" s="278">
        <f t="shared" ref="N8:N11" si="5">M8-M21</f>
        <v>0.75053526956021521</v>
      </c>
      <c r="O8" s="277">
        <v>6.8363755158184318</v>
      </c>
      <c r="P8" s="278">
        <f t="shared" ref="P8:P11" si="6">O8-O21</f>
        <v>0.74723930524658844</v>
      </c>
      <c r="Q8" s="277">
        <v>7.6145082399795427</v>
      </c>
      <c r="R8" s="278">
        <f t="shared" ref="R8:R11" si="7">Q8-Q21</f>
        <v>0.72042094009018065</v>
      </c>
      <c r="S8" s="277">
        <v>7.1377246896853972</v>
      </c>
      <c r="T8" s="278">
        <f t="shared" ref="T8:T11" si="8">S8-S21</f>
        <v>0.73693803535655</v>
      </c>
    </row>
    <row r="9" spans="2:20">
      <c r="B9" s="55" t="s">
        <v>95</v>
      </c>
      <c r="C9" s="277">
        <v>8.0954713746031448</v>
      </c>
      <c r="D9" s="278">
        <f t="shared" si="0"/>
        <v>0.40644509948722529</v>
      </c>
      <c r="E9" s="277">
        <v>9.0065057479761954</v>
      </c>
      <c r="F9" s="278">
        <f t="shared" si="1"/>
        <v>0.12670916915049091</v>
      </c>
      <c r="G9" s="277">
        <v>8.4030626571733453</v>
      </c>
      <c r="H9" s="278">
        <f t="shared" si="2"/>
        <v>0.29188820285527761</v>
      </c>
      <c r="I9" s="279">
        <v>7.8475638073492133</v>
      </c>
      <c r="J9" s="278">
        <f t="shared" si="3"/>
        <v>0.1993931754986118</v>
      </c>
      <c r="K9" s="279">
        <v>8.9104879285463543</v>
      </c>
      <c r="L9" s="278">
        <f t="shared" si="4"/>
        <v>0.20236031745634264</v>
      </c>
      <c r="M9" s="279">
        <v>8.3010761336846492</v>
      </c>
      <c r="N9" s="278">
        <f t="shared" si="5"/>
        <v>0.18086251803620712</v>
      </c>
      <c r="O9" s="277">
        <v>7.4960139072347136</v>
      </c>
      <c r="P9" s="278">
        <f t="shared" si="6"/>
        <v>0.22240151679928921</v>
      </c>
      <c r="Q9" s="277">
        <v>8.9246175038405511</v>
      </c>
      <c r="R9" s="278">
        <f t="shared" si="7"/>
        <v>0.20943086360799512</v>
      </c>
      <c r="S9" s="277">
        <v>8.0508114510135425</v>
      </c>
      <c r="T9" s="278">
        <f t="shared" si="8"/>
        <v>0.19098075517492319</v>
      </c>
    </row>
    <row r="10" spans="2:20">
      <c r="B10" s="55" t="s">
        <v>96</v>
      </c>
      <c r="C10" s="277">
        <v>8.5</v>
      </c>
      <c r="D10" s="278">
        <f t="shared" si="0"/>
        <v>0.5</v>
      </c>
      <c r="E10" s="277">
        <v>10.11</v>
      </c>
      <c r="F10" s="278">
        <f t="shared" si="1"/>
        <v>0.32000000000000028</v>
      </c>
      <c r="G10" s="277">
        <v>9.0399999999999991</v>
      </c>
      <c r="H10" s="278">
        <f t="shared" si="2"/>
        <v>0.41999999999999993</v>
      </c>
      <c r="I10" s="279">
        <v>8.27</v>
      </c>
      <c r="J10" s="278">
        <f t="shared" si="3"/>
        <v>0.42728767909023979</v>
      </c>
      <c r="K10" s="279">
        <v>9.39</v>
      </c>
      <c r="L10" s="278">
        <f t="shared" si="4"/>
        <v>0.21826025370644331</v>
      </c>
      <c r="M10" s="279">
        <v>8.75</v>
      </c>
      <c r="N10" s="278">
        <f t="shared" si="5"/>
        <v>0.31979163043100201</v>
      </c>
      <c r="O10" s="277">
        <v>7.95</v>
      </c>
      <c r="P10" s="278">
        <f t="shared" si="6"/>
        <v>0.43053902946025424</v>
      </c>
      <c r="Q10" s="277">
        <v>9.5399999999999991</v>
      </c>
      <c r="R10" s="278">
        <f t="shared" si="7"/>
        <v>0.16957268111336532</v>
      </c>
      <c r="S10" s="277">
        <v>8.57</v>
      </c>
      <c r="T10" s="278">
        <f t="shared" si="8"/>
        <v>0.31760449956297876</v>
      </c>
    </row>
    <row r="11" spans="2:20">
      <c r="B11" s="55" t="s">
        <v>97</v>
      </c>
      <c r="C11" s="277">
        <v>8.76</v>
      </c>
      <c r="D11" s="278">
        <f>C11-C24</f>
        <v>0.33999999999999986</v>
      </c>
      <c r="E11" s="277">
        <v>10.71</v>
      </c>
      <c r="F11" s="278">
        <f t="shared" si="1"/>
        <v>1.1000000000000014</v>
      </c>
      <c r="G11" s="277">
        <v>9.39</v>
      </c>
      <c r="H11" s="278">
        <f t="shared" si="2"/>
        <v>0.55000000000000071</v>
      </c>
      <c r="I11" s="279">
        <v>8.5374625819302725</v>
      </c>
      <c r="J11" s="278">
        <f t="shared" si="3"/>
        <v>0.42676972508711941</v>
      </c>
      <c r="K11" s="279">
        <v>9.9314155466478038</v>
      </c>
      <c r="L11" s="278">
        <f t="shared" si="4"/>
        <v>0.81376542696833631</v>
      </c>
      <c r="M11" s="279">
        <v>9.1152412723647682</v>
      </c>
      <c r="N11" s="278">
        <f t="shared" si="5"/>
        <v>0.55504190749187643</v>
      </c>
      <c r="O11" s="277">
        <v>8.1381946059056034</v>
      </c>
      <c r="P11" s="278">
        <f t="shared" si="6"/>
        <v>0.24225779438050576</v>
      </c>
      <c r="Q11" s="277">
        <v>10.060530462184873</v>
      </c>
      <c r="R11" s="278">
        <f t="shared" si="7"/>
        <v>0.81928864890633157</v>
      </c>
      <c r="S11" s="277">
        <v>8.859663865546219</v>
      </c>
      <c r="T11" s="278">
        <f t="shared" si="8"/>
        <v>0.41559120905299629</v>
      </c>
    </row>
    <row r="12" spans="2:20" ht="30" customHeight="1">
      <c r="B12" s="106" t="str">
        <f>actualizaciones!$A$2</f>
        <v xml:space="preserve">acumulado abril 2011 </v>
      </c>
      <c r="C12" s="280">
        <v>8.1005253325398883</v>
      </c>
      <c r="D12" s="280">
        <v>0.469389835933403</v>
      </c>
      <c r="E12" s="280">
        <v>9.340232349961143</v>
      </c>
      <c r="F12" s="280">
        <v>0.59004602227284941</v>
      </c>
      <c r="G12" s="280">
        <v>8.5114716144389728</v>
      </c>
      <c r="H12" s="280">
        <v>0.48999285308305041</v>
      </c>
      <c r="I12" s="280">
        <v>7.9058368505602621</v>
      </c>
      <c r="J12" s="281">
        <v>0.46241916564028607</v>
      </c>
      <c r="K12" s="280">
        <v>8.8981667805435762</v>
      </c>
      <c r="L12" s="281">
        <v>0.4498277902939769</v>
      </c>
      <c r="M12" s="280">
        <v>8.3252267115252909</v>
      </c>
      <c r="N12" s="281">
        <v>0.44208556752147743</v>
      </c>
      <c r="O12" s="280">
        <v>7.5687416743230012</v>
      </c>
      <c r="P12" s="281">
        <v>0.41202941025161977</v>
      </c>
      <c r="Q12" s="280">
        <v>8.9600858651982307</v>
      </c>
      <c r="R12" s="281">
        <v>0.43552952352656504</v>
      </c>
      <c r="S12" s="280">
        <v>8.1049908893348643</v>
      </c>
      <c r="T12" s="281">
        <v>0.40233286947794422</v>
      </c>
    </row>
    <row r="13" spans="2:20" outlineLevel="1">
      <c r="B13" s="55" t="s">
        <v>86</v>
      </c>
      <c r="C13" s="277">
        <v>7.61</v>
      </c>
      <c r="D13" s="278">
        <f t="shared" ref="D13:D64" si="9">C13-C26</f>
        <v>-0.38724932408604662</v>
      </c>
      <c r="E13" s="277">
        <v>8.6999999999999993</v>
      </c>
      <c r="F13" s="278">
        <f t="shared" ref="F13:F64" si="10">E13-E26</f>
        <v>-0.53036827436546652</v>
      </c>
      <c r="G13" s="277">
        <v>8.01</v>
      </c>
      <c r="H13" s="278">
        <f t="shared" ref="H13:H64" si="11">G13-G26</f>
        <v>-0.4260997327235696</v>
      </c>
      <c r="I13" s="279">
        <v>7.3515440631110511</v>
      </c>
      <c r="J13" s="278">
        <f t="shared" ref="J13:J63" si="12">I13-I26</f>
        <v>-0.29610183379641786</v>
      </c>
      <c r="K13" s="279">
        <v>8.2748612201413039</v>
      </c>
      <c r="L13" s="278">
        <f t="shared" ref="L13:L63" si="13">K13-K26</f>
        <v>-0.65185476392538177</v>
      </c>
      <c r="M13" s="279">
        <v>7.762378213844638</v>
      </c>
      <c r="N13" s="278">
        <f t="shared" ref="N13:N63" si="14">M13-M26</f>
        <v>-0.45186394717591938</v>
      </c>
      <c r="O13" s="277">
        <v>6.9285063733338879</v>
      </c>
      <c r="P13" s="278">
        <f t="shared" ref="P13:P63" si="15">O13-O26</f>
        <v>-0.36166628116272825</v>
      </c>
      <c r="Q13" s="277">
        <v>8.2967141821696053</v>
      </c>
      <c r="R13" s="278">
        <f t="shared" ref="R13:R63" si="16">Q13-Q26</f>
        <v>-0.58937835264608474</v>
      </c>
      <c r="S13" s="277">
        <v>7.4864179894831473</v>
      </c>
      <c r="T13" s="278">
        <f t="shared" ref="T13:T63" si="17">S13-S26</f>
        <v>-0.45035224680064534</v>
      </c>
    </row>
    <row r="14" spans="2:20" outlineLevel="1">
      <c r="B14" s="55" t="s">
        <v>87</v>
      </c>
      <c r="C14" s="277">
        <v>8.4700000000000006</v>
      </c>
      <c r="D14" s="278">
        <f t="shared" si="9"/>
        <v>0.16740704787078542</v>
      </c>
      <c r="E14" s="277">
        <v>9.44</v>
      </c>
      <c r="F14" s="278">
        <f t="shared" si="10"/>
        <v>-4.8569792538431855E-2</v>
      </c>
      <c r="G14" s="277">
        <v>8.83</v>
      </c>
      <c r="H14" s="278">
        <f t="shared" si="11"/>
        <v>0.11604276318302276</v>
      </c>
      <c r="I14" s="279">
        <v>8.041997384841256</v>
      </c>
      <c r="J14" s="278">
        <f t="shared" si="12"/>
        <v>0.10919881636564455</v>
      </c>
      <c r="K14" s="279">
        <v>9.1349980153718473</v>
      </c>
      <c r="L14" s="278">
        <f t="shared" si="13"/>
        <v>7.7556407550011031E-2</v>
      </c>
      <c r="M14" s="279">
        <v>8.5259720131785404</v>
      </c>
      <c r="N14" s="278">
        <f t="shared" si="14"/>
        <v>0.10304170435670024</v>
      </c>
      <c r="O14" s="277">
        <v>7.4540556062295193</v>
      </c>
      <c r="P14" s="278">
        <f t="shared" si="15"/>
        <v>4.3974273653869744E-2</v>
      </c>
      <c r="Q14" s="277">
        <v>9.107513561199017</v>
      </c>
      <c r="R14" s="278">
        <f t="shared" si="16"/>
        <v>4.2145164567058302E-2</v>
      </c>
      <c r="S14" s="277">
        <v>8.12033864546855</v>
      </c>
      <c r="T14" s="278">
        <f t="shared" si="17"/>
        <v>5.7789224002284811E-2</v>
      </c>
    </row>
    <row r="15" spans="2:20" outlineLevel="1">
      <c r="B15" s="55" t="s">
        <v>88</v>
      </c>
      <c r="C15" s="277">
        <v>7.19</v>
      </c>
      <c r="D15" s="278">
        <f t="shared" si="9"/>
        <v>-0.24135064990320565</v>
      </c>
      <c r="E15" s="277">
        <v>8.33</v>
      </c>
      <c r="F15" s="278">
        <f t="shared" si="10"/>
        <v>0.54416329074478043</v>
      </c>
      <c r="G15" s="277">
        <v>7.55</v>
      </c>
      <c r="H15" s="278">
        <f t="shared" si="11"/>
        <v>-6.5637942184126885E-3</v>
      </c>
      <c r="I15" s="279">
        <v>7.0599952255908329</v>
      </c>
      <c r="J15" s="278">
        <f t="shared" si="12"/>
        <v>-0.19247654133802428</v>
      </c>
      <c r="K15" s="279">
        <v>8.0475591098748254</v>
      </c>
      <c r="L15" s="278">
        <f t="shared" si="13"/>
        <v>0.30874224897932834</v>
      </c>
      <c r="M15" s="279">
        <v>7.4620099079971691</v>
      </c>
      <c r="N15" s="278">
        <f t="shared" si="14"/>
        <v>-3.4438291245884045E-3</v>
      </c>
      <c r="O15" s="277">
        <v>6.5869697622425409</v>
      </c>
      <c r="P15" s="278">
        <f t="shared" si="15"/>
        <v>-0.18086759603740887</v>
      </c>
      <c r="Q15" s="277">
        <v>7.8343931216190725</v>
      </c>
      <c r="R15" s="278">
        <f t="shared" si="16"/>
        <v>0.23299736351002132</v>
      </c>
      <c r="S15" s="277">
        <v>7.0597545703828581</v>
      </c>
      <c r="T15" s="278">
        <f t="shared" si="17"/>
        <v>-4.7346209865665401E-2</v>
      </c>
    </row>
    <row r="16" spans="2:20" outlineLevel="1">
      <c r="B16" s="55" t="s">
        <v>89</v>
      </c>
      <c r="C16" s="277">
        <v>7.8381509481293969</v>
      </c>
      <c r="D16" s="278">
        <f t="shared" si="9"/>
        <v>-0.49184905187060313</v>
      </c>
      <c r="E16" s="277">
        <v>8.7856119616796491</v>
      </c>
      <c r="F16" s="278">
        <f t="shared" si="10"/>
        <v>2.5611961679649298E-2</v>
      </c>
      <c r="G16" s="277">
        <v>8.1579150141643062</v>
      </c>
      <c r="H16" s="278">
        <f t="shared" si="11"/>
        <v>-0.33208498583569401</v>
      </c>
      <c r="I16" s="279">
        <v>7.639368485203903</v>
      </c>
      <c r="J16" s="278">
        <f t="shared" si="12"/>
        <v>-0.20498831282720786</v>
      </c>
      <c r="K16" s="279">
        <v>8.9540508174528792</v>
      </c>
      <c r="L16" s="278">
        <f t="shared" si="13"/>
        <v>0.54382281582013015</v>
      </c>
      <c r="M16" s="279">
        <v>8.1632828088958984</v>
      </c>
      <c r="N16" s="278">
        <f t="shared" si="14"/>
        <v>7.5023225688234163E-2</v>
      </c>
      <c r="O16" s="277">
        <v>7.0405125224467131</v>
      </c>
      <c r="P16" s="278">
        <f t="shared" si="15"/>
        <v>-0.27240132290138419</v>
      </c>
      <c r="Q16" s="277">
        <v>8.6190404651197721</v>
      </c>
      <c r="R16" s="278">
        <f t="shared" si="16"/>
        <v>0.40068274316431207</v>
      </c>
      <c r="S16" s="277">
        <v>7.6183522010157478</v>
      </c>
      <c r="T16" s="278">
        <f t="shared" si="17"/>
        <v>-5.3366025818877283E-2</v>
      </c>
    </row>
    <row r="17" spans="2:20" outlineLevel="1">
      <c r="B17" s="55" t="s">
        <v>90</v>
      </c>
      <c r="C17" s="277">
        <v>7.9753087556754867</v>
      </c>
      <c r="D17" s="278">
        <f t="shared" si="9"/>
        <v>-0.11469124432451316</v>
      </c>
      <c r="E17" s="277">
        <v>9.2303619645977086</v>
      </c>
      <c r="F17" s="278">
        <f t="shared" si="10"/>
        <v>0.84036196459770807</v>
      </c>
      <c r="G17" s="277">
        <v>8.4056728232189979</v>
      </c>
      <c r="H17" s="278">
        <f t="shared" si="11"/>
        <v>0.2056728232189986</v>
      </c>
      <c r="I17" s="279">
        <v>7.677311360780477</v>
      </c>
      <c r="J17" s="278">
        <f t="shared" si="12"/>
        <v>-4.0870041449303507E-2</v>
      </c>
      <c r="K17" s="279">
        <v>9.0371255283955154</v>
      </c>
      <c r="L17" s="278">
        <f t="shared" si="13"/>
        <v>0.5794662652116358</v>
      </c>
      <c r="M17" s="279">
        <v>8.2518529824448663</v>
      </c>
      <c r="N17" s="278">
        <f t="shared" si="14"/>
        <v>0.1951265757236964</v>
      </c>
      <c r="O17" s="277">
        <v>7.1276676102871104</v>
      </c>
      <c r="P17" s="278">
        <f t="shared" si="15"/>
        <v>-0.10103355096310285</v>
      </c>
      <c r="Q17" s="277">
        <v>8.7108064125964866</v>
      </c>
      <c r="R17" s="278">
        <f t="shared" si="16"/>
        <v>0.52831132259668934</v>
      </c>
      <c r="S17" s="277">
        <v>7.746673459473171</v>
      </c>
      <c r="T17" s="278">
        <f t="shared" si="17"/>
        <v>0.11516134485567786</v>
      </c>
    </row>
    <row r="18" spans="2:20" outlineLevel="1">
      <c r="B18" s="55" t="s">
        <v>91</v>
      </c>
      <c r="C18" s="277">
        <v>7.9536549218339152</v>
      </c>
      <c r="D18" s="278">
        <f t="shared" si="9"/>
        <v>-2.6345078166085223E-2</v>
      </c>
      <c r="E18" s="277">
        <v>8.0718878644575245</v>
      </c>
      <c r="F18" s="278">
        <f t="shared" si="10"/>
        <v>-0.14811213554247615</v>
      </c>
      <c r="G18" s="277">
        <v>7.9961988357786877</v>
      </c>
      <c r="H18" s="278">
        <f t="shared" si="11"/>
        <v>-7.3801164221312554E-2</v>
      </c>
      <c r="I18" s="279">
        <v>7.5335285348195926</v>
      </c>
      <c r="J18" s="278">
        <f t="shared" si="12"/>
        <v>-8.8844020215264052E-2</v>
      </c>
      <c r="K18" s="279">
        <v>7.735276907510575</v>
      </c>
      <c r="L18" s="278">
        <f t="shared" si="13"/>
        <v>-0.26292667736506825</v>
      </c>
      <c r="M18" s="279">
        <v>7.6231506552583124</v>
      </c>
      <c r="N18" s="278">
        <f t="shared" si="14"/>
        <v>-0.16601614379322349</v>
      </c>
      <c r="O18" s="277">
        <v>6.9889456488111854</v>
      </c>
      <c r="P18" s="278">
        <f t="shared" si="15"/>
        <v>-3.4519044519015551E-2</v>
      </c>
      <c r="Q18" s="277">
        <v>7.5239870035713325</v>
      </c>
      <c r="R18" s="278">
        <f t="shared" si="16"/>
        <v>-0.2242371700401673</v>
      </c>
      <c r="S18" s="277">
        <v>7.2097221329657692</v>
      </c>
      <c r="T18" s="278">
        <f t="shared" si="17"/>
        <v>-0.11217931684364846</v>
      </c>
    </row>
    <row r="19" spans="2:20" outlineLevel="1">
      <c r="B19" s="55" t="s">
        <v>92</v>
      </c>
      <c r="C19" s="277">
        <v>7.4967521169237905</v>
      </c>
      <c r="D19" s="278">
        <f t="shared" si="9"/>
        <v>-0.21703260790775136</v>
      </c>
      <c r="E19" s="277">
        <v>8.2073230725982143</v>
      </c>
      <c r="F19" s="278">
        <f t="shared" si="10"/>
        <v>-0.29692533274538846</v>
      </c>
      <c r="G19" s="277">
        <v>7.7320728954126166</v>
      </c>
      <c r="H19" s="278">
        <f t="shared" si="11"/>
        <v>-0.25224997276931393</v>
      </c>
      <c r="I19" s="279">
        <v>7.3037467584726814</v>
      </c>
      <c r="J19" s="278">
        <f t="shared" si="12"/>
        <v>-0.22225727176695109</v>
      </c>
      <c r="K19" s="279">
        <v>7.9565522484065259</v>
      </c>
      <c r="L19" s="278">
        <f t="shared" si="13"/>
        <v>-0.25945265178804</v>
      </c>
      <c r="M19" s="279">
        <v>7.5756021874956518</v>
      </c>
      <c r="N19" s="278">
        <f t="shared" si="14"/>
        <v>-0.23747166255569052</v>
      </c>
      <c r="O19" s="277">
        <v>6.7755757993181804</v>
      </c>
      <c r="P19" s="278">
        <f t="shared" si="15"/>
        <v>-0.1855453199294157</v>
      </c>
      <c r="Q19" s="277">
        <v>7.6140606565341109</v>
      </c>
      <c r="R19" s="278">
        <f t="shared" si="16"/>
        <v>-0.32547350974693146</v>
      </c>
      <c r="S19" s="277">
        <v>7.0978041995716685</v>
      </c>
      <c r="T19" s="278">
        <f t="shared" si="17"/>
        <v>-0.24405449738538287</v>
      </c>
    </row>
    <row r="20" spans="2:20" outlineLevel="1">
      <c r="B20" s="55" t="s">
        <v>93</v>
      </c>
      <c r="C20" s="277">
        <v>6.8250323834196891</v>
      </c>
      <c r="D20" s="278">
        <f t="shared" si="9"/>
        <v>-0.10496761658031062</v>
      </c>
      <c r="E20" s="277">
        <v>8.0312695905112967</v>
      </c>
      <c r="F20" s="278">
        <f t="shared" si="10"/>
        <v>1.1269590511297167E-2</v>
      </c>
      <c r="G20" s="277">
        <v>7.188025867988741</v>
      </c>
      <c r="H20" s="278">
        <f t="shared" si="11"/>
        <v>-9.1974132011259258E-2</v>
      </c>
      <c r="I20" s="279">
        <v>6.7519919059061593</v>
      </c>
      <c r="J20" s="278">
        <f t="shared" si="12"/>
        <v>-0.16051943533214708</v>
      </c>
      <c r="K20" s="279">
        <v>7.7908575340691471</v>
      </c>
      <c r="L20" s="278">
        <f t="shared" si="13"/>
        <v>0.16920592954509228</v>
      </c>
      <c r="M20" s="279">
        <v>7.1501224990515633</v>
      </c>
      <c r="N20" s="278">
        <f t="shared" si="14"/>
        <v>-5.2852132352002812E-2</v>
      </c>
      <c r="O20" s="277">
        <v>6.3933373048356614</v>
      </c>
      <c r="P20" s="278">
        <f t="shared" si="15"/>
        <v>-0.14660521331165466</v>
      </c>
      <c r="Q20" s="277">
        <v>7.5554122905726429</v>
      </c>
      <c r="R20" s="278">
        <f t="shared" si="16"/>
        <v>2.274621958654155E-2</v>
      </c>
      <c r="S20" s="277">
        <v>6.8049333373927823</v>
      </c>
      <c r="T20" s="278">
        <f t="shared" si="17"/>
        <v>-0.11244154591918765</v>
      </c>
    </row>
    <row r="21" spans="2:20" outlineLevel="1">
      <c r="B21" s="55" t="s">
        <v>94</v>
      </c>
      <c r="C21" s="277">
        <v>6.6357689279430776</v>
      </c>
      <c r="D21" s="278">
        <f t="shared" si="9"/>
        <v>-0.85207448467870783</v>
      </c>
      <c r="E21" s="277">
        <v>7.0460416123869427</v>
      </c>
      <c r="F21" s="278">
        <f t="shared" si="10"/>
        <v>-1.0247522892764147</v>
      </c>
      <c r="G21" s="277">
        <v>6.7765354923983629</v>
      </c>
      <c r="H21" s="278">
        <f t="shared" si="11"/>
        <v>-0.92277302976878062</v>
      </c>
      <c r="I21" s="279">
        <v>6.3734864226742101</v>
      </c>
      <c r="J21" s="278">
        <f t="shared" si="12"/>
        <v>-0.52597111516537076</v>
      </c>
      <c r="K21" s="279">
        <v>6.9116321516321513</v>
      </c>
      <c r="L21" s="278">
        <f t="shared" si="13"/>
        <v>-0.93029832365466003</v>
      </c>
      <c r="M21" s="279">
        <v>6.5987926276220232</v>
      </c>
      <c r="N21" s="278">
        <f t="shared" si="14"/>
        <v>-0.70577873915330169</v>
      </c>
      <c r="O21" s="277">
        <v>6.0891362105718434</v>
      </c>
      <c r="P21" s="278">
        <f t="shared" si="15"/>
        <v>-0.42524343742512194</v>
      </c>
      <c r="Q21" s="277">
        <v>6.8940872998893621</v>
      </c>
      <c r="R21" s="278">
        <f t="shared" si="16"/>
        <v>-0.78518388368142755</v>
      </c>
      <c r="S21" s="277">
        <v>6.4007866543288472</v>
      </c>
      <c r="T21" s="278">
        <f t="shared" si="17"/>
        <v>-0.57395942028339419</v>
      </c>
    </row>
    <row r="22" spans="2:20" outlineLevel="1">
      <c r="B22" s="55" t="s">
        <v>95</v>
      </c>
      <c r="C22" s="277">
        <v>7.6890262751159195</v>
      </c>
      <c r="D22" s="278">
        <f t="shared" si="9"/>
        <v>-0.44097372488408126</v>
      </c>
      <c r="E22" s="277">
        <v>8.8797965788257045</v>
      </c>
      <c r="F22" s="278">
        <f t="shared" si="10"/>
        <v>-0.46020342117429536</v>
      </c>
      <c r="G22" s="277">
        <v>8.1111744543180677</v>
      </c>
      <c r="H22" s="278">
        <f t="shared" si="11"/>
        <v>-0.45882554568193257</v>
      </c>
      <c r="I22" s="279">
        <v>7.6481706318506015</v>
      </c>
      <c r="J22" s="278">
        <f t="shared" si="12"/>
        <v>-0.26203149374388524</v>
      </c>
      <c r="K22" s="279">
        <v>8.7081276110900117</v>
      </c>
      <c r="L22" s="278">
        <f t="shared" si="13"/>
        <v>0.10030095317799592</v>
      </c>
      <c r="M22" s="279">
        <v>8.1202136156484421</v>
      </c>
      <c r="N22" s="278">
        <f t="shared" si="14"/>
        <v>-0.12499997548251329</v>
      </c>
      <c r="O22" s="277">
        <v>7.2736123904354244</v>
      </c>
      <c r="P22" s="278">
        <f t="shared" si="15"/>
        <v>-0.23468498542983607</v>
      </c>
      <c r="Q22" s="277">
        <v>8.715186640232556</v>
      </c>
      <c r="R22" s="278">
        <f t="shared" si="16"/>
        <v>3.1903016539176932E-2</v>
      </c>
      <c r="S22" s="277">
        <v>7.8598306958386193</v>
      </c>
      <c r="T22" s="278">
        <f t="shared" si="17"/>
        <v>-0.16314077236224556</v>
      </c>
    </row>
    <row r="23" spans="2:20" outlineLevel="1">
      <c r="B23" s="55" t="s">
        <v>96</v>
      </c>
      <c r="C23" s="277">
        <v>8</v>
      </c>
      <c r="D23" s="278">
        <f t="shared" si="9"/>
        <v>0.20999999999999996</v>
      </c>
      <c r="E23" s="277">
        <v>9.7899999999999991</v>
      </c>
      <c r="F23" s="278">
        <f t="shared" si="10"/>
        <v>0.66999999999999993</v>
      </c>
      <c r="G23" s="277">
        <v>8.6199999999999992</v>
      </c>
      <c r="H23" s="278">
        <f t="shared" si="11"/>
        <v>0.33000000000000007</v>
      </c>
      <c r="I23" s="279">
        <v>7.8427123209097598</v>
      </c>
      <c r="J23" s="278">
        <f t="shared" si="12"/>
        <v>7.7545372683585079E-2</v>
      </c>
      <c r="K23" s="279">
        <v>9.1717397462935573</v>
      </c>
      <c r="L23" s="278">
        <f t="shared" si="13"/>
        <v>0.26306787521389197</v>
      </c>
      <c r="M23" s="279">
        <v>8.430208369568998</v>
      </c>
      <c r="N23" s="278">
        <f t="shared" si="14"/>
        <v>0.13421662234349441</v>
      </c>
      <c r="O23" s="277">
        <v>7.5194609705397459</v>
      </c>
      <c r="P23" s="278">
        <f t="shared" si="15"/>
        <v>0.12852796120831211</v>
      </c>
      <c r="Q23" s="277">
        <v>9.3704273188866338</v>
      </c>
      <c r="R23" s="278">
        <f t="shared" si="16"/>
        <v>0.14248309602542797</v>
      </c>
      <c r="S23" s="277">
        <v>8.2523955004370215</v>
      </c>
      <c r="T23" s="278">
        <f t="shared" si="17"/>
        <v>9.1010892234356433E-2</v>
      </c>
    </row>
    <row r="24" spans="2:20" outlineLevel="1">
      <c r="B24" s="55" t="s">
        <v>97</v>
      </c>
      <c r="C24" s="277">
        <v>8.42</v>
      </c>
      <c r="D24" s="278">
        <f t="shared" si="9"/>
        <v>-0.58999999999999986</v>
      </c>
      <c r="E24" s="277">
        <v>9.61</v>
      </c>
      <c r="F24" s="278">
        <f t="shared" si="10"/>
        <v>0.33000000000000007</v>
      </c>
      <c r="G24" s="277">
        <v>8.84</v>
      </c>
      <c r="H24" s="278">
        <f t="shared" si="11"/>
        <v>-0.27999999999999936</v>
      </c>
      <c r="I24" s="279">
        <v>8.1106928568431531</v>
      </c>
      <c r="J24" s="278">
        <f t="shared" si="12"/>
        <v>-0.90450775894349533</v>
      </c>
      <c r="K24" s="279">
        <v>9.1176501196794675</v>
      </c>
      <c r="L24" s="278">
        <f t="shared" si="13"/>
        <v>4.120547888092041E-2</v>
      </c>
      <c r="M24" s="279">
        <v>8.5601993648728918</v>
      </c>
      <c r="N24" s="278">
        <f t="shared" si="14"/>
        <v>-0.48462769164846975</v>
      </c>
      <c r="O24" s="277">
        <v>7.8959368115250976</v>
      </c>
      <c r="P24" s="278">
        <f t="shared" si="15"/>
        <v>-0.72706221916349012</v>
      </c>
      <c r="Q24" s="277">
        <v>9.2412418132785419</v>
      </c>
      <c r="R24" s="278">
        <f t="shared" si="16"/>
        <v>-0.19922475192644207</v>
      </c>
      <c r="S24" s="277">
        <v>8.4440726564932227</v>
      </c>
      <c r="T24" s="278">
        <f t="shared" si="17"/>
        <v>-0.54008672154370707</v>
      </c>
    </row>
    <row r="25" spans="2:20" ht="15" customHeight="1">
      <c r="B25" s="110">
        <v>2010</v>
      </c>
      <c r="C25" s="282">
        <v>7.6557738201246659</v>
      </c>
      <c r="D25" s="283">
        <f t="shared" si="9"/>
        <v>-0.27212515748925981</v>
      </c>
      <c r="E25" s="282">
        <v>8.662312237548921</v>
      </c>
      <c r="F25" s="283">
        <f t="shared" si="10"/>
        <v>-1.3390211867848834E-2</v>
      </c>
      <c r="G25" s="282">
        <v>8.0018504852338062</v>
      </c>
      <c r="H25" s="283">
        <f t="shared" si="11"/>
        <v>-0.19659090246600108</v>
      </c>
      <c r="I25" s="282">
        <v>7.4284339237298687</v>
      </c>
      <c r="J25" s="283">
        <f t="shared" si="12"/>
        <v>-0.22593339758439868</v>
      </c>
      <c r="K25" s="282">
        <v>8.397623328855353</v>
      </c>
      <c r="L25" s="283">
        <f t="shared" si="13"/>
        <v>-1.6745828806051577E-2</v>
      </c>
      <c r="M25" s="282">
        <v>7.8417542529888475</v>
      </c>
      <c r="N25" s="283">
        <f t="shared" si="14"/>
        <v>-0.15105268239501513</v>
      </c>
      <c r="O25" s="282">
        <v>6.9921693793736255</v>
      </c>
      <c r="P25" s="283">
        <f t="shared" si="15"/>
        <v>-0.20748362309691615</v>
      </c>
      <c r="Q25" s="282">
        <v>8.2852487644708503</v>
      </c>
      <c r="R25" s="283">
        <f t="shared" si="16"/>
        <v>-7.2281011679779184E-2</v>
      </c>
      <c r="S25" s="282">
        <v>7.4988521782326796</v>
      </c>
      <c r="T25" s="283">
        <f t="shared" si="17"/>
        <v>-0.17455028602755984</v>
      </c>
    </row>
    <row r="26" spans="2:20" ht="15" hidden="1" customHeight="1" outlineLevel="1">
      <c r="B26" s="55" t="s">
        <v>86</v>
      </c>
      <c r="C26" s="277">
        <v>7.9972493240860469</v>
      </c>
      <c r="D26" s="278">
        <f t="shared" si="9"/>
        <v>-0.50275067591395306</v>
      </c>
      <c r="E26" s="277">
        <v>9.2303682743654658</v>
      </c>
      <c r="F26" s="278">
        <f t="shared" si="10"/>
        <v>0.33036827436546545</v>
      </c>
      <c r="G26" s="277">
        <v>8.4360997327235694</v>
      </c>
      <c r="H26" s="278">
        <f t="shared" si="11"/>
        <v>-0.21390026727643097</v>
      </c>
      <c r="I26" s="279">
        <v>7.647645896907469</v>
      </c>
      <c r="J26" s="278">
        <f t="shared" si="12"/>
        <v>-0.5739139458281981</v>
      </c>
      <c r="K26" s="279">
        <v>8.9267159840666856</v>
      </c>
      <c r="L26" s="278">
        <f t="shared" si="13"/>
        <v>8.1845405397489301E-2</v>
      </c>
      <c r="M26" s="279">
        <v>8.2142421610205574</v>
      </c>
      <c r="N26" s="278">
        <f t="shared" si="14"/>
        <v>-0.30249697290214073</v>
      </c>
      <c r="O26" s="277">
        <v>7.2901726544966161</v>
      </c>
      <c r="P26" s="278">
        <f t="shared" si="15"/>
        <v>-0.34408678266794368</v>
      </c>
      <c r="Q26" s="277">
        <v>8.8860925348156901</v>
      </c>
      <c r="R26" s="278">
        <f t="shared" si="16"/>
        <v>-3.4405658325063371E-2</v>
      </c>
      <c r="S26" s="277">
        <v>7.9367702362837926</v>
      </c>
      <c r="T26" s="278">
        <f t="shared" si="17"/>
        <v>-0.24934493108455857</v>
      </c>
    </row>
    <row r="27" spans="2:20" ht="15" hidden="1" customHeight="1" outlineLevel="1">
      <c r="B27" s="55" t="s">
        <v>87</v>
      </c>
      <c r="C27" s="277">
        <v>8.3025929521292152</v>
      </c>
      <c r="D27" s="278">
        <f t="shared" si="9"/>
        <v>-3.7407047870784638E-2</v>
      </c>
      <c r="E27" s="277">
        <v>9.4885697925384314</v>
      </c>
      <c r="F27" s="278">
        <f t="shared" si="10"/>
        <v>0.90856979253843129</v>
      </c>
      <c r="G27" s="277">
        <v>8.7139572368169773</v>
      </c>
      <c r="H27" s="278">
        <f t="shared" si="11"/>
        <v>0.2839572368169776</v>
      </c>
      <c r="I27" s="279">
        <v>7.9327985684756115</v>
      </c>
      <c r="J27" s="278">
        <f t="shared" si="12"/>
        <v>-3.0477109765696397E-3</v>
      </c>
      <c r="K27" s="279">
        <v>9.0574416078218363</v>
      </c>
      <c r="L27" s="278">
        <f t="shared" si="13"/>
        <v>0.61896632038537724</v>
      </c>
      <c r="M27" s="279">
        <v>8.4229303088218401</v>
      </c>
      <c r="N27" s="278">
        <f t="shared" si="14"/>
        <v>0.24800718551765044</v>
      </c>
      <c r="O27" s="277">
        <v>7.4100813325756496</v>
      </c>
      <c r="P27" s="278">
        <f t="shared" si="15"/>
        <v>5.7586759970297052E-2</v>
      </c>
      <c r="Q27" s="277">
        <v>9.0653683966319587</v>
      </c>
      <c r="R27" s="278">
        <f t="shared" si="16"/>
        <v>0.48438029593311072</v>
      </c>
      <c r="S27" s="277">
        <v>8.0625494214662652</v>
      </c>
      <c r="T27" s="278">
        <f t="shared" si="17"/>
        <v>0.18277918938214022</v>
      </c>
    </row>
    <row r="28" spans="2:20" ht="15" hidden="1" customHeight="1" outlineLevel="1">
      <c r="B28" s="55" t="s">
        <v>88</v>
      </c>
      <c r="C28" s="277">
        <v>7.431350649903206</v>
      </c>
      <c r="D28" s="278">
        <f t="shared" si="9"/>
        <v>-0.55864935009679417</v>
      </c>
      <c r="E28" s="277">
        <v>7.7858367092552196</v>
      </c>
      <c r="F28" s="278">
        <f t="shared" si="10"/>
        <v>-0.27416329074478085</v>
      </c>
      <c r="G28" s="277">
        <v>7.5565637942184125</v>
      </c>
      <c r="H28" s="278">
        <f t="shared" si="11"/>
        <v>-0.46343620578158706</v>
      </c>
      <c r="I28" s="279">
        <v>7.2524717669288572</v>
      </c>
      <c r="J28" s="278">
        <f t="shared" si="12"/>
        <v>-0.445560607133479</v>
      </c>
      <c r="K28" s="279">
        <v>7.738816860895497</v>
      </c>
      <c r="L28" s="278">
        <f t="shared" si="13"/>
        <v>-0.24011052583201664</v>
      </c>
      <c r="M28" s="279">
        <v>7.4654537371217575</v>
      </c>
      <c r="N28" s="278">
        <f t="shared" si="14"/>
        <v>-0.36037580869627295</v>
      </c>
      <c r="O28" s="277">
        <v>6.7678373582799498</v>
      </c>
      <c r="P28" s="278">
        <f t="shared" si="15"/>
        <v>-0.33369121226230103</v>
      </c>
      <c r="Q28" s="277">
        <v>7.6013957581090512</v>
      </c>
      <c r="R28" s="278">
        <f t="shared" si="16"/>
        <v>-0.33378897410126651</v>
      </c>
      <c r="S28" s="277">
        <v>7.1071007802485235</v>
      </c>
      <c r="T28" s="278">
        <f t="shared" si="17"/>
        <v>-0.34152400107212966</v>
      </c>
    </row>
    <row r="29" spans="2:20" ht="15" hidden="1" customHeight="1" outlineLevel="1">
      <c r="B29" s="55" t="s">
        <v>89</v>
      </c>
      <c r="C29" s="277">
        <v>8.33</v>
      </c>
      <c r="D29" s="278">
        <f t="shared" si="9"/>
        <v>-0.30000000000000071</v>
      </c>
      <c r="E29" s="277">
        <v>8.76</v>
      </c>
      <c r="F29" s="278">
        <f t="shared" si="10"/>
        <v>9.9999999999997868E-3</v>
      </c>
      <c r="G29" s="277">
        <v>8.49</v>
      </c>
      <c r="H29" s="278">
        <f t="shared" si="11"/>
        <v>-0.1899999999999995</v>
      </c>
      <c r="I29" s="279">
        <v>7.8443567980311109</v>
      </c>
      <c r="J29" s="278">
        <f t="shared" si="12"/>
        <v>-0.27299240428061822</v>
      </c>
      <c r="K29" s="279">
        <v>8.4102280016327491</v>
      </c>
      <c r="L29" s="278">
        <f t="shared" si="13"/>
        <v>-0.46652163776223965</v>
      </c>
      <c r="M29" s="279">
        <v>8.0882595832076642</v>
      </c>
      <c r="N29" s="278">
        <f t="shared" si="14"/>
        <v>-0.35056312750501384</v>
      </c>
      <c r="O29" s="277">
        <v>7.3129138453480973</v>
      </c>
      <c r="P29" s="278">
        <f t="shared" si="15"/>
        <v>-9.1512638643562738E-2</v>
      </c>
      <c r="Q29" s="277">
        <v>8.21835772195546</v>
      </c>
      <c r="R29" s="278">
        <f t="shared" si="16"/>
        <v>-0.44065285536221666</v>
      </c>
      <c r="S29" s="277">
        <v>7.6717182268346251</v>
      </c>
      <c r="T29" s="278">
        <f t="shared" si="17"/>
        <v>-0.21702075706506818</v>
      </c>
    </row>
    <row r="30" spans="2:20" ht="15" hidden="1" customHeight="1" outlineLevel="1">
      <c r="B30" s="55" t="s">
        <v>90</v>
      </c>
      <c r="C30" s="277">
        <v>8.09</v>
      </c>
      <c r="D30" s="278">
        <f t="shared" si="9"/>
        <v>-0.19999999999999929</v>
      </c>
      <c r="E30" s="277">
        <v>8.39</v>
      </c>
      <c r="F30" s="278">
        <f t="shared" si="10"/>
        <v>-0.44999999999999929</v>
      </c>
      <c r="G30" s="277">
        <v>8.1999999999999993</v>
      </c>
      <c r="H30" s="278">
        <f t="shared" si="11"/>
        <v>-0.3100000000000005</v>
      </c>
      <c r="I30" s="279">
        <v>7.7181814022297806</v>
      </c>
      <c r="J30" s="278">
        <f t="shared" si="12"/>
        <v>-0.24180206705925755</v>
      </c>
      <c r="K30" s="279">
        <v>8.4576592631838796</v>
      </c>
      <c r="L30" s="278">
        <f t="shared" si="13"/>
        <v>-0.15216790668887192</v>
      </c>
      <c r="M30" s="279">
        <v>8.0567264067211699</v>
      </c>
      <c r="N30" s="278">
        <f t="shared" si="14"/>
        <v>-0.20474199130310922</v>
      </c>
      <c r="O30" s="277">
        <v>7.2287011612502132</v>
      </c>
      <c r="P30" s="278">
        <f t="shared" si="15"/>
        <v>-0.1495552246762033</v>
      </c>
      <c r="Q30" s="277">
        <v>8.1824950899997972</v>
      </c>
      <c r="R30" s="278">
        <f t="shared" si="16"/>
        <v>-0.21698179020839881</v>
      </c>
      <c r="S30" s="277">
        <v>7.6315121146174931</v>
      </c>
      <c r="T30" s="278">
        <f t="shared" si="17"/>
        <v>-0.18507603992445709</v>
      </c>
    </row>
    <row r="31" spans="2:20" ht="15" hidden="1" customHeight="1" outlineLevel="1">
      <c r="B31" s="55" t="s">
        <v>91</v>
      </c>
      <c r="C31" s="277">
        <v>7.98</v>
      </c>
      <c r="D31" s="278">
        <f t="shared" si="9"/>
        <v>-1.1399999999999988</v>
      </c>
      <c r="E31" s="277">
        <v>8.2200000000000006</v>
      </c>
      <c r="F31" s="278">
        <f t="shared" si="10"/>
        <v>-1.3099999999999987</v>
      </c>
      <c r="G31" s="277">
        <v>8.07</v>
      </c>
      <c r="H31" s="278">
        <f t="shared" si="11"/>
        <v>-1.1999999999999993</v>
      </c>
      <c r="I31" s="279">
        <v>7.6223725550348567</v>
      </c>
      <c r="J31" s="278">
        <f t="shared" si="12"/>
        <v>-0.81723134480867987</v>
      </c>
      <c r="K31" s="279">
        <v>7.9982035848756432</v>
      </c>
      <c r="L31" s="278">
        <f t="shared" si="13"/>
        <v>-1.2740168386172019</v>
      </c>
      <c r="M31" s="279">
        <v>7.7891667990515359</v>
      </c>
      <c r="N31" s="278">
        <f t="shared" si="14"/>
        <v>-1.0171376188321801</v>
      </c>
      <c r="O31" s="277">
        <v>7.023464693330201</v>
      </c>
      <c r="P31" s="278">
        <f t="shared" si="15"/>
        <v>-0.59771187070422815</v>
      </c>
      <c r="Q31" s="277">
        <v>7.7482241736114998</v>
      </c>
      <c r="R31" s="278">
        <f t="shared" si="16"/>
        <v>-1.1273458897317878</v>
      </c>
      <c r="S31" s="277">
        <v>7.3219014498094177</v>
      </c>
      <c r="T31" s="278">
        <f t="shared" si="17"/>
        <v>-0.81052783204716672</v>
      </c>
    </row>
    <row r="32" spans="2:20" ht="15" hidden="1" customHeight="1" outlineLevel="1">
      <c r="B32" s="55" t="s">
        <v>92</v>
      </c>
      <c r="C32" s="277">
        <v>7.7137847248315419</v>
      </c>
      <c r="D32" s="278">
        <f t="shared" si="9"/>
        <v>-7.6215275168458163E-2</v>
      </c>
      <c r="E32" s="277">
        <v>8.5042484053436027</v>
      </c>
      <c r="F32" s="278">
        <f t="shared" si="10"/>
        <v>-0.88575159465639786</v>
      </c>
      <c r="G32" s="277">
        <v>7.9843228681819305</v>
      </c>
      <c r="H32" s="278">
        <f t="shared" si="11"/>
        <v>-0.32567713181807001</v>
      </c>
      <c r="I32" s="279">
        <v>7.5260040302396325</v>
      </c>
      <c r="J32" s="278">
        <f t="shared" si="12"/>
        <v>-0.16072167395149783</v>
      </c>
      <c r="K32" s="279">
        <v>8.2160049001945659</v>
      </c>
      <c r="L32" s="278">
        <f t="shared" si="13"/>
        <v>-0.6028524030535749</v>
      </c>
      <c r="M32" s="279">
        <v>7.8130738500513424</v>
      </c>
      <c r="N32" s="278">
        <f t="shared" si="14"/>
        <v>-0.35259944095220419</v>
      </c>
      <c r="O32" s="277">
        <v>6.9611211192475961</v>
      </c>
      <c r="P32" s="278">
        <f t="shared" si="15"/>
        <v>-0.15196295479627597</v>
      </c>
      <c r="Q32" s="277">
        <v>7.9395341662810424</v>
      </c>
      <c r="R32" s="278">
        <f t="shared" si="16"/>
        <v>-0.60405211872064335</v>
      </c>
      <c r="S32" s="277">
        <v>7.3418586969570514</v>
      </c>
      <c r="T32" s="278">
        <f t="shared" si="17"/>
        <v>-0.32991360686646143</v>
      </c>
    </row>
    <row r="33" spans="2:20" ht="15" hidden="1" customHeight="1" outlineLevel="1">
      <c r="B33" s="55" t="s">
        <v>93</v>
      </c>
      <c r="C33" s="277">
        <v>6.93</v>
      </c>
      <c r="D33" s="278">
        <f t="shared" si="9"/>
        <v>-0.45000000000000018</v>
      </c>
      <c r="E33" s="277">
        <v>8.02</v>
      </c>
      <c r="F33" s="278">
        <f t="shared" si="10"/>
        <v>-0.70000000000000107</v>
      </c>
      <c r="G33" s="277">
        <v>7.28</v>
      </c>
      <c r="H33" s="278">
        <f t="shared" si="11"/>
        <v>-0.54</v>
      </c>
      <c r="I33" s="279">
        <v>6.9125113412383064</v>
      </c>
      <c r="J33" s="278">
        <f t="shared" si="12"/>
        <v>-0.23026740847645133</v>
      </c>
      <c r="K33" s="279">
        <v>7.6216516045240548</v>
      </c>
      <c r="L33" s="278">
        <f t="shared" si="13"/>
        <v>-0.61999880106223149</v>
      </c>
      <c r="M33" s="279">
        <v>7.2029746314035661</v>
      </c>
      <c r="N33" s="278">
        <f t="shared" si="14"/>
        <v>-0.38216780283258611</v>
      </c>
      <c r="O33" s="277">
        <v>6.5399425181473161</v>
      </c>
      <c r="P33" s="278">
        <f t="shared" si="15"/>
        <v>-0.13075903324522198</v>
      </c>
      <c r="Q33" s="277">
        <v>7.5326660709861013</v>
      </c>
      <c r="R33" s="278">
        <f t="shared" si="16"/>
        <v>-0.51162488603454825</v>
      </c>
      <c r="S33" s="277">
        <v>6.9173748833119699</v>
      </c>
      <c r="T33" s="278">
        <f t="shared" si="17"/>
        <v>-0.26784965291272389</v>
      </c>
    </row>
    <row r="34" spans="2:20" ht="15" hidden="1" customHeight="1" outlineLevel="1">
      <c r="B34" s="55" t="s">
        <v>94</v>
      </c>
      <c r="C34" s="277">
        <v>7.4878434126217854</v>
      </c>
      <c r="D34" s="278">
        <f t="shared" si="9"/>
        <v>-0.75215658737821478</v>
      </c>
      <c r="E34" s="277">
        <v>8.0707939016633574</v>
      </c>
      <c r="F34" s="278">
        <f t="shared" si="10"/>
        <v>-1.0992060983366425</v>
      </c>
      <c r="G34" s="277">
        <v>7.6993085221671436</v>
      </c>
      <c r="H34" s="278">
        <f t="shared" si="11"/>
        <v>-0.85069147783285715</v>
      </c>
      <c r="I34" s="279">
        <v>6.8994575378395808</v>
      </c>
      <c r="J34" s="278">
        <f t="shared" si="12"/>
        <v>-0.87913307240210781</v>
      </c>
      <c r="K34" s="279">
        <v>7.8419304752868113</v>
      </c>
      <c r="L34" s="278">
        <f t="shared" si="13"/>
        <v>-1.1779683821771334</v>
      </c>
      <c r="M34" s="279">
        <v>7.3045713667753249</v>
      </c>
      <c r="N34" s="278">
        <f t="shared" si="14"/>
        <v>-0.99658488854704519</v>
      </c>
      <c r="O34" s="277">
        <v>6.5143796479969653</v>
      </c>
      <c r="P34" s="278">
        <f t="shared" si="15"/>
        <v>-0.84750200803790321</v>
      </c>
      <c r="Q34" s="277">
        <v>7.6792711835707896</v>
      </c>
      <c r="R34" s="278">
        <f t="shared" si="16"/>
        <v>-1.2266182343505418</v>
      </c>
      <c r="S34" s="277">
        <v>6.9747460746122414</v>
      </c>
      <c r="T34" s="278">
        <f t="shared" si="17"/>
        <v>-0.98068060153978198</v>
      </c>
    </row>
    <row r="35" spans="2:20" ht="15" hidden="1" customHeight="1" outlineLevel="1">
      <c r="B35" s="55" t="s">
        <v>95</v>
      </c>
      <c r="C35" s="277">
        <v>8.1300000000000008</v>
      </c>
      <c r="D35" s="278">
        <f t="shared" si="9"/>
        <v>0.37000000000000099</v>
      </c>
      <c r="E35" s="277">
        <v>9.34</v>
      </c>
      <c r="F35" s="278">
        <f t="shared" si="10"/>
        <v>0.25</v>
      </c>
      <c r="G35" s="277">
        <v>8.57</v>
      </c>
      <c r="H35" s="278">
        <f t="shared" si="11"/>
        <v>0.33999999999999986</v>
      </c>
      <c r="I35" s="279">
        <v>7.9102021255944868</v>
      </c>
      <c r="J35" s="278">
        <f t="shared" si="12"/>
        <v>0.28337695438373611</v>
      </c>
      <c r="K35" s="279">
        <v>8.6078266579120157</v>
      </c>
      <c r="L35" s="278">
        <f t="shared" si="13"/>
        <v>-0.18465093527676224</v>
      </c>
      <c r="M35" s="279">
        <v>8.2452135911309554</v>
      </c>
      <c r="N35" s="278">
        <f t="shared" si="14"/>
        <v>8.1705545878184793E-2</v>
      </c>
      <c r="O35" s="277">
        <v>7.5082973758652605</v>
      </c>
      <c r="P35" s="278">
        <f t="shared" si="15"/>
        <v>0.36523768399174017</v>
      </c>
      <c r="Q35" s="277">
        <v>8.683283623693379</v>
      </c>
      <c r="R35" s="278">
        <f t="shared" si="16"/>
        <v>-0.11958974280620538</v>
      </c>
      <c r="S35" s="277">
        <v>8.0229714682008648</v>
      </c>
      <c r="T35" s="278">
        <f t="shared" si="17"/>
        <v>0.18320119444637939</v>
      </c>
    </row>
    <row r="36" spans="2:20" ht="15" hidden="1" customHeight="1" outlineLevel="1">
      <c r="B36" s="55" t="s">
        <v>96</v>
      </c>
      <c r="C36" s="277">
        <v>7.79</v>
      </c>
      <c r="D36" s="278">
        <f t="shared" si="9"/>
        <v>-0.17999999999999972</v>
      </c>
      <c r="E36" s="277">
        <v>9.1199999999999992</v>
      </c>
      <c r="F36" s="278">
        <f t="shared" si="10"/>
        <v>0.26999999999999957</v>
      </c>
      <c r="G36" s="277">
        <v>8.2899999999999991</v>
      </c>
      <c r="H36" s="278">
        <f t="shared" si="11"/>
        <v>-1.0000000000001563E-2</v>
      </c>
      <c r="I36" s="279">
        <v>7.7651669482261747</v>
      </c>
      <c r="J36" s="278">
        <f t="shared" si="12"/>
        <v>-0.14724556442667414</v>
      </c>
      <c r="K36" s="279">
        <v>8.9086718710796653</v>
      </c>
      <c r="L36" s="278">
        <f t="shared" si="13"/>
        <v>0.24539392850557817</v>
      </c>
      <c r="M36" s="279">
        <v>8.2959917472255036</v>
      </c>
      <c r="N36" s="278">
        <f t="shared" si="14"/>
        <v>1.980270616019375E-2</v>
      </c>
      <c r="O36" s="277">
        <v>7.3909330093314338</v>
      </c>
      <c r="P36" s="278">
        <f t="shared" si="15"/>
        <v>-7.5831032424845013E-2</v>
      </c>
      <c r="Q36" s="277">
        <v>9.2279442228612059</v>
      </c>
      <c r="R36" s="278">
        <f t="shared" si="16"/>
        <v>0.18231226240488674</v>
      </c>
      <c r="S36" s="277">
        <v>8.1613846082026651</v>
      </c>
      <c r="T36" s="278">
        <f t="shared" si="17"/>
        <v>1.1223057665395331E-2</v>
      </c>
    </row>
    <row r="37" spans="2:20" ht="15" hidden="1" customHeight="1" outlineLevel="1">
      <c r="B37" s="55" t="s">
        <v>97</v>
      </c>
      <c r="C37" s="277">
        <v>9.01</v>
      </c>
      <c r="D37" s="278">
        <f t="shared" si="9"/>
        <v>-0.49000000000000021</v>
      </c>
      <c r="E37" s="277">
        <v>9.2799999999999994</v>
      </c>
      <c r="F37" s="278">
        <f t="shared" si="10"/>
        <v>-1.1900000000000013</v>
      </c>
      <c r="G37" s="277">
        <v>9.1199999999999992</v>
      </c>
      <c r="H37" s="278">
        <f t="shared" si="11"/>
        <v>-0.74000000000000021</v>
      </c>
      <c r="I37" s="279">
        <v>9.0152006157866484</v>
      </c>
      <c r="J37" s="278">
        <f t="shared" si="12"/>
        <v>-1.3759821032293118E-2</v>
      </c>
      <c r="K37" s="279">
        <v>9.0764446407985471</v>
      </c>
      <c r="L37" s="278">
        <f t="shared" si="13"/>
        <v>-1.1679674466206276</v>
      </c>
      <c r="M37" s="279">
        <v>9.0448270565213615</v>
      </c>
      <c r="N37" s="278">
        <f t="shared" si="14"/>
        <v>-0.54351976928127854</v>
      </c>
      <c r="O37" s="277">
        <v>8.6229990306885878</v>
      </c>
      <c r="P37" s="278">
        <f t="shared" si="15"/>
        <v>0.20892156471648171</v>
      </c>
      <c r="Q37" s="277">
        <v>9.440466565204984</v>
      </c>
      <c r="R37" s="278">
        <f t="shared" si="16"/>
        <v>-1.0245406855186321</v>
      </c>
      <c r="S37" s="277">
        <v>8.9841593780369298</v>
      </c>
      <c r="T37" s="278">
        <f t="shared" si="17"/>
        <v>-0.28937282598164771</v>
      </c>
    </row>
    <row r="38" spans="2:20" collapsed="1">
      <c r="B38" s="113">
        <v>2009</v>
      </c>
      <c r="C38" s="279">
        <v>7.9278989776139257</v>
      </c>
      <c r="D38" s="284">
        <f t="shared" si="9"/>
        <v>-0.34230758042801579</v>
      </c>
      <c r="E38" s="279">
        <v>8.6757024494167698</v>
      </c>
      <c r="F38" s="284">
        <f t="shared" si="10"/>
        <v>-0.34219359036848296</v>
      </c>
      <c r="G38" s="279">
        <v>8.1984413876998072</v>
      </c>
      <c r="H38" s="284">
        <f t="shared" si="11"/>
        <v>-0.34171515979331701</v>
      </c>
      <c r="I38" s="279">
        <v>7.6543673213142673</v>
      </c>
      <c r="J38" s="284">
        <f t="shared" si="12"/>
        <v>-0.2975138273765765</v>
      </c>
      <c r="K38" s="279">
        <v>8.4143691576614046</v>
      </c>
      <c r="L38" s="284">
        <f t="shared" si="13"/>
        <v>-0.39408548699252322</v>
      </c>
      <c r="M38" s="279">
        <v>7.9928069353838627</v>
      </c>
      <c r="N38" s="284">
        <f t="shared" si="14"/>
        <v>-0.34443394192406984</v>
      </c>
      <c r="O38" s="279">
        <v>7.1996530024705416</v>
      </c>
      <c r="P38" s="284">
        <f t="shared" si="15"/>
        <v>-0.17987774204766449</v>
      </c>
      <c r="Q38" s="279">
        <v>8.3575297761506295</v>
      </c>
      <c r="R38" s="284">
        <f t="shared" si="16"/>
        <v>-0.40504562659523557</v>
      </c>
      <c r="S38" s="279">
        <v>7.6734024642602394</v>
      </c>
      <c r="T38" s="284">
        <f t="shared" si="17"/>
        <v>-0.27434471765047785</v>
      </c>
    </row>
    <row r="39" spans="2:20" ht="15" hidden="1" customHeight="1" outlineLevel="1">
      <c r="B39" s="55" t="s">
        <v>86</v>
      </c>
      <c r="C39" s="277">
        <v>8.5</v>
      </c>
      <c r="D39" s="278">
        <f t="shared" si="9"/>
        <v>-0.14000000000000057</v>
      </c>
      <c r="E39" s="277">
        <v>8.9</v>
      </c>
      <c r="F39" s="278">
        <f t="shared" si="10"/>
        <v>-0.96999999999999886</v>
      </c>
      <c r="G39" s="277">
        <v>8.65</v>
      </c>
      <c r="H39" s="278">
        <f t="shared" si="11"/>
        <v>-0.4399999999999995</v>
      </c>
      <c r="I39" s="279">
        <v>8.2215598427356671</v>
      </c>
      <c r="J39" s="278">
        <f t="shared" si="12"/>
        <v>4.3601237274977223E-3</v>
      </c>
      <c r="K39" s="279">
        <v>8.8448705786691963</v>
      </c>
      <c r="L39" s="278">
        <f t="shared" si="13"/>
        <v>-0.41351169797955833</v>
      </c>
      <c r="M39" s="279">
        <v>8.5167391339226981</v>
      </c>
      <c r="N39" s="278">
        <f t="shared" si="14"/>
        <v>-0.19550582618449397</v>
      </c>
      <c r="O39" s="277">
        <v>7.6342594371645598</v>
      </c>
      <c r="P39" s="278">
        <f t="shared" si="15"/>
        <v>0.13958468638461952</v>
      </c>
      <c r="Q39" s="277">
        <v>8.9204981931407534</v>
      </c>
      <c r="R39" s="278">
        <f t="shared" si="16"/>
        <v>-0.36060660263396827</v>
      </c>
      <c r="S39" s="277">
        <v>8.1861151673683512</v>
      </c>
      <c r="T39" s="278">
        <f t="shared" si="17"/>
        <v>-7.8654324528276476E-2</v>
      </c>
    </row>
    <row r="40" spans="2:20" ht="15" hidden="1" customHeight="1" outlineLevel="1">
      <c r="B40" s="55" t="s">
        <v>87</v>
      </c>
      <c r="C40" s="277">
        <v>8.34</v>
      </c>
      <c r="D40" s="278">
        <f t="shared" si="9"/>
        <v>0.16000000000000014</v>
      </c>
      <c r="E40" s="277">
        <v>8.58</v>
      </c>
      <c r="F40" s="278">
        <f t="shared" si="10"/>
        <v>-3.9999999999999147E-2</v>
      </c>
      <c r="G40" s="277">
        <v>8.43</v>
      </c>
      <c r="H40" s="278">
        <f t="shared" si="11"/>
        <v>8.0000000000000071E-2</v>
      </c>
      <c r="I40" s="279">
        <v>7.9358462794521811</v>
      </c>
      <c r="J40" s="278">
        <f t="shared" si="12"/>
        <v>-6.438831560778624E-3</v>
      </c>
      <c r="K40" s="279">
        <v>8.438475287436459</v>
      </c>
      <c r="L40" s="278">
        <f t="shared" si="13"/>
        <v>-0.24649223123271646</v>
      </c>
      <c r="M40" s="279">
        <v>8.1749231233041897</v>
      </c>
      <c r="N40" s="278">
        <f t="shared" si="14"/>
        <v>-0.11650521979042061</v>
      </c>
      <c r="O40" s="277">
        <v>7.3524945726053526</v>
      </c>
      <c r="P40" s="278">
        <f t="shared" si="15"/>
        <v>1.0109268589761911E-3</v>
      </c>
      <c r="Q40" s="277">
        <v>8.580988100698848</v>
      </c>
      <c r="R40" s="278">
        <f t="shared" si="16"/>
        <v>-0.24363687997025885</v>
      </c>
      <c r="S40" s="277">
        <v>7.879770232084125</v>
      </c>
      <c r="T40" s="278">
        <f t="shared" si="17"/>
        <v>-9.6316581895286468E-2</v>
      </c>
    </row>
    <row r="41" spans="2:20" ht="15" hidden="1" customHeight="1" outlineLevel="1">
      <c r="B41" s="55" t="s">
        <v>88</v>
      </c>
      <c r="C41" s="277">
        <v>7.99</v>
      </c>
      <c r="D41" s="278">
        <f t="shared" si="9"/>
        <v>0.29000000000000004</v>
      </c>
      <c r="E41" s="277">
        <v>8.06</v>
      </c>
      <c r="F41" s="278">
        <f t="shared" si="10"/>
        <v>-0.62999999999999901</v>
      </c>
      <c r="G41" s="277">
        <v>8.02</v>
      </c>
      <c r="H41" s="278">
        <f t="shared" si="11"/>
        <v>-3.0000000000001137E-2</v>
      </c>
      <c r="I41" s="279">
        <v>7.6980323740623362</v>
      </c>
      <c r="J41" s="278">
        <f t="shared" si="12"/>
        <v>0.29899210071610582</v>
      </c>
      <c r="K41" s="279">
        <v>7.9789273867275137</v>
      </c>
      <c r="L41" s="278">
        <f t="shared" si="13"/>
        <v>-0.39497832340446148</v>
      </c>
      <c r="M41" s="279">
        <v>7.8258295458180305</v>
      </c>
      <c r="N41" s="278">
        <f t="shared" si="14"/>
        <v>-6.0015392652870148E-3</v>
      </c>
      <c r="O41" s="277">
        <v>7.1015285705422508</v>
      </c>
      <c r="P41" s="278">
        <f t="shared" si="15"/>
        <v>0.28189813086283699</v>
      </c>
      <c r="Q41" s="277">
        <v>7.9351847322103177</v>
      </c>
      <c r="R41" s="278">
        <f t="shared" si="16"/>
        <v>-0.23946534230843763</v>
      </c>
      <c r="S41" s="277">
        <v>7.4486247813206532</v>
      </c>
      <c r="T41" s="278">
        <f t="shared" si="17"/>
        <v>7.2366068803741967E-2</v>
      </c>
    </row>
    <row r="42" spans="2:20" ht="15" hidden="1" customHeight="1" outlineLevel="1">
      <c r="B42" s="55" t="s">
        <v>89</v>
      </c>
      <c r="C42" s="277">
        <v>8.6300000000000008</v>
      </c>
      <c r="D42" s="278">
        <f t="shared" si="9"/>
        <v>0.19000000000000128</v>
      </c>
      <c r="E42" s="277">
        <v>8.75</v>
      </c>
      <c r="F42" s="278">
        <f t="shared" si="10"/>
        <v>-0.57000000000000028</v>
      </c>
      <c r="G42" s="277">
        <v>8.68</v>
      </c>
      <c r="H42" s="278">
        <f t="shared" si="11"/>
        <v>-5.0000000000000711E-2</v>
      </c>
      <c r="I42" s="279">
        <v>8.1173492023117291</v>
      </c>
      <c r="J42" s="278">
        <f t="shared" si="12"/>
        <v>0.17261946873954859</v>
      </c>
      <c r="K42" s="279">
        <v>8.8767496393949887</v>
      </c>
      <c r="L42" s="278">
        <f t="shared" si="13"/>
        <v>-0.27195811408413739</v>
      </c>
      <c r="M42" s="279">
        <v>8.4388227107126781</v>
      </c>
      <c r="N42" s="278">
        <f t="shared" si="14"/>
        <v>-7.9055175404434408E-3</v>
      </c>
      <c r="O42" s="277">
        <v>7.40442648399166</v>
      </c>
      <c r="P42" s="278">
        <f t="shared" si="15"/>
        <v>0.15208402542605359</v>
      </c>
      <c r="Q42" s="277">
        <v>8.6590105773176766</v>
      </c>
      <c r="R42" s="278">
        <f t="shared" si="16"/>
        <v>-0.18323349499245722</v>
      </c>
      <c r="S42" s="277">
        <v>7.8887389838996933</v>
      </c>
      <c r="T42" s="278">
        <f t="shared" si="17"/>
        <v>3.0160891737101458E-2</v>
      </c>
    </row>
    <row r="43" spans="2:20" ht="15" hidden="1" customHeight="1" outlineLevel="1">
      <c r="B43" s="55" t="s">
        <v>90</v>
      </c>
      <c r="C43" s="277">
        <v>8.2899999999999991</v>
      </c>
      <c r="D43" s="278">
        <f t="shared" si="9"/>
        <v>-0.37000000000000099</v>
      </c>
      <c r="E43" s="277">
        <v>8.84</v>
      </c>
      <c r="F43" s="278">
        <f t="shared" si="10"/>
        <v>-0.23000000000000043</v>
      </c>
      <c r="G43" s="277">
        <v>8.51</v>
      </c>
      <c r="H43" s="278">
        <f t="shared" si="11"/>
        <v>-0.3100000000000005</v>
      </c>
      <c r="I43" s="279">
        <v>7.9599834692890381</v>
      </c>
      <c r="J43" s="278">
        <f t="shared" si="12"/>
        <v>-0.40090805625026515</v>
      </c>
      <c r="K43" s="279">
        <v>8.6098271698727515</v>
      </c>
      <c r="L43" s="278">
        <f t="shared" si="13"/>
        <v>-0.22285231120383386</v>
      </c>
      <c r="M43" s="279">
        <v>8.2614683980242791</v>
      </c>
      <c r="N43" s="278">
        <f t="shared" si="14"/>
        <v>-0.32161111773817908</v>
      </c>
      <c r="O43" s="277">
        <v>7.3782563859264165</v>
      </c>
      <c r="P43" s="278">
        <f t="shared" si="15"/>
        <v>-0.25143780572240537</v>
      </c>
      <c r="Q43" s="277">
        <v>8.3994768802081961</v>
      </c>
      <c r="R43" s="278">
        <f t="shared" si="16"/>
        <v>-8.9417909789714756E-2</v>
      </c>
      <c r="S43" s="277">
        <v>7.8165881545419502</v>
      </c>
      <c r="T43" s="278">
        <f t="shared" si="17"/>
        <v>-0.18649172559244498</v>
      </c>
    </row>
    <row r="44" spans="2:20" ht="15" hidden="1" customHeight="1" outlineLevel="1">
      <c r="B44" s="55" t="s">
        <v>91</v>
      </c>
      <c r="C44" s="277">
        <v>9.1199999999999992</v>
      </c>
      <c r="D44" s="278">
        <f t="shared" si="9"/>
        <v>0.65999999999999837</v>
      </c>
      <c r="E44" s="277">
        <v>9.5299999999999994</v>
      </c>
      <c r="F44" s="278">
        <f t="shared" si="10"/>
        <v>5.9999999999998721E-2</v>
      </c>
      <c r="G44" s="277">
        <v>9.27</v>
      </c>
      <c r="H44" s="278">
        <f t="shared" si="11"/>
        <v>0.45999999999999908</v>
      </c>
      <c r="I44" s="279">
        <v>8.4396038998435365</v>
      </c>
      <c r="J44" s="278">
        <f t="shared" si="12"/>
        <v>0.36143971545947906</v>
      </c>
      <c r="K44" s="279">
        <v>9.2722204234928451</v>
      </c>
      <c r="L44" s="278">
        <f t="shared" si="13"/>
        <v>2.4941404722600424E-2</v>
      </c>
      <c r="M44" s="279">
        <v>8.806304417883716</v>
      </c>
      <c r="N44" s="278">
        <f t="shared" si="14"/>
        <v>0.2131540728605561</v>
      </c>
      <c r="O44" s="277">
        <v>7.6211765640344291</v>
      </c>
      <c r="P44" s="278">
        <f t="shared" si="15"/>
        <v>0.30634772456332904</v>
      </c>
      <c r="Q44" s="277">
        <v>8.8755700633432877</v>
      </c>
      <c r="R44" s="278">
        <f t="shared" si="16"/>
        <v>0.12695537431537041</v>
      </c>
      <c r="S44" s="277">
        <v>8.1324292818565844</v>
      </c>
      <c r="T44" s="278">
        <f t="shared" si="17"/>
        <v>0.23258823367552051</v>
      </c>
    </row>
    <row r="45" spans="2:20" ht="15" hidden="1" customHeight="1" outlineLevel="1">
      <c r="B45" s="55" t="s">
        <v>92</v>
      </c>
      <c r="C45" s="277">
        <v>7.79</v>
      </c>
      <c r="D45" s="278">
        <f t="shared" si="9"/>
        <v>0.50999999999999979</v>
      </c>
      <c r="E45" s="277">
        <v>9.39</v>
      </c>
      <c r="F45" s="278">
        <f t="shared" si="10"/>
        <v>1.17</v>
      </c>
      <c r="G45" s="277">
        <v>8.31</v>
      </c>
      <c r="H45" s="278">
        <f t="shared" si="11"/>
        <v>0.71000000000000085</v>
      </c>
      <c r="I45" s="279">
        <v>7.6867257041911303</v>
      </c>
      <c r="J45" s="278">
        <f t="shared" si="12"/>
        <v>0.4595652389268885</v>
      </c>
      <c r="K45" s="279">
        <v>8.8188573032481408</v>
      </c>
      <c r="L45" s="278">
        <f t="shared" si="13"/>
        <v>0.77574020556347634</v>
      </c>
      <c r="M45" s="279">
        <v>8.1656732910035466</v>
      </c>
      <c r="N45" s="278">
        <f t="shared" si="14"/>
        <v>0.58717591921965351</v>
      </c>
      <c r="O45" s="277">
        <v>7.1130840740438721</v>
      </c>
      <c r="P45" s="278">
        <f t="shared" si="15"/>
        <v>0.39320717837884533</v>
      </c>
      <c r="Q45" s="277">
        <v>8.5435862850016857</v>
      </c>
      <c r="R45" s="278">
        <f t="shared" si="16"/>
        <v>0.81289185575129963</v>
      </c>
      <c r="S45" s="277">
        <v>7.6717723038235128</v>
      </c>
      <c r="T45" s="278">
        <f t="shared" si="17"/>
        <v>0.54770399480467091</v>
      </c>
    </row>
    <row r="46" spans="2:20" ht="15" hidden="1" customHeight="1" outlineLevel="1">
      <c r="B46" s="55" t="s">
        <v>93</v>
      </c>
      <c r="C46" s="277">
        <v>7.38</v>
      </c>
      <c r="D46" s="278">
        <f t="shared" si="9"/>
        <v>-0.54</v>
      </c>
      <c r="E46" s="277">
        <v>8.7200000000000006</v>
      </c>
      <c r="F46" s="278">
        <f t="shared" si="10"/>
        <v>-1.5599999999999987</v>
      </c>
      <c r="G46" s="277">
        <v>7.82</v>
      </c>
      <c r="H46" s="278">
        <f t="shared" si="11"/>
        <v>-0.83999999999999986</v>
      </c>
      <c r="I46" s="279">
        <v>7.1427787497147577</v>
      </c>
      <c r="J46" s="278">
        <f t="shared" si="12"/>
        <v>-0.78576881364737261</v>
      </c>
      <c r="K46" s="279">
        <v>8.2416504055862863</v>
      </c>
      <c r="L46" s="278">
        <f t="shared" si="13"/>
        <v>-1.2305954572978752</v>
      </c>
      <c r="M46" s="279">
        <v>7.5851424342361522</v>
      </c>
      <c r="N46" s="278">
        <f t="shared" si="14"/>
        <v>-0.99016252957230044</v>
      </c>
      <c r="O46" s="277">
        <v>6.6707015513925381</v>
      </c>
      <c r="P46" s="278">
        <f t="shared" si="15"/>
        <v>-0.54827585735895834</v>
      </c>
      <c r="Q46" s="277">
        <v>8.0442909570206496</v>
      </c>
      <c r="R46" s="278">
        <f t="shared" si="16"/>
        <v>-1.0359279258220795</v>
      </c>
      <c r="S46" s="277">
        <v>7.1852245362246938</v>
      </c>
      <c r="T46" s="278">
        <f t="shared" si="17"/>
        <v>-0.74777561309327467</v>
      </c>
    </row>
    <row r="47" spans="2:20" ht="15" hidden="1" customHeight="1" outlineLevel="1">
      <c r="B47" s="55" t="s">
        <v>94</v>
      </c>
      <c r="C47" s="277">
        <v>8.24</v>
      </c>
      <c r="D47" s="278">
        <f t="shared" si="9"/>
        <v>0.77000000000000046</v>
      </c>
      <c r="E47" s="277">
        <v>9.17</v>
      </c>
      <c r="F47" s="278">
        <f t="shared" si="10"/>
        <v>-9.9999999999997868E-3</v>
      </c>
      <c r="G47" s="277">
        <v>8.5500000000000007</v>
      </c>
      <c r="H47" s="278">
        <f t="shared" si="11"/>
        <v>0.49000000000000021</v>
      </c>
      <c r="I47" s="279">
        <v>7.7785906102416886</v>
      </c>
      <c r="J47" s="278">
        <f t="shared" si="12"/>
        <v>0.43705158566767022</v>
      </c>
      <c r="K47" s="279">
        <v>9.0198988574639447</v>
      </c>
      <c r="L47" s="278">
        <f t="shared" si="13"/>
        <v>0.20966192825921404</v>
      </c>
      <c r="M47" s="279">
        <v>8.3011562553223701</v>
      </c>
      <c r="N47" s="278">
        <f t="shared" si="14"/>
        <v>0.32570176270529405</v>
      </c>
      <c r="O47" s="277">
        <v>7.3618816560348685</v>
      </c>
      <c r="P47" s="278">
        <f t="shared" si="15"/>
        <v>0.50035181806241358</v>
      </c>
      <c r="Q47" s="277">
        <v>8.9058894179213315</v>
      </c>
      <c r="R47" s="278">
        <f t="shared" si="16"/>
        <v>0.33745688767506898</v>
      </c>
      <c r="S47" s="277">
        <v>7.9554266761520234</v>
      </c>
      <c r="T47" s="278">
        <f t="shared" si="17"/>
        <v>0.42234069756053039</v>
      </c>
    </row>
    <row r="48" spans="2:20" ht="15" hidden="1" customHeight="1" outlineLevel="1">
      <c r="B48" s="55" t="s">
        <v>95</v>
      </c>
      <c r="C48" s="277">
        <v>7.76</v>
      </c>
      <c r="D48" s="278">
        <f t="shared" si="9"/>
        <v>4.9999999999999822E-2</v>
      </c>
      <c r="E48" s="277">
        <v>9.09</v>
      </c>
      <c r="F48" s="278">
        <f t="shared" si="10"/>
        <v>0.28999999999999915</v>
      </c>
      <c r="G48" s="277">
        <v>8.23</v>
      </c>
      <c r="H48" s="278">
        <f t="shared" si="11"/>
        <v>9.9999999999999645E-2</v>
      </c>
      <c r="I48" s="279">
        <v>7.6268251712107507</v>
      </c>
      <c r="J48" s="278">
        <f t="shared" si="12"/>
        <v>-8.7423267032714413E-2</v>
      </c>
      <c r="K48" s="279">
        <v>8.792477593188778</v>
      </c>
      <c r="L48" s="278">
        <f t="shared" si="13"/>
        <v>0.25614850630705277</v>
      </c>
      <c r="M48" s="279">
        <v>8.1635080452527706</v>
      </c>
      <c r="N48" s="278">
        <f t="shared" si="14"/>
        <v>5.7574105302004241E-2</v>
      </c>
      <c r="O48" s="277">
        <v>7.1430596918735203</v>
      </c>
      <c r="P48" s="278">
        <f t="shared" si="15"/>
        <v>-0.14952998337852019</v>
      </c>
      <c r="Q48" s="277">
        <v>8.8028733664995844</v>
      </c>
      <c r="R48" s="278">
        <f t="shared" si="16"/>
        <v>9.9558643137276803E-2</v>
      </c>
      <c r="S48" s="277">
        <v>7.8397702737544854</v>
      </c>
      <c r="T48" s="278">
        <f t="shared" si="17"/>
        <v>-6.1495295363092062E-2</v>
      </c>
    </row>
    <row r="49" spans="2:20" ht="15" hidden="1" customHeight="1" outlineLevel="1">
      <c r="B49" s="55" t="s">
        <v>96</v>
      </c>
      <c r="C49" s="277">
        <v>7.97</v>
      </c>
      <c r="D49" s="278">
        <f t="shared" si="9"/>
        <v>4.0000000000000036E-2</v>
      </c>
      <c r="E49" s="277">
        <v>8.85</v>
      </c>
      <c r="F49" s="278">
        <f t="shared" si="10"/>
        <v>-0.62000000000000099</v>
      </c>
      <c r="G49" s="277">
        <v>8.3000000000000007</v>
      </c>
      <c r="H49" s="278">
        <f t="shared" si="11"/>
        <v>-0.20999999999999908</v>
      </c>
      <c r="I49" s="279">
        <v>7.9124125126528488</v>
      </c>
      <c r="J49" s="278">
        <f t="shared" si="12"/>
        <v>-3.4367197915781134E-2</v>
      </c>
      <c r="K49" s="279">
        <v>8.6632779425740871</v>
      </c>
      <c r="L49" s="278">
        <f t="shared" si="13"/>
        <v>-0.47419863818447183</v>
      </c>
      <c r="M49" s="279">
        <v>8.2761890410653098</v>
      </c>
      <c r="N49" s="278">
        <f t="shared" si="14"/>
        <v>-0.2372905174400799</v>
      </c>
      <c r="O49" s="277">
        <v>7.4667640417562788</v>
      </c>
      <c r="P49" s="278">
        <f t="shared" si="15"/>
        <v>-6.4814124715308452E-2</v>
      </c>
      <c r="Q49" s="277">
        <v>9.0456319604563191</v>
      </c>
      <c r="R49" s="278">
        <f t="shared" si="16"/>
        <v>-0.39631010850919779</v>
      </c>
      <c r="S49" s="277">
        <v>8.1501615505372698</v>
      </c>
      <c r="T49" s="278">
        <f t="shared" si="17"/>
        <v>-0.19827175464384084</v>
      </c>
    </row>
    <row r="50" spans="2:20" ht="15" hidden="1" customHeight="1" outlineLevel="1">
      <c r="B50" s="55" t="s">
        <v>97</v>
      </c>
      <c r="C50" s="277">
        <v>9.5</v>
      </c>
      <c r="D50" s="278">
        <f t="shared" si="9"/>
        <v>0.40000000000000036</v>
      </c>
      <c r="E50" s="277">
        <v>10.47</v>
      </c>
      <c r="F50" s="278">
        <f t="shared" si="10"/>
        <v>2.000000000000135E-2</v>
      </c>
      <c r="G50" s="277">
        <v>9.86</v>
      </c>
      <c r="H50" s="278">
        <f t="shared" si="11"/>
        <v>0.25999999999999979</v>
      </c>
      <c r="I50" s="279">
        <v>9.0289604368189416</v>
      </c>
      <c r="J50" s="278">
        <f t="shared" si="12"/>
        <v>0.11127783571021865</v>
      </c>
      <c r="K50" s="279">
        <v>10.244412087419175</v>
      </c>
      <c r="L50" s="278">
        <f t="shared" si="13"/>
        <v>0.11453798932263304</v>
      </c>
      <c r="M50" s="279">
        <v>9.5883468258026401</v>
      </c>
      <c r="N50" s="278">
        <f t="shared" si="14"/>
        <v>0.11205211537039261</v>
      </c>
      <c r="O50" s="277">
        <v>8.414077465972106</v>
      </c>
      <c r="P50" s="278">
        <f t="shared" si="15"/>
        <v>5.4311655628447753E-2</v>
      </c>
      <c r="Q50" s="277">
        <v>10.465007250723616</v>
      </c>
      <c r="R50" s="278">
        <f t="shared" si="16"/>
        <v>0.11699640187104521</v>
      </c>
      <c r="S50" s="277">
        <v>9.2735322040185775</v>
      </c>
      <c r="T50" s="278">
        <f t="shared" si="17"/>
        <v>7.8287979871753066E-2</v>
      </c>
    </row>
    <row r="51" spans="2:20" collapsed="1">
      <c r="B51" s="113">
        <v>2008</v>
      </c>
      <c r="C51" s="279">
        <v>8.2702065580419415</v>
      </c>
      <c r="D51" s="284">
        <f t="shared" si="9"/>
        <v>0.15187638916851753</v>
      </c>
      <c r="E51" s="279">
        <v>9.0178960397852528</v>
      </c>
      <c r="F51" s="284">
        <f t="shared" si="10"/>
        <v>-0.22509100177808605</v>
      </c>
      <c r="G51" s="279">
        <v>8.5401565474931243</v>
      </c>
      <c r="H51" s="284">
        <f t="shared" si="11"/>
        <v>1.6909883088906952E-2</v>
      </c>
      <c r="I51" s="279">
        <v>7.9518811486908438</v>
      </c>
      <c r="J51" s="284">
        <f>I51-I64</f>
        <v>3.9760307006090123E-2</v>
      </c>
      <c r="K51" s="279">
        <v>8.8084546446539278</v>
      </c>
      <c r="L51" s="284">
        <f>K51-K64</f>
        <v>-0.14334118917229688</v>
      </c>
      <c r="M51" s="279">
        <v>8.3372408773079325</v>
      </c>
      <c r="N51" s="284">
        <f>M51-M64</f>
        <v>-4.5404781985647347E-2</v>
      </c>
      <c r="O51" s="279">
        <v>7.3795307445182061</v>
      </c>
      <c r="P51" s="284">
        <f>O51-O64</f>
        <v>6.4073786653993103E-2</v>
      </c>
      <c r="Q51" s="279">
        <v>8.7625754027458651</v>
      </c>
      <c r="R51" s="284">
        <f>Q51-Q64</f>
        <v>-7.5308568028022549E-2</v>
      </c>
      <c r="S51" s="279">
        <v>7.9477471819107173</v>
      </c>
      <c r="T51" s="284">
        <f>S51-S64</f>
        <v>2.905718422156589E-3</v>
      </c>
    </row>
    <row r="52" spans="2:20" ht="15" hidden="1" customHeight="1" outlineLevel="1">
      <c r="B52" s="55" t="s">
        <v>86</v>
      </c>
      <c r="C52" s="277">
        <v>8.64</v>
      </c>
      <c r="D52" s="278">
        <f t="shared" si="9"/>
        <v>0.77000000000000046</v>
      </c>
      <c r="E52" s="277">
        <v>9.8699999999999992</v>
      </c>
      <c r="F52" s="278">
        <f t="shared" si="10"/>
        <v>1.1199999999999992</v>
      </c>
      <c r="G52" s="277">
        <v>9.09</v>
      </c>
      <c r="H52" s="278">
        <f t="shared" si="11"/>
        <v>0.89000000000000057</v>
      </c>
      <c r="I52" s="279">
        <v>8.2171997190081694</v>
      </c>
      <c r="J52" s="278">
        <f t="shared" si="12"/>
        <v>0.40858128452118603</v>
      </c>
      <c r="K52" s="279">
        <v>9.2583822766487547</v>
      </c>
      <c r="L52" s="278">
        <f t="shared" si="13"/>
        <v>0.73097502049736107</v>
      </c>
      <c r="M52" s="279">
        <v>8.7122449601071921</v>
      </c>
      <c r="N52" s="278">
        <f t="shared" si="14"/>
        <v>0.55941205818024287</v>
      </c>
      <c r="O52" s="277">
        <v>7.4946747507799403</v>
      </c>
      <c r="P52" s="278">
        <f t="shared" si="15"/>
        <v>0.24178371202796711</v>
      </c>
      <c r="Q52" s="277">
        <v>9.2811047957747217</v>
      </c>
      <c r="R52" s="278">
        <f t="shared" si="16"/>
        <v>0.65222981396712498</v>
      </c>
      <c r="S52" s="277">
        <v>8.2647694918966277</v>
      </c>
      <c r="T52" s="278">
        <f t="shared" si="17"/>
        <v>0.41118309476933845</v>
      </c>
    </row>
    <row r="53" spans="2:20" ht="15" hidden="1" customHeight="1" outlineLevel="1">
      <c r="B53" s="55" t="s">
        <v>87</v>
      </c>
      <c r="C53" s="277">
        <v>8.18</v>
      </c>
      <c r="D53" s="278">
        <f t="shared" si="9"/>
        <v>0.20999999999999996</v>
      </c>
      <c r="E53" s="277">
        <v>8.6199999999999992</v>
      </c>
      <c r="F53" s="278">
        <f t="shared" si="10"/>
        <v>-1.5</v>
      </c>
      <c r="G53" s="277">
        <v>8.35</v>
      </c>
      <c r="H53" s="278">
        <f t="shared" si="11"/>
        <v>-0.34999999999999964</v>
      </c>
      <c r="I53" s="279">
        <v>7.9422851110129598</v>
      </c>
      <c r="J53" s="278">
        <f t="shared" si="12"/>
        <v>6.1951630632573362E-2</v>
      </c>
      <c r="K53" s="279">
        <v>8.6849675186691755</v>
      </c>
      <c r="L53" s="278">
        <f t="shared" si="13"/>
        <v>-1.085392108506321</v>
      </c>
      <c r="M53" s="279">
        <v>8.2914283430946103</v>
      </c>
      <c r="N53" s="278">
        <f t="shared" si="14"/>
        <v>-0.43609618974164732</v>
      </c>
      <c r="O53" s="277">
        <v>7.3514836457463764</v>
      </c>
      <c r="P53" s="278">
        <f t="shared" si="15"/>
        <v>4.1150746432386143E-2</v>
      </c>
      <c r="Q53" s="277">
        <v>8.8246249806691068</v>
      </c>
      <c r="R53" s="278">
        <f t="shared" si="16"/>
        <v>-0.90480464067615607</v>
      </c>
      <c r="S53" s="277">
        <v>7.9760868139794114</v>
      </c>
      <c r="T53" s="278">
        <f t="shared" si="17"/>
        <v>-0.31439700590189279</v>
      </c>
    </row>
    <row r="54" spans="2:20" ht="15" hidden="1" customHeight="1" outlineLevel="1">
      <c r="B54" s="55" t="s">
        <v>88</v>
      </c>
      <c r="C54" s="277">
        <v>7.7</v>
      </c>
      <c r="D54" s="278">
        <f t="shared" si="9"/>
        <v>-1.9999999999999574E-2</v>
      </c>
      <c r="E54" s="277">
        <v>8.69</v>
      </c>
      <c r="F54" s="278">
        <f t="shared" si="10"/>
        <v>0.30999999999999872</v>
      </c>
      <c r="G54" s="277">
        <v>8.0500000000000007</v>
      </c>
      <c r="H54" s="278">
        <f t="shared" si="11"/>
        <v>9.0000000000000746E-2</v>
      </c>
      <c r="I54" s="279">
        <v>7.3990402733462304</v>
      </c>
      <c r="J54" s="278">
        <f t="shared" si="12"/>
        <v>3.0905438418739273E-2</v>
      </c>
      <c r="K54" s="279">
        <v>8.3739057101319752</v>
      </c>
      <c r="L54" s="278">
        <f t="shared" si="13"/>
        <v>-0.16945155419034386</v>
      </c>
      <c r="M54" s="279">
        <v>7.8318310850833175</v>
      </c>
      <c r="N54" s="278">
        <f t="shared" si="14"/>
        <v>-6.9563345096417706E-2</v>
      </c>
      <c r="O54" s="277">
        <v>6.8196304396794138</v>
      </c>
      <c r="P54" s="278">
        <f t="shared" si="15"/>
        <v>-0.15238496558980863</v>
      </c>
      <c r="Q54" s="277">
        <v>8.1746500745187554</v>
      </c>
      <c r="R54" s="278">
        <f t="shared" si="16"/>
        <v>-0.20690823463346852</v>
      </c>
      <c r="S54" s="277">
        <v>7.3762587125169112</v>
      </c>
      <c r="T54" s="278">
        <f t="shared" si="17"/>
        <v>-0.18526153593793371</v>
      </c>
    </row>
    <row r="55" spans="2:20" ht="15" hidden="1" customHeight="1" outlineLevel="1">
      <c r="B55" s="55" t="s">
        <v>89</v>
      </c>
      <c r="C55" s="277">
        <v>8.44</v>
      </c>
      <c r="D55" s="278">
        <f t="shared" si="9"/>
        <v>0.50999999999999979</v>
      </c>
      <c r="E55" s="277">
        <v>9.32</v>
      </c>
      <c r="F55" s="278">
        <f t="shared" si="10"/>
        <v>1.0700000000000003</v>
      </c>
      <c r="G55" s="277">
        <v>8.73</v>
      </c>
      <c r="H55" s="278">
        <f t="shared" si="11"/>
        <v>0.67999999999999972</v>
      </c>
      <c r="I55" s="279">
        <v>7.9447297335721805</v>
      </c>
      <c r="J55" s="278">
        <f t="shared" si="12"/>
        <v>0.24828353416448046</v>
      </c>
      <c r="K55" s="279">
        <v>9.1487077534791261</v>
      </c>
      <c r="L55" s="278">
        <f t="shared" si="13"/>
        <v>0.83613188323551491</v>
      </c>
      <c r="M55" s="279">
        <v>8.4467282282531215</v>
      </c>
      <c r="N55" s="278">
        <f t="shared" si="14"/>
        <v>0.46825365641975125</v>
      </c>
      <c r="O55" s="277">
        <v>7.2523424585656064</v>
      </c>
      <c r="P55" s="278">
        <f t="shared" si="15"/>
        <v>0.13859950026128764</v>
      </c>
      <c r="Q55" s="277">
        <v>8.8422440723101339</v>
      </c>
      <c r="R55" s="278">
        <f t="shared" si="16"/>
        <v>0.75727053888018148</v>
      </c>
      <c r="S55" s="277">
        <v>7.8585780921625918</v>
      </c>
      <c r="T55" s="278">
        <f t="shared" si="17"/>
        <v>0.3418211093679222</v>
      </c>
    </row>
    <row r="56" spans="2:20" ht="15" hidden="1" customHeight="1" outlineLevel="1">
      <c r="B56" s="55" t="s">
        <v>90</v>
      </c>
      <c r="C56" s="277">
        <v>8.66</v>
      </c>
      <c r="D56" s="278">
        <f t="shared" si="9"/>
        <v>-0.36999999999999922</v>
      </c>
      <c r="E56" s="277">
        <v>9.07</v>
      </c>
      <c r="F56" s="278">
        <f t="shared" si="10"/>
        <v>-1.2599999999999998</v>
      </c>
      <c r="G56" s="277">
        <v>8.82</v>
      </c>
      <c r="H56" s="278">
        <f t="shared" si="11"/>
        <v>-0.69999999999999929</v>
      </c>
      <c r="I56" s="279">
        <v>8.3608915255393033</v>
      </c>
      <c r="J56" s="278">
        <f t="shared" si="12"/>
        <v>-0.22143056388762972</v>
      </c>
      <c r="K56" s="279">
        <v>8.8326794810765854</v>
      </c>
      <c r="L56" s="278">
        <f t="shared" si="13"/>
        <v>-1.1446070021382173</v>
      </c>
      <c r="M56" s="279">
        <v>8.5830795157624582</v>
      </c>
      <c r="N56" s="278">
        <f t="shared" si="14"/>
        <v>-0.65723840662797528</v>
      </c>
      <c r="O56" s="277">
        <v>7.6296941916488219</v>
      </c>
      <c r="P56" s="278">
        <f t="shared" si="15"/>
        <v>-0.20520637003343989</v>
      </c>
      <c r="Q56" s="277">
        <v>8.4888947899979108</v>
      </c>
      <c r="R56" s="278">
        <f t="shared" si="16"/>
        <v>-0.95241373833985143</v>
      </c>
      <c r="S56" s="277">
        <v>8.0030798801343952</v>
      </c>
      <c r="T56" s="278">
        <f t="shared" si="17"/>
        <v>-0.52925320116594499</v>
      </c>
    </row>
    <row r="57" spans="2:20" ht="15" hidden="1" customHeight="1" outlineLevel="1">
      <c r="B57" s="55" t="s">
        <v>91</v>
      </c>
      <c r="C57" s="277">
        <v>8.4600000000000009</v>
      </c>
      <c r="D57" s="278">
        <f t="shared" si="9"/>
        <v>-0.37999999999999901</v>
      </c>
      <c r="E57" s="277">
        <v>9.4700000000000006</v>
      </c>
      <c r="F57" s="278">
        <f t="shared" si="10"/>
        <v>-3.9999999999999147E-2</v>
      </c>
      <c r="G57" s="277">
        <v>8.81</v>
      </c>
      <c r="H57" s="278">
        <f t="shared" si="11"/>
        <v>-0.27999999999999936</v>
      </c>
      <c r="I57" s="279">
        <v>8.0781641843840575</v>
      </c>
      <c r="J57" s="278">
        <f t="shared" si="12"/>
        <v>-0.50058533776689984</v>
      </c>
      <c r="K57" s="279">
        <v>9.2472790187702447</v>
      </c>
      <c r="L57" s="278">
        <f t="shared" si="13"/>
        <v>-0.32132223586784825</v>
      </c>
      <c r="M57" s="279">
        <v>8.5931503450231599</v>
      </c>
      <c r="N57" s="278">
        <f t="shared" si="14"/>
        <v>-0.44733258336757942</v>
      </c>
      <c r="O57" s="277">
        <v>7.3148288394711001</v>
      </c>
      <c r="P57" s="278">
        <f t="shared" si="15"/>
        <v>-0.40780966934733076</v>
      </c>
      <c r="Q57" s="277">
        <v>8.7486146890279173</v>
      </c>
      <c r="R57" s="278">
        <f t="shared" si="16"/>
        <v>-0.29670368474840458</v>
      </c>
      <c r="S57" s="277">
        <v>7.8998410481810639</v>
      </c>
      <c r="T57" s="278">
        <f t="shared" si="17"/>
        <v>-0.38587764538012959</v>
      </c>
    </row>
    <row r="58" spans="2:20" ht="15" hidden="1" customHeight="1" outlineLevel="1">
      <c r="B58" s="55" t="s">
        <v>92</v>
      </c>
      <c r="C58" s="277">
        <v>7.28</v>
      </c>
      <c r="D58" s="278">
        <f t="shared" si="9"/>
        <v>-0.59999999999999964</v>
      </c>
      <c r="E58" s="277">
        <v>8.2200000000000006</v>
      </c>
      <c r="F58" s="278">
        <f t="shared" si="10"/>
        <v>0.15000000000000036</v>
      </c>
      <c r="G58" s="277">
        <v>7.6</v>
      </c>
      <c r="H58" s="278">
        <f t="shared" si="11"/>
        <v>-0.35000000000000053</v>
      </c>
      <c r="I58" s="279">
        <v>7.2271604652642418</v>
      </c>
      <c r="J58" s="278">
        <f t="shared" si="12"/>
        <v>-0.64597403725031466</v>
      </c>
      <c r="K58" s="279">
        <v>8.0431170976846644</v>
      </c>
      <c r="L58" s="278">
        <f t="shared" si="13"/>
        <v>-9.3784501271906962E-2</v>
      </c>
      <c r="M58" s="279">
        <v>7.578497371783893</v>
      </c>
      <c r="N58" s="278">
        <f t="shared" si="14"/>
        <v>-0.41547371345237938</v>
      </c>
      <c r="O58" s="277">
        <v>6.7198768956650268</v>
      </c>
      <c r="P58" s="278">
        <f t="shared" si="15"/>
        <v>-0.51195901187350579</v>
      </c>
      <c r="Q58" s="277">
        <v>7.7306944292503861</v>
      </c>
      <c r="R58" s="278">
        <f t="shared" si="16"/>
        <v>-0.13041997000555394</v>
      </c>
      <c r="S58" s="277">
        <v>7.1240683090188419</v>
      </c>
      <c r="T58" s="278">
        <f t="shared" si="17"/>
        <v>-0.37036971892157045</v>
      </c>
    </row>
    <row r="59" spans="2:20" ht="15" hidden="1" customHeight="1" outlineLevel="1">
      <c r="B59" s="55" t="s">
        <v>93</v>
      </c>
      <c r="C59" s="277">
        <v>7.92</v>
      </c>
      <c r="D59" s="278">
        <f t="shared" si="9"/>
        <v>-7.0000000000000284E-2</v>
      </c>
      <c r="E59" s="277">
        <v>10.28</v>
      </c>
      <c r="F59" s="278">
        <f t="shared" si="10"/>
        <v>0.59999999999999964</v>
      </c>
      <c r="G59" s="277">
        <v>8.66</v>
      </c>
      <c r="H59" s="278">
        <f t="shared" si="11"/>
        <v>0.12000000000000099</v>
      </c>
      <c r="I59" s="279">
        <v>7.9285475633621303</v>
      </c>
      <c r="J59" s="278">
        <f t="shared" si="12"/>
        <v>3.3950109012434559E-2</v>
      </c>
      <c r="K59" s="279">
        <v>9.4722458628841615</v>
      </c>
      <c r="L59" s="278">
        <f t="shared" si="13"/>
        <v>0.20681788264684009</v>
      </c>
      <c r="M59" s="279">
        <v>8.5753049638084526</v>
      </c>
      <c r="N59" s="278">
        <f t="shared" si="14"/>
        <v>0.10104653387280571</v>
      </c>
      <c r="O59" s="277">
        <v>7.2189774087514964</v>
      </c>
      <c r="P59" s="278">
        <f t="shared" si="15"/>
        <v>-0.13842499384506635</v>
      </c>
      <c r="Q59" s="277">
        <v>9.080218882842729</v>
      </c>
      <c r="R59" s="278">
        <f t="shared" si="16"/>
        <v>0.19775432283885053</v>
      </c>
      <c r="S59" s="277">
        <v>7.9330001493179685</v>
      </c>
      <c r="T59" s="278">
        <f t="shared" si="17"/>
        <v>-9.4676640072881568E-3</v>
      </c>
    </row>
    <row r="60" spans="2:20" ht="15" hidden="1" customHeight="1" outlineLevel="1">
      <c r="B60" s="55" t="s">
        <v>94</v>
      </c>
      <c r="C60" s="277">
        <v>7.47</v>
      </c>
      <c r="D60" s="278">
        <f t="shared" si="9"/>
        <v>-6.0000000000000497E-2</v>
      </c>
      <c r="E60" s="277">
        <v>9.18</v>
      </c>
      <c r="F60" s="278">
        <f t="shared" si="10"/>
        <v>8.0000000000000071E-2</v>
      </c>
      <c r="G60" s="277">
        <v>8.06</v>
      </c>
      <c r="H60" s="278">
        <f t="shared" si="11"/>
        <v>-1.9999999999999574E-2</v>
      </c>
      <c r="I60" s="279">
        <v>7.3415390245740184</v>
      </c>
      <c r="J60" s="278">
        <f t="shared" si="12"/>
        <v>4.2767835659001108E-3</v>
      </c>
      <c r="K60" s="279">
        <v>8.8102369292047307</v>
      </c>
      <c r="L60" s="278">
        <f t="shared" si="13"/>
        <v>0.14950562559837088</v>
      </c>
      <c r="M60" s="279">
        <v>7.9754544926170761</v>
      </c>
      <c r="N60" s="278">
        <f t="shared" si="14"/>
        <v>5.5095498992555392E-2</v>
      </c>
      <c r="O60" s="277">
        <v>6.861529837972455</v>
      </c>
      <c r="P60" s="278">
        <f t="shared" si="15"/>
        <v>-4.0837731557768819E-2</v>
      </c>
      <c r="Q60" s="277">
        <v>8.5684325302462625</v>
      </c>
      <c r="R60" s="278">
        <f t="shared" si="16"/>
        <v>0.16228219088899642</v>
      </c>
      <c r="S60" s="277">
        <v>7.533085978591493</v>
      </c>
      <c r="T60" s="278">
        <f t="shared" si="17"/>
        <v>1.3333993111463549E-2</v>
      </c>
    </row>
    <row r="61" spans="2:20" ht="15" hidden="1" customHeight="1" outlineLevel="1">
      <c r="B61" s="55" t="s">
        <v>95</v>
      </c>
      <c r="C61" s="277">
        <v>7.71</v>
      </c>
      <c r="D61" s="278">
        <f t="shared" si="9"/>
        <v>-0.44000000000000039</v>
      </c>
      <c r="E61" s="277">
        <v>8.8000000000000007</v>
      </c>
      <c r="F61" s="278">
        <f t="shared" si="10"/>
        <v>-0.44999999999999929</v>
      </c>
      <c r="G61" s="277">
        <v>8.1300000000000008</v>
      </c>
      <c r="H61" s="278">
        <f t="shared" si="11"/>
        <v>-0.44999999999999929</v>
      </c>
      <c r="I61" s="279">
        <v>7.7142484382434651</v>
      </c>
      <c r="J61" s="278">
        <f t="shared" si="12"/>
        <v>-0.37878118919750836</v>
      </c>
      <c r="K61" s="279">
        <v>8.5363290868817252</v>
      </c>
      <c r="L61" s="278">
        <f t="shared" si="13"/>
        <v>-0.32826699191349817</v>
      </c>
      <c r="M61" s="279">
        <v>8.1059339399507664</v>
      </c>
      <c r="N61" s="278">
        <f t="shared" si="14"/>
        <v>-0.3581422246039363</v>
      </c>
      <c r="O61" s="277">
        <v>7.2925896752520405</v>
      </c>
      <c r="P61" s="278">
        <f t="shared" si="15"/>
        <v>-0.37177314953093266</v>
      </c>
      <c r="Q61" s="277">
        <v>8.7033147233623076</v>
      </c>
      <c r="R61" s="278">
        <f t="shared" si="16"/>
        <v>-0.27134385244576542</v>
      </c>
      <c r="S61" s="277">
        <v>7.9012655691175775</v>
      </c>
      <c r="T61" s="278">
        <f t="shared" si="17"/>
        <v>-0.33724286966505712</v>
      </c>
    </row>
    <row r="62" spans="2:20" ht="15" hidden="1" customHeight="1" outlineLevel="1">
      <c r="B62" s="55" t="s">
        <v>96</v>
      </c>
      <c r="C62" s="277">
        <v>7.93</v>
      </c>
      <c r="D62" s="278">
        <f t="shared" si="9"/>
        <v>-0.33999999999999986</v>
      </c>
      <c r="E62" s="277">
        <v>9.4700000000000006</v>
      </c>
      <c r="F62" s="278">
        <f t="shared" si="10"/>
        <v>-0.11999999999999922</v>
      </c>
      <c r="G62" s="277">
        <v>8.51</v>
      </c>
      <c r="H62" s="278">
        <f t="shared" si="11"/>
        <v>-0.26999999999999957</v>
      </c>
      <c r="I62" s="279">
        <v>7.94677971056863</v>
      </c>
      <c r="J62" s="278">
        <f t="shared" si="12"/>
        <v>-0.25080708054366863</v>
      </c>
      <c r="K62" s="279">
        <v>9.137476580758559</v>
      </c>
      <c r="L62" s="278">
        <f t="shared" si="13"/>
        <v>-0.13915367770364462</v>
      </c>
      <c r="M62" s="279">
        <v>8.5134795585053897</v>
      </c>
      <c r="N62" s="278">
        <f t="shared" si="14"/>
        <v>-0.21109450107034711</v>
      </c>
      <c r="O62" s="277">
        <v>7.5315781664715873</v>
      </c>
      <c r="P62" s="278">
        <f t="shared" si="15"/>
        <v>-0.14687174381043189</v>
      </c>
      <c r="Q62" s="277">
        <v>9.4419420689655169</v>
      </c>
      <c r="R62" s="278">
        <f t="shared" si="16"/>
        <v>-5.6808720222738529E-2</v>
      </c>
      <c r="S62" s="277">
        <v>8.3484333051811106</v>
      </c>
      <c r="T62" s="278">
        <f t="shared" si="17"/>
        <v>-0.13011692927560681</v>
      </c>
    </row>
    <row r="63" spans="2:20" ht="15" hidden="1" customHeight="1" outlineLevel="1">
      <c r="B63" s="55" t="s">
        <v>97</v>
      </c>
      <c r="C63" s="277">
        <v>9.1</v>
      </c>
      <c r="D63" s="278">
        <f t="shared" si="9"/>
        <v>3.9999999999999147E-2</v>
      </c>
      <c r="E63" s="277">
        <v>10.45</v>
      </c>
      <c r="F63" s="278">
        <f t="shared" si="10"/>
        <v>-4.0000000000000924E-2</v>
      </c>
      <c r="G63" s="277">
        <v>9.6</v>
      </c>
      <c r="H63" s="278">
        <f t="shared" si="11"/>
        <v>9.9999999999997868E-3</v>
      </c>
      <c r="I63" s="279">
        <v>8.9176826011087229</v>
      </c>
      <c r="J63" s="278">
        <f t="shared" si="12"/>
        <v>4.9036012468731016E-2</v>
      </c>
      <c r="K63" s="279">
        <v>10.129874098096542</v>
      </c>
      <c r="L63" s="278">
        <f t="shared" si="13"/>
        <v>0.68168417072543086</v>
      </c>
      <c r="M63" s="279">
        <v>9.4762947104322475</v>
      </c>
      <c r="N63" s="278">
        <f t="shared" si="14"/>
        <v>0.32709422665048393</v>
      </c>
      <c r="O63" s="277">
        <v>8.3597658103436583</v>
      </c>
      <c r="P63" s="278">
        <f t="shared" si="15"/>
        <v>2.9315946309228735E-2</v>
      </c>
      <c r="Q63" s="277">
        <v>10.348010848852571</v>
      </c>
      <c r="R63" s="278">
        <f t="shared" si="16"/>
        <v>0.69229936424384952</v>
      </c>
      <c r="S63" s="277">
        <v>9.1952442241468244</v>
      </c>
      <c r="T63" s="278">
        <f t="shared" si="17"/>
        <v>0.2733815994746589</v>
      </c>
    </row>
    <row r="64" spans="2:20" collapsed="1">
      <c r="B64" s="113">
        <v>2007</v>
      </c>
      <c r="C64" s="279">
        <v>8.118330168873424</v>
      </c>
      <c r="D64" s="284">
        <f t="shared" si="9"/>
        <v>-6.5053594279024907E-2</v>
      </c>
      <c r="E64" s="279">
        <v>9.2429870415633388</v>
      </c>
      <c r="F64" s="284">
        <f t="shared" si="10"/>
        <v>-4.0429610057136856E-2</v>
      </c>
      <c r="G64" s="279">
        <v>8.5232466644042173</v>
      </c>
      <c r="H64" s="284">
        <f t="shared" si="11"/>
        <v>-6.3904544111387906E-2</v>
      </c>
      <c r="I64" s="279">
        <v>7.9121208416847537</v>
      </c>
      <c r="J64" s="284">
        <f>I64-I77</f>
        <v>-9.2209999590117775E-2</v>
      </c>
      <c r="K64" s="279">
        <v>8.9517958338262247</v>
      </c>
      <c r="L64" s="284">
        <f>K64-K77</f>
        <v>-8.2252769954022753E-2</v>
      </c>
      <c r="M64" s="279">
        <v>8.3826456592935799</v>
      </c>
      <c r="N64" s="284">
        <f>M64-M77</f>
        <v>-9.8614334232683731E-2</v>
      </c>
      <c r="O64" s="279">
        <v>7.315456957864213</v>
      </c>
      <c r="P64" s="284">
        <f>O64-O77</f>
        <v>-0.12355448034304306</v>
      </c>
      <c r="Q64" s="279">
        <v>8.8378839707738877</v>
      </c>
      <c r="R64" s="284">
        <f>Q64-Q77</f>
        <v>-4.8709658058278649E-2</v>
      </c>
      <c r="S64" s="279">
        <v>7.9448414634885607</v>
      </c>
      <c r="T64" s="284">
        <f>S64-S77</f>
        <v>-0.10660970714706242</v>
      </c>
    </row>
    <row r="65" spans="2:20" ht="15" hidden="1" customHeight="1" outlineLevel="1">
      <c r="B65" s="55" t="s">
        <v>86</v>
      </c>
      <c r="C65" s="277">
        <v>7.87</v>
      </c>
      <c r="D65" s="285"/>
      <c r="E65" s="277">
        <v>8.75</v>
      </c>
      <c r="F65" s="285"/>
      <c r="G65" s="277">
        <v>8.1999999999999993</v>
      </c>
      <c r="H65" s="285"/>
      <c r="I65" s="279">
        <v>7.8086184344869833</v>
      </c>
      <c r="J65" s="285"/>
      <c r="K65" s="279">
        <v>8.5274072561513936</v>
      </c>
      <c r="L65" s="285"/>
      <c r="M65" s="279">
        <v>8.1528329019269492</v>
      </c>
      <c r="N65" s="285"/>
      <c r="O65" s="277">
        <v>7.2528910387519732</v>
      </c>
      <c r="P65" s="285"/>
      <c r="Q65" s="277">
        <v>8.6288749818075967</v>
      </c>
      <c r="R65" s="285"/>
      <c r="S65" s="277">
        <v>7.8535863971272892</v>
      </c>
      <c r="T65" s="285"/>
    </row>
    <row r="66" spans="2:20" ht="15" hidden="1" customHeight="1" outlineLevel="1">
      <c r="B66" s="55" t="s">
        <v>87</v>
      </c>
      <c r="C66" s="277">
        <v>7.97</v>
      </c>
      <c r="D66" s="285"/>
      <c r="E66" s="277">
        <v>10.119999999999999</v>
      </c>
      <c r="F66" s="285"/>
      <c r="G66" s="277">
        <v>8.6999999999999993</v>
      </c>
      <c r="H66" s="285"/>
      <c r="I66" s="279">
        <v>7.8803334803803864</v>
      </c>
      <c r="J66" s="285"/>
      <c r="K66" s="279">
        <v>9.7703596271754964</v>
      </c>
      <c r="L66" s="285"/>
      <c r="M66" s="279">
        <v>8.7275245328362576</v>
      </c>
      <c r="N66" s="285"/>
      <c r="O66" s="277">
        <v>7.3103328993139902</v>
      </c>
      <c r="P66" s="285"/>
      <c r="Q66" s="277">
        <v>9.7294296213452629</v>
      </c>
      <c r="R66" s="285"/>
      <c r="S66" s="277">
        <v>8.2904838198813042</v>
      </c>
      <c r="T66" s="285"/>
    </row>
    <row r="67" spans="2:20" ht="15" hidden="1" customHeight="1" outlineLevel="1">
      <c r="B67" s="55" t="s">
        <v>88</v>
      </c>
      <c r="C67" s="277">
        <v>7.72</v>
      </c>
      <c r="D67" s="285"/>
      <c r="E67" s="277">
        <v>8.3800000000000008</v>
      </c>
      <c r="F67" s="285"/>
      <c r="G67" s="277">
        <v>7.96</v>
      </c>
      <c r="H67" s="285"/>
      <c r="I67" s="279">
        <v>7.3681348349274911</v>
      </c>
      <c r="J67" s="285"/>
      <c r="K67" s="279">
        <v>8.543357264322319</v>
      </c>
      <c r="L67" s="285"/>
      <c r="M67" s="279">
        <v>7.9013944301797352</v>
      </c>
      <c r="N67" s="285"/>
      <c r="O67" s="277">
        <v>6.9720154052692225</v>
      </c>
      <c r="P67" s="285"/>
      <c r="Q67" s="277">
        <v>8.3815583091522239</v>
      </c>
      <c r="R67" s="285"/>
      <c r="S67" s="277">
        <v>7.5615202484548449</v>
      </c>
      <c r="T67" s="285"/>
    </row>
    <row r="68" spans="2:20" ht="15" hidden="1" customHeight="1" outlineLevel="1">
      <c r="B68" s="55" t="s">
        <v>89</v>
      </c>
      <c r="C68" s="277">
        <v>7.93</v>
      </c>
      <c r="D68" s="285"/>
      <c r="E68" s="277">
        <v>8.25</v>
      </c>
      <c r="F68" s="285"/>
      <c r="G68" s="277">
        <v>8.0500000000000007</v>
      </c>
      <c r="H68" s="285"/>
      <c r="I68" s="279">
        <v>7.6964461994077</v>
      </c>
      <c r="J68" s="285"/>
      <c r="K68" s="279">
        <v>8.3125758702436112</v>
      </c>
      <c r="L68" s="285"/>
      <c r="M68" s="279">
        <v>7.9784745718333703</v>
      </c>
      <c r="N68" s="285"/>
      <c r="O68" s="277">
        <v>7.1137429583043188</v>
      </c>
      <c r="P68" s="285"/>
      <c r="Q68" s="277">
        <v>8.0849735334299524</v>
      </c>
      <c r="R68" s="285"/>
      <c r="S68" s="277">
        <v>7.5167569827946696</v>
      </c>
      <c r="T68" s="285"/>
    </row>
    <row r="69" spans="2:20" ht="15" hidden="1" customHeight="1" outlineLevel="1">
      <c r="B69" s="55" t="s">
        <v>90</v>
      </c>
      <c r="C69" s="277">
        <v>9.0299999999999994</v>
      </c>
      <c r="D69" s="285"/>
      <c r="E69" s="277">
        <v>10.33</v>
      </c>
      <c r="F69" s="285"/>
      <c r="G69" s="277">
        <v>9.52</v>
      </c>
      <c r="H69" s="285"/>
      <c r="I69" s="279">
        <v>8.582322089426933</v>
      </c>
      <c r="J69" s="285"/>
      <c r="K69" s="279">
        <v>9.9772864832148027</v>
      </c>
      <c r="L69" s="285"/>
      <c r="M69" s="279">
        <v>9.2403179223904335</v>
      </c>
      <c r="N69" s="285"/>
      <c r="O69" s="277">
        <v>7.8349005616822618</v>
      </c>
      <c r="P69" s="285"/>
      <c r="Q69" s="277">
        <v>9.4413085283377622</v>
      </c>
      <c r="R69" s="285"/>
      <c r="S69" s="277">
        <v>8.5323330813003402</v>
      </c>
      <c r="T69" s="285"/>
    </row>
    <row r="70" spans="2:20" ht="15" hidden="1" customHeight="1" outlineLevel="1">
      <c r="B70" s="55" t="s">
        <v>91</v>
      </c>
      <c r="C70" s="277">
        <v>8.84</v>
      </c>
      <c r="D70" s="285"/>
      <c r="E70" s="277">
        <v>9.51</v>
      </c>
      <c r="F70" s="285"/>
      <c r="G70" s="277">
        <v>9.09</v>
      </c>
      <c r="H70" s="285"/>
      <c r="I70" s="279">
        <v>8.5787495221509573</v>
      </c>
      <c r="J70" s="285"/>
      <c r="K70" s="279">
        <v>9.568601254638093</v>
      </c>
      <c r="L70" s="285"/>
      <c r="M70" s="279">
        <v>9.0404829283907393</v>
      </c>
      <c r="N70" s="285"/>
      <c r="O70" s="277">
        <v>7.7226385088184308</v>
      </c>
      <c r="P70" s="285"/>
      <c r="Q70" s="277">
        <v>9.0453183737763219</v>
      </c>
      <c r="R70" s="285"/>
      <c r="S70" s="277">
        <v>8.2857186935611935</v>
      </c>
      <c r="T70" s="285"/>
    </row>
    <row r="71" spans="2:20" ht="15" hidden="1" customHeight="1" outlineLevel="1">
      <c r="B71" s="55" t="s">
        <v>92</v>
      </c>
      <c r="C71" s="277">
        <v>7.88</v>
      </c>
      <c r="D71" s="285"/>
      <c r="E71" s="277">
        <v>8.07</v>
      </c>
      <c r="F71" s="285"/>
      <c r="G71" s="277">
        <v>7.95</v>
      </c>
      <c r="H71" s="285"/>
      <c r="I71" s="279">
        <v>7.8731345025145565</v>
      </c>
      <c r="J71" s="285"/>
      <c r="K71" s="279">
        <v>8.1369015989565714</v>
      </c>
      <c r="L71" s="285"/>
      <c r="M71" s="279">
        <v>7.9939710852362724</v>
      </c>
      <c r="N71" s="285"/>
      <c r="O71" s="277">
        <v>7.2318359075385326</v>
      </c>
      <c r="P71" s="285"/>
      <c r="Q71" s="277">
        <v>7.86111439925594</v>
      </c>
      <c r="R71" s="285"/>
      <c r="S71" s="277">
        <v>7.4944380279404124</v>
      </c>
      <c r="T71" s="285"/>
    </row>
    <row r="72" spans="2:20" ht="15" hidden="1" customHeight="1" outlineLevel="1">
      <c r="B72" s="55" t="s">
        <v>93</v>
      </c>
      <c r="C72" s="277">
        <v>7.99</v>
      </c>
      <c r="D72" s="285"/>
      <c r="E72" s="277">
        <v>9.68</v>
      </c>
      <c r="F72" s="285"/>
      <c r="G72" s="277">
        <v>8.5399999999999991</v>
      </c>
      <c r="H72" s="285"/>
      <c r="I72" s="279">
        <v>7.8945974543496957</v>
      </c>
      <c r="J72" s="285"/>
      <c r="K72" s="279">
        <v>9.2654279802373214</v>
      </c>
      <c r="L72" s="285"/>
      <c r="M72" s="279">
        <v>8.4742584299356469</v>
      </c>
      <c r="N72" s="285"/>
      <c r="O72" s="277">
        <v>7.3574024025965628</v>
      </c>
      <c r="P72" s="285"/>
      <c r="Q72" s="277">
        <v>8.8824645600038785</v>
      </c>
      <c r="R72" s="285"/>
      <c r="S72" s="277">
        <v>7.9424678133252566</v>
      </c>
      <c r="T72" s="285"/>
    </row>
    <row r="73" spans="2:20" ht="15" hidden="1" customHeight="1" outlineLevel="1">
      <c r="B73" s="55" t="s">
        <v>94</v>
      </c>
      <c r="C73" s="277">
        <v>7.53</v>
      </c>
      <c r="D73" s="285"/>
      <c r="E73" s="277">
        <v>9.1</v>
      </c>
      <c r="F73" s="285"/>
      <c r="G73" s="277">
        <v>8.08</v>
      </c>
      <c r="H73" s="285"/>
      <c r="I73" s="279">
        <v>7.3372622410081183</v>
      </c>
      <c r="J73" s="285"/>
      <c r="K73" s="279">
        <v>8.6607313036063598</v>
      </c>
      <c r="L73" s="285"/>
      <c r="M73" s="279">
        <v>7.9203589936245207</v>
      </c>
      <c r="N73" s="285"/>
      <c r="O73" s="277">
        <v>6.9023675695302238</v>
      </c>
      <c r="P73" s="285"/>
      <c r="Q73" s="277">
        <v>8.4061503393572661</v>
      </c>
      <c r="R73" s="285"/>
      <c r="S73" s="277">
        <v>7.5197519854800294</v>
      </c>
      <c r="T73" s="285"/>
    </row>
    <row r="74" spans="2:20" ht="15" hidden="1" customHeight="1" outlineLevel="1">
      <c r="B74" s="55" t="s">
        <v>95</v>
      </c>
      <c r="C74" s="277">
        <v>8.15</v>
      </c>
      <c r="D74" s="285"/>
      <c r="E74" s="277">
        <v>9.25</v>
      </c>
      <c r="F74" s="285"/>
      <c r="G74" s="277">
        <v>8.58</v>
      </c>
      <c r="H74" s="285"/>
      <c r="I74" s="279">
        <v>8.0930296274409734</v>
      </c>
      <c r="J74" s="285"/>
      <c r="K74" s="279">
        <v>8.8645960787952234</v>
      </c>
      <c r="L74" s="285"/>
      <c r="M74" s="279">
        <v>8.4640761645547027</v>
      </c>
      <c r="N74" s="285"/>
      <c r="O74" s="277">
        <v>7.6643628247829731</v>
      </c>
      <c r="P74" s="285"/>
      <c r="Q74" s="277">
        <v>8.974658575808073</v>
      </c>
      <c r="R74" s="285"/>
      <c r="S74" s="277">
        <v>8.2385084387826346</v>
      </c>
      <c r="T74" s="285"/>
    </row>
    <row r="75" spans="2:20" ht="15" hidden="1" customHeight="1" outlineLevel="1">
      <c r="B75" s="55" t="s">
        <v>96</v>
      </c>
      <c r="C75" s="277">
        <v>8.27</v>
      </c>
      <c r="D75" s="285"/>
      <c r="E75" s="277">
        <v>9.59</v>
      </c>
      <c r="F75" s="285"/>
      <c r="G75" s="277">
        <v>8.7799999999999994</v>
      </c>
      <c r="H75" s="285"/>
      <c r="I75" s="279">
        <v>8.1975867911122986</v>
      </c>
      <c r="J75" s="285"/>
      <c r="K75" s="279">
        <v>9.2766302584622036</v>
      </c>
      <c r="L75" s="285"/>
      <c r="M75" s="279">
        <v>8.7245740595757368</v>
      </c>
      <c r="N75" s="285"/>
      <c r="O75" s="277">
        <v>7.6784499102820192</v>
      </c>
      <c r="P75" s="285"/>
      <c r="Q75" s="277">
        <v>9.4987507891882554</v>
      </c>
      <c r="R75" s="285"/>
      <c r="S75" s="277">
        <v>8.4785502344567174</v>
      </c>
      <c r="T75" s="285"/>
    </row>
    <row r="76" spans="2:20" ht="15" hidden="1" customHeight="1" outlineLevel="1">
      <c r="B76" s="55" t="s">
        <v>97</v>
      </c>
      <c r="C76" s="277">
        <v>9.06</v>
      </c>
      <c r="D76" s="285"/>
      <c r="E76" s="277">
        <v>10.49</v>
      </c>
      <c r="F76" s="285"/>
      <c r="G76" s="277">
        <v>9.59</v>
      </c>
      <c r="H76" s="285"/>
      <c r="I76" s="279">
        <v>8.8686465886399919</v>
      </c>
      <c r="J76" s="285"/>
      <c r="K76" s="279">
        <v>9.4481899273711107</v>
      </c>
      <c r="L76" s="285"/>
      <c r="M76" s="279">
        <v>9.1492004837817635</v>
      </c>
      <c r="N76" s="285"/>
      <c r="O76" s="277">
        <v>8.3304498640344296</v>
      </c>
      <c r="P76" s="285"/>
      <c r="Q76" s="277">
        <v>9.6557114846087213</v>
      </c>
      <c r="R76" s="285"/>
      <c r="S76" s="277">
        <v>8.9218626246721655</v>
      </c>
      <c r="T76" s="285"/>
    </row>
    <row r="77" spans="2:20" collapsed="1">
      <c r="B77" s="113">
        <v>2006</v>
      </c>
      <c r="C77" s="279">
        <v>8.1833837631524489</v>
      </c>
      <c r="D77" s="284"/>
      <c r="E77" s="279">
        <v>9.2834166516204757</v>
      </c>
      <c r="F77" s="284"/>
      <c r="G77" s="279">
        <v>8.5871512085156052</v>
      </c>
      <c r="H77" s="284"/>
      <c r="I77" s="279">
        <v>8.0043308412748715</v>
      </c>
      <c r="J77" s="284"/>
      <c r="K77" s="279">
        <v>9.0340486037802474</v>
      </c>
      <c r="L77" s="284"/>
      <c r="M77" s="279">
        <v>8.4812599935262636</v>
      </c>
      <c r="N77" s="284"/>
      <c r="O77" s="279">
        <v>7.4390114382072561</v>
      </c>
      <c r="P77" s="284"/>
      <c r="Q77" s="279">
        <v>8.8865936288321663</v>
      </c>
      <c r="R77" s="284"/>
      <c r="S77" s="279">
        <v>8.0514511706356231</v>
      </c>
      <c r="T77" s="284"/>
    </row>
    <row r="78" spans="2:20" ht="15" customHeight="1">
      <c r="B78" s="349" t="s">
        <v>99</v>
      </c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</row>
  </sheetData>
  <mergeCells count="6">
    <mergeCell ref="B78:T78"/>
    <mergeCell ref="B5:T5"/>
    <mergeCell ref="B6:B7"/>
    <mergeCell ref="C6:H6"/>
    <mergeCell ref="I6:N6"/>
    <mergeCell ref="O6:T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K65"/>
  <sheetViews>
    <sheetView showGridLines="0" showRowColHeaders="0" zoomScaleNormal="100" workbookViewId="0">
      <selection activeCell="I25" sqref="I25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3" width="10.7109375" style="99" customWidth="1"/>
    <col min="4" max="4" width="11.7109375" style="99" customWidth="1"/>
    <col min="5" max="6" width="10.7109375" style="99" customWidth="1"/>
    <col min="7" max="7" width="11.7109375" style="99" customWidth="1"/>
    <col min="8" max="9" width="10.7109375" style="99" customWidth="1"/>
    <col min="10" max="10" width="11.7109375" style="99" customWidth="1"/>
    <col min="11" max="11" width="10.7109375" style="99" customWidth="1"/>
    <col min="12" max="16384" width="11.42578125" style="99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45" t="s">
        <v>287</v>
      </c>
      <c r="C5" s="345"/>
      <c r="D5" s="345"/>
      <c r="E5" s="345"/>
      <c r="F5" s="345"/>
      <c r="G5" s="345"/>
      <c r="H5" s="345"/>
      <c r="I5" s="345"/>
      <c r="J5" s="345"/>
      <c r="K5" s="345"/>
    </row>
    <row r="6" spans="2:11" ht="15" customHeight="1">
      <c r="B6" s="346"/>
      <c r="C6" s="346" t="s">
        <v>71</v>
      </c>
      <c r="D6" s="346"/>
      <c r="E6" s="346"/>
      <c r="F6" s="350" t="s">
        <v>132</v>
      </c>
      <c r="G6" s="350"/>
      <c r="H6" s="350"/>
      <c r="I6" s="346" t="s">
        <v>133</v>
      </c>
      <c r="J6" s="346"/>
      <c r="K6" s="346"/>
    </row>
    <row r="7" spans="2:11" ht="25.5">
      <c r="B7" s="346"/>
      <c r="C7" s="117" t="s">
        <v>140</v>
      </c>
      <c r="D7" s="117" t="s">
        <v>141</v>
      </c>
      <c r="E7" s="117" t="s">
        <v>117</v>
      </c>
      <c r="F7" s="118" t="s">
        <v>140</v>
      </c>
      <c r="G7" s="118" t="s">
        <v>141</v>
      </c>
      <c r="H7" s="118" t="s">
        <v>117</v>
      </c>
      <c r="I7" s="117" t="s">
        <v>134</v>
      </c>
      <c r="J7" s="117" t="s">
        <v>141</v>
      </c>
      <c r="K7" s="117" t="s">
        <v>83</v>
      </c>
    </row>
    <row r="8" spans="2:11">
      <c r="B8" s="55" t="s">
        <v>94</v>
      </c>
      <c r="C8" s="286">
        <f>IFERROR('Tablas evol EM zona'!C8-'Tablas evol EM zona'!C21,"-")</f>
        <v>0.6232445589358333</v>
      </c>
      <c r="D8" s="286">
        <f>IFERROR('Tablas evol EM zona'!E8-'Tablas evol EM zona'!E21,"-")</f>
        <v>0.8822918390910468</v>
      </c>
      <c r="E8" s="286">
        <f>IFERROR('Tablas evol EM zona'!G8-'Tablas evol EM zona'!G21,"-")</f>
        <v>0.70127929774154385</v>
      </c>
      <c r="F8" s="287">
        <f>IFERROR('Tablas evol EM zona'!I8-'Tablas evol EM zona'!I21,"-")</f>
        <v>0.77419327725557174</v>
      </c>
      <c r="G8" s="287">
        <f>IFERROR('Tablas evol EM zona'!K8-'Tablas evol EM zona'!K21,"-")</f>
        <v>0.71858811159416636</v>
      </c>
      <c r="H8" s="287">
        <f>IFERROR('Tablas evol EM zona'!M8-'Tablas evol EM zona'!M21,"-")</f>
        <v>0.75053526956021521</v>
      </c>
      <c r="I8" s="286">
        <f>IFERROR('Tablas evol EM zona'!O8-'Tablas evol EM zona'!O21,"-")</f>
        <v>0.74723930524658844</v>
      </c>
      <c r="J8" s="286">
        <f>IFERROR('Tablas evol EM zona'!Q8-'Tablas evol EM zona'!Q21,"-")</f>
        <v>0.72042094009018065</v>
      </c>
      <c r="K8" s="286">
        <f>IFERROR('Tablas evol EM zona'!S8-'Tablas evol EM zona'!S21,"-")</f>
        <v>0.73693803535655</v>
      </c>
    </row>
    <row r="9" spans="2:11">
      <c r="B9" s="55" t="s">
        <v>95</v>
      </c>
      <c r="C9" s="286">
        <f>IFERROR('Tablas evol EM zona'!C9-'Tablas evol EM zona'!C22,"-")</f>
        <v>0.40644509948722529</v>
      </c>
      <c r="D9" s="286">
        <f>IFERROR('Tablas evol EM zona'!E9-'Tablas evol EM zona'!E22,"-")</f>
        <v>0.12670916915049091</v>
      </c>
      <c r="E9" s="286">
        <f>IFERROR('Tablas evol EM zona'!G9-'Tablas evol EM zona'!G22,"-")</f>
        <v>0.29188820285527761</v>
      </c>
      <c r="F9" s="287">
        <f>IFERROR('Tablas evol EM zona'!I9-'Tablas evol EM zona'!I22,"-")</f>
        <v>0.1993931754986118</v>
      </c>
      <c r="G9" s="287">
        <f>IFERROR('Tablas evol EM zona'!K9-'Tablas evol EM zona'!K22,"-")</f>
        <v>0.20236031745634264</v>
      </c>
      <c r="H9" s="287">
        <f>IFERROR('Tablas evol EM zona'!M9-'Tablas evol EM zona'!M22,"-")</f>
        <v>0.18086251803620712</v>
      </c>
      <c r="I9" s="286">
        <f>IFERROR('Tablas evol EM zona'!O9-'Tablas evol EM zona'!O22,"-")</f>
        <v>0.22240151679928921</v>
      </c>
      <c r="J9" s="286">
        <f>IFERROR('Tablas evol EM zona'!Q9-'Tablas evol EM zona'!Q22,"-")</f>
        <v>0.20943086360799512</v>
      </c>
      <c r="K9" s="286">
        <f>IFERROR('Tablas evol EM zona'!S9-'Tablas evol EM zona'!S22,"-")</f>
        <v>0.19098075517492319</v>
      </c>
    </row>
    <row r="10" spans="2:11">
      <c r="B10" s="55" t="s">
        <v>96</v>
      </c>
      <c r="C10" s="286">
        <f>IFERROR('Tablas evol EM zona'!C10-'Tablas evol EM zona'!C23,"-")</f>
        <v>0.5</v>
      </c>
      <c r="D10" s="286">
        <f>IFERROR('Tablas evol EM zona'!E10-'Tablas evol EM zona'!E23,"-")</f>
        <v>0.32000000000000028</v>
      </c>
      <c r="E10" s="286">
        <f>IFERROR('Tablas evol EM zona'!G10-'Tablas evol EM zona'!G23,"-")</f>
        <v>0.41999999999999993</v>
      </c>
      <c r="F10" s="287">
        <f>IFERROR('Tablas evol EM zona'!I10-'Tablas evol EM zona'!I23,"-")</f>
        <v>0.42728767909023979</v>
      </c>
      <c r="G10" s="287">
        <f>IFERROR('Tablas evol EM zona'!K10-'Tablas evol EM zona'!K23,"-")</f>
        <v>0.21826025370644331</v>
      </c>
      <c r="H10" s="287">
        <f>IFERROR('Tablas evol EM zona'!M10-'Tablas evol EM zona'!M23,"-")</f>
        <v>0.31979163043100201</v>
      </c>
      <c r="I10" s="286">
        <f>IFERROR('Tablas evol EM zona'!O10-'Tablas evol EM zona'!O23,"-")</f>
        <v>0.43053902946025424</v>
      </c>
      <c r="J10" s="286">
        <f>IFERROR('Tablas evol EM zona'!Q10-'Tablas evol EM zona'!Q23,"-")</f>
        <v>0.16957268111336532</v>
      </c>
      <c r="K10" s="286">
        <f>IFERROR('Tablas evol EM zona'!S10-'Tablas evol EM zona'!S23,"-")</f>
        <v>0.31760449956297876</v>
      </c>
    </row>
    <row r="11" spans="2:11">
      <c r="B11" s="55" t="s">
        <v>97</v>
      </c>
      <c r="C11" s="286">
        <f>IFERROR('Tablas evol EM zona'!C11-'Tablas evol EM zona'!C24,"-")</f>
        <v>0.33999999999999986</v>
      </c>
      <c r="D11" s="286">
        <f>IFERROR('Tablas evol EM zona'!E11-'Tablas evol EM zona'!E24,"-")</f>
        <v>1.1000000000000014</v>
      </c>
      <c r="E11" s="286">
        <f>IFERROR('Tablas evol EM zona'!G11-'Tablas evol EM zona'!G24,"-")</f>
        <v>0.55000000000000071</v>
      </c>
      <c r="F11" s="287">
        <f>IFERROR('Tablas evol EM zona'!I11-'Tablas evol EM zona'!I24,"-")</f>
        <v>0.42676972508711941</v>
      </c>
      <c r="G11" s="287">
        <f>IFERROR('Tablas evol EM zona'!K11-'Tablas evol EM zona'!K24,"-")</f>
        <v>0.81376542696833631</v>
      </c>
      <c r="H11" s="287">
        <f>IFERROR('Tablas evol EM zona'!M11-'Tablas evol EM zona'!M24,"-")</f>
        <v>0.55504190749187643</v>
      </c>
      <c r="I11" s="286">
        <f>IFERROR('Tablas evol EM zona'!O11-'Tablas evol EM zona'!O24,"-")</f>
        <v>0.24225779438050576</v>
      </c>
      <c r="J11" s="286">
        <f>IFERROR('Tablas evol EM zona'!Q11-'Tablas evol EM zona'!Q24,"-")</f>
        <v>0.81928864890633157</v>
      </c>
      <c r="K11" s="286">
        <f>IFERROR('Tablas evol EM zona'!S11-'Tablas evol EM zona'!S24,"-")</f>
        <v>0.41559120905299629</v>
      </c>
    </row>
    <row r="12" spans="2:11" ht="29.25" customHeight="1">
      <c r="B12" s="61" t="str">
        <f>actualizaciones!$A$2</f>
        <v xml:space="preserve">acumulado abril 2011 </v>
      </c>
      <c r="C12" s="281">
        <v>0.469389835933403</v>
      </c>
      <c r="D12" s="281">
        <v>0.59004602227284941</v>
      </c>
      <c r="E12" s="281">
        <v>0.48999285308305041</v>
      </c>
      <c r="F12" s="281">
        <v>0.46241916564028607</v>
      </c>
      <c r="G12" s="281">
        <v>0.4498277902939769</v>
      </c>
      <c r="H12" s="281">
        <v>0.44208556752147743</v>
      </c>
      <c r="I12" s="281">
        <v>0.41202941025161977</v>
      </c>
      <c r="J12" s="281">
        <v>0.43552952352656504</v>
      </c>
      <c r="K12" s="281">
        <v>0.40233286947794422</v>
      </c>
    </row>
    <row r="13" spans="2:11" outlineLevel="1">
      <c r="B13" s="55" t="s">
        <v>86</v>
      </c>
      <c r="C13" s="286">
        <f>IFERROR('Tablas evol EM zona'!C13-'Tablas evol EM zona'!C26,"-")</f>
        <v>-0.38724932408604662</v>
      </c>
      <c r="D13" s="286">
        <f>IFERROR('Tablas evol EM zona'!E13-'Tablas evol EM zona'!E26,"-")</f>
        <v>-0.53036827436546652</v>
      </c>
      <c r="E13" s="286">
        <f>IFERROR('Tablas evol EM zona'!G13-'Tablas evol EM zona'!G26,"-")</f>
        <v>-0.4260997327235696</v>
      </c>
      <c r="F13" s="287">
        <f>IFERROR('Tablas evol EM zona'!I13-'Tablas evol EM zona'!I26,"-")</f>
        <v>-0.29610183379641786</v>
      </c>
      <c r="G13" s="287">
        <f>IFERROR('Tablas evol EM zona'!K13-'Tablas evol EM zona'!K26,"-")</f>
        <v>-0.65185476392538177</v>
      </c>
      <c r="H13" s="287">
        <f>IFERROR('Tablas evol EM zona'!M13-'Tablas evol EM zona'!M26,"-")</f>
        <v>-0.45186394717591938</v>
      </c>
      <c r="I13" s="286">
        <f>IFERROR('Tablas evol EM zona'!O13-'Tablas evol EM zona'!O26,"-")</f>
        <v>-0.36166628116272825</v>
      </c>
      <c r="J13" s="286">
        <f>IFERROR('Tablas evol EM zona'!Q13-'Tablas evol EM zona'!Q26,"-")</f>
        <v>-0.58937835264608474</v>
      </c>
      <c r="K13" s="286">
        <f>IFERROR('Tablas evol EM zona'!S13-'Tablas evol EM zona'!S26,"-")</f>
        <v>-0.45035224680064534</v>
      </c>
    </row>
    <row r="14" spans="2:11" outlineLevel="1">
      <c r="B14" s="55" t="s">
        <v>87</v>
      </c>
      <c r="C14" s="286">
        <f>IFERROR('Tablas evol EM zona'!C14-'Tablas evol EM zona'!C27,"-")</f>
        <v>0.16740704787078542</v>
      </c>
      <c r="D14" s="286">
        <f>IFERROR('Tablas evol EM zona'!E14-'Tablas evol EM zona'!E27,"-")</f>
        <v>-4.8569792538431855E-2</v>
      </c>
      <c r="E14" s="286">
        <f>IFERROR('Tablas evol EM zona'!G14-'Tablas evol EM zona'!G27,"-")</f>
        <v>0.11604276318302276</v>
      </c>
      <c r="F14" s="287">
        <f>IFERROR('Tablas evol EM zona'!I14-'Tablas evol EM zona'!I27,"-")</f>
        <v>0.10919881636564455</v>
      </c>
      <c r="G14" s="287">
        <f>IFERROR('Tablas evol EM zona'!K14-'Tablas evol EM zona'!K27,"-")</f>
        <v>7.7556407550011031E-2</v>
      </c>
      <c r="H14" s="287">
        <f>IFERROR('Tablas evol EM zona'!M14-'Tablas evol EM zona'!M27,"-")</f>
        <v>0.10304170435670024</v>
      </c>
      <c r="I14" s="286">
        <f>IFERROR('Tablas evol EM zona'!O14-'Tablas evol EM zona'!O27,"-")</f>
        <v>4.3974273653869744E-2</v>
      </c>
      <c r="J14" s="286">
        <f>IFERROR('Tablas evol EM zona'!Q14-'Tablas evol EM zona'!Q27,"-")</f>
        <v>4.2145164567058302E-2</v>
      </c>
      <c r="K14" s="286">
        <f>IFERROR('Tablas evol EM zona'!S14-'Tablas evol EM zona'!S27,"-")</f>
        <v>5.7789224002284811E-2</v>
      </c>
    </row>
    <row r="15" spans="2:11" outlineLevel="1">
      <c r="B15" s="55" t="s">
        <v>88</v>
      </c>
      <c r="C15" s="286">
        <f>IFERROR('Tablas evol EM zona'!C15-'Tablas evol EM zona'!C28,"-")</f>
        <v>-0.24135064990320565</v>
      </c>
      <c r="D15" s="286">
        <f>IFERROR('Tablas evol EM zona'!E15-'Tablas evol EM zona'!E28,"-")</f>
        <v>0.54416329074478043</v>
      </c>
      <c r="E15" s="286">
        <f>IFERROR('Tablas evol EM zona'!G15-'Tablas evol EM zona'!G28,"-")</f>
        <v>-6.5637942184126885E-3</v>
      </c>
      <c r="F15" s="287">
        <f>IFERROR('Tablas evol EM zona'!I15-'Tablas evol EM zona'!I28,"-")</f>
        <v>-0.19247654133802428</v>
      </c>
      <c r="G15" s="287">
        <f>IFERROR('Tablas evol EM zona'!K15-'Tablas evol EM zona'!K28,"-")</f>
        <v>0.30874224897932834</v>
      </c>
      <c r="H15" s="287">
        <f>IFERROR('Tablas evol EM zona'!M15-'Tablas evol EM zona'!M28,"-")</f>
        <v>-3.4438291245884045E-3</v>
      </c>
      <c r="I15" s="286">
        <f>IFERROR('Tablas evol EM zona'!O15-'Tablas evol EM zona'!O28,"-")</f>
        <v>-0.18086759603740887</v>
      </c>
      <c r="J15" s="286">
        <f>IFERROR('Tablas evol EM zona'!Q15-'Tablas evol EM zona'!Q28,"-")</f>
        <v>0.23299736351002132</v>
      </c>
      <c r="K15" s="286">
        <f>IFERROR('Tablas evol EM zona'!S15-'Tablas evol EM zona'!S28,"-")</f>
        <v>-4.7346209865665401E-2</v>
      </c>
    </row>
    <row r="16" spans="2:11" outlineLevel="1">
      <c r="B16" s="55" t="s">
        <v>89</v>
      </c>
      <c r="C16" s="286">
        <f>IFERROR('Tablas evol EM zona'!C16-'Tablas evol EM zona'!C29,"-")</f>
        <v>-0.49184905187060313</v>
      </c>
      <c r="D16" s="286">
        <f>IFERROR('Tablas evol EM zona'!E16-'Tablas evol EM zona'!E29,"-")</f>
        <v>2.5611961679649298E-2</v>
      </c>
      <c r="E16" s="286">
        <f>IFERROR('Tablas evol EM zona'!G16-'Tablas evol EM zona'!G29,"-")</f>
        <v>-0.33208498583569401</v>
      </c>
      <c r="F16" s="287">
        <f>IFERROR('Tablas evol EM zona'!I16-'Tablas evol EM zona'!I29,"-")</f>
        <v>-0.20498831282720786</v>
      </c>
      <c r="G16" s="287">
        <f>IFERROR('Tablas evol EM zona'!K16-'Tablas evol EM zona'!K29,"-")</f>
        <v>0.54382281582013015</v>
      </c>
      <c r="H16" s="287">
        <f>IFERROR('Tablas evol EM zona'!M16-'Tablas evol EM zona'!M29,"-")</f>
        <v>7.5023225688234163E-2</v>
      </c>
      <c r="I16" s="286">
        <f>IFERROR('Tablas evol EM zona'!O16-'Tablas evol EM zona'!O29,"-")</f>
        <v>-0.27240132290138419</v>
      </c>
      <c r="J16" s="286">
        <f>IFERROR('Tablas evol EM zona'!Q16-'Tablas evol EM zona'!Q29,"-")</f>
        <v>0.40068274316431207</v>
      </c>
      <c r="K16" s="286">
        <f>IFERROR('Tablas evol EM zona'!S16-'Tablas evol EM zona'!S29,"-")</f>
        <v>-5.3366025818877283E-2</v>
      </c>
    </row>
    <row r="17" spans="2:11" outlineLevel="1">
      <c r="B17" s="55" t="s">
        <v>90</v>
      </c>
      <c r="C17" s="286">
        <f>IFERROR('Tablas evol EM zona'!C17-'Tablas evol EM zona'!C30,"-")</f>
        <v>-0.11469124432451316</v>
      </c>
      <c r="D17" s="286">
        <f>IFERROR('Tablas evol EM zona'!E17-'Tablas evol EM zona'!E30,"-")</f>
        <v>0.84036196459770807</v>
      </c>
      <c r="E17" s="286">
        <f>IFERROR('Tablas evol EM zona'!G17-'Tablas evol EM zona'!G30,"-")</f>
        <v>0.2056728232189986</v>
      </c>
      <c r="F17" s="287">
        <f>IFERROR('Tablas evol EM zona'!I17-'Tablas evol EM zona'!I30,"-")</f>
        <v>-4.0870041449303507E-2</v>
      </c>
      <c r="G17" s="287">
        <f>IFERROR('Tablas evol EM zona'!K17-'Tablas evol EM zona'!K30,"-")</f>
        <v>0.5794662652116358</v>
      </c>
      <c r="H17" s="287">
        <f>IFERROR('Tablas evol EM zona'!M17-'Tablas evol EM zona'!M30,"-")</f>
        <v>0.1951265757236964</v>
      </c>
      <c r="I17" s="286">
        <f>IFERROR('Tablas evol EM zona'!O17-'Tablas evol EM zona'!O30,"-")</f>
        <v>-0.10103355096310285</v>
      </c>
      <c r="J17" s="286">
        <f>IFERROR('Tablas evol EM zona'!Q17-'Tablas evol EM zona'!Q30,"-")</f>
        <v>0.52831132259668934</v>
      </c>
      <c r="K17" s="286">
        <f>IFERROR('Tablas evol EM zona'!S17-'Tablas evol EM zona'!S30,"-")</f>
        <v>0.11516134485567786</v>
      </c>
    </row>
    <row r="18" spans="2:11" outlineLevel="1">
      <c r="B18" s="55" t="s">
        <v>91</v>
      </c>
      <c r="C18" s="286">
        <f>IFERROR('Tablas evol EM zona'!C18-'Tablas evol EM zona'!C31,"-")</f>
        <v>-2.6345078166085223E-2</v>
      </c>
      <c r="D18" s="286">
        <f>IFERROR('Tablas evol EM zona'!E18-'Tablas evol EM zona'!E31,"-")</f>
        <v>-0.14811213554247615</v>
      </c>
      <c r="E18" s="286">
        <f>IFERROR('Tablas evol EM zona'!G18-'Tablas evol EM zona'!G31,"-")</f>
        <v>-7.3801164221312554E-2</v>
      </c>
      <c r="F18" s="287">
        <f>IFERROR('Tablas evol EM zona'!I18-'Tablas evol EM zona'!I31,"-")</f>
        <v>-8.8844020215264052E-2</v>
      </c>
      <c r="G18" s="287">
        <f>IFERROR('Tablas evol EM zona'!K18-'Tablas evol EM zona'!K31,"-")</f>
        <v>-0.26292667736506825</v>
      </c>
      <c r="H18" s="287">
        <f>IFERROR('Tablas evol EM zona'!M18-'Tablas evol EM zona'!M31,"-")</f>
        <v>-0.16601614379322349</v>
      </c>
      <c r="I18" s="286">
        <f>IFERROR('Tablas evol EM zona'!O18-'Tablas evol EM zona'!O31,"-")</f>
        <v>-3.4519044519015551E-2</v>
      </c>
      <c r="J18" s="286">
        <f>IFERROR('Tablas evol EM zona'!Q18-'Tablas evol EM zona'!Q31,"-")</f>
        <v>-0.2242371700401673</v>
      </c>
      <c r="K18" s="286">
        <f>IFERROR('Tablas evol EM zona'!S18-'Tablas evol EM zona'!S31,"-")</f>
        <v>-0.11217931684364846</v>
      </c>
    </row>
    <row r="19" spans="2:11" outlineLevel="1">
      <c r="B19" s="55" t="s">
        <v>92</v>
      </c>
      <c r="C19" s="286">
        <f>IFERROR('Tablas evol EM zona'!C19-'Tablas evol EM zona'!C32,"-")</f>
        <v>-0.21703260790775136</v>
      </c>
      <c r="D19" s="286">
        <f>IFERROR('Tablas evol EM zona'!E19-'Tablas evol EM zona'!E32,"-")</f>
        <v>-0.29692533274538846</v>
      </c>
      <c r="E19" s="286">
        <f>IFERROR('Tablas evol EM zona'!G19-'Tablas evol EM zona'!G32,"-")</f>
        <v>-0.25224997276931393</v>
      </c>
      <c r="F19" s="287">
        <f>IFERROR('Tablas evol EM zona'!I19-'Tablas evol EM zona'!I32,"-")</f>
        <v>-0.22225727176695109</v>
      </c>
      <c r="G19" s="287">
        <f>IFERROR('Tablas evol EM zona'!K19-'Tablas evol EM zona'!K32,"-")</f>
        <v>-0.25945265178804</v>
      </c>
      <c r="H19" s="287">
        <f>IFERROR('Tablas evol EM zona'!M19-'Tablas evol EM zona'!M32,"-")</f>
        <v>-0.23747166255569052</v>
      </c>
      <c r="I19" s="286">
        <f>IFERROR('Tablas evol EM zona'!O19-'Tablas evol EM zona'!O32,"-")</f>
        <v>-0.1855453199294157</v>
      </c>
      <c r="J19" s="286">
        <f>IFERROR('Tablas evol EM zona'!Q19-'Tablas evol EM zona'!Q32,"-")</f>
        <v>-0.32547350974693146</v>
      </c>
      <c r="K19" s="286">
        <f>IFERROR('Tablas evol EM zona'!S19-'Tablas evol EM zona'!S32,"-")</f>
        <v>-0.24405449738538287</v>
      </c>
    </row>
    <row r="20" spans="2:11" outlineLevel="1">
      <c r="B20" s="55" t="s">
        <v>93</v>
      </c>
      <c r="C20" s="286">
        <f>IFERROR('Tablas evol EM zona'!C20-'Tablas evol EM zona'!C33,"-")</f>
        <v>-0.10496761658031062</v>
      </c>
      <c r="D20" s="286">
        <f>IFERROR('Tablas evol EM zona'!E20-'Tablas evol EM zona'!E33,"-")</f>
        <v>1.1269590511297167E-2</v>
      </c>
      <c r="E20" s="286">
        <f>IFERROR('Tablas evol EM zona'!G20-'Tablas evol EM zona'!G33,"-")</f>
        <v>-9.1974132011259258E-2</v>
      </c>
      <c r="F20" s="287">
        <f>IFERROR('Tablas evol EM zona'!I20-'Tablas evol EM zona'!I33,"-")</f>
        <v>-0.16051943533214708</v>
      </c>
      <c r="G20" s="287">
        <f>IFERROR('Tablas evol EM zona'!K20-'Tablas evol EM zona'!K33,"-")</f>
        <v>0.16920592954509228</v>
      </c>
      <c r="H20" s="287">
        <f>IFERROR('Tablas evol EM zona'!M20-'Tablas evol EM zona'!M33,"-")</f>
        <v>-5.2852132352002812E-2</v>
      </c>
      <c r="I20" s="286">
        <f>IFERROR('Tablas evol EM zona'!O20-'Tablas evol EM zona'!O33,"-")</f>
        <v>-0.14660521331165466</v>
      </c>
      <c r="J20" s="286">
        <f>IFERROR('Tablas evol EM zona'!Q20-'Tablas evol EM zona'!Q33,"-")</f>
        <v>2.274621958654155E-2</v>
      </c>
      <c r="K20" s="286">
        <f>IFERROR('Tablas evol EM zona'!S20-'Tablas evol EM zona'!S33,"-")</f>
        <v>-0.11244154591918765</v>
      </c>
    </row>
    <row r="21" spans="2:11" outlineLevel="1">
      <c r="B21" s="55" t="s">
        <v>94</v>
      </c>
      <c r="C21" s="286">
        <f>IFERROR('Tablas evol EM zona'!C21-'Tablas evol EM zona'!C34,"-")</f>
        <v>-0.85207448467870783</v>
      </c>
      <c r="D21" s="286">
        <f>IFERROR('Tablas evol EM zona'!E21-'Tablas evol EM zona'!E34,"-")</f>
        <v>-1.0247522892764147</v>
      </c>
      <c r="E21" s="286">
        <f>IFERROR('Tablas evol EM zona'!G21-'Tablas evol EM zona'!G34,"-")</f>
        <v>-0.92277302976878062</v>
      </c>
      <c r="F21" s="287">
        <f>IFERROR('Tablas evol EM zona'!I21-'Tablas evol EM zona'!I34,"-")</f>
        <v>-0.52597111516537076</v>
      </c>
      <c r="G21" s="287">
        <f>IFERROR('Tablas evol EM zona'!K21-'Tablas evol EM zona'!K34,"-")</f>
        <v>-0.93029832365466003</v>
      </c>
      <c r="H21" s="287">
        <f>IFERROR('Tablas evol EM zona'!M21-'Tablas evol EM zona'!M34,"-")</f>
        <v>-0.70577873915330169</v>
      </c>
      <c r="I21" s="286">
        <f>IFERROR('Tablas evol EM zona'!O21-'Tablas evol EM zona'!O34,"-")</f>
        <v>-0.42524343742512194</v>
      </c>
      <c r="J21" s="286">
        <f>IFERROR('Tablas evol EM zona'!Q21-'Tablas evol EM zona'!Q34,"-")</f>
        <v>-0.78518388368142755</v>
      </c>
      <c r="K21" s="286">
        <f>IFERROR('Tablas evol EM zona'!S21-'Tablas evol EM zona'!S34,"-")</f>
        <v>-0.57395942028339419</v>
      </c>
    </row>
    <row r="22" spans="2:11" outlineLevel="1">
      <c r="B22" s="55" t="s">
        <v>95</v>
      </c>
      <c r="C22" s="286">
        <f>IFERROR('Tablas evol EM zona'!C22-'Tablas evol EM zona'!C35,"-")</f>
        <v>-0.44097372488408126</v>
      </c>
      <c r="D22" s="286">
        <f>IFERROR('Tablas evol EM zona'!E22-'Tablas evol EM zona'!E35,"-")</f>
        <v>-0.46020342117429536</v>
      </c>
      <c r="E22" s="286">
        <f>IFERROR('Tablas evol EM zona'!G22-'Tablas evol EM zona'!G35,"-")</f>
        <v>-0.45882554568193257</v>
      </c>
      <c r="F22" s="287">
        <f>IFERROR('Tablas evol EM zona'!I22-'Tablas evol EM zona'!I35,"-")</f>
        <v>-0.26203149374388524</v>
      </c>
      <c r="G22" s="287">
        <f>IFERROR('Tablas evol EM zona'!K22-'Tablas evol EM zona'!K35,"-")</f>
        <v>0.10030095317799592</v>
      </c>
      <c r="H22" s="287">
        <f>IFERROR('Tablas evol EM zona'!M22-'Tablas evol EM zona'!M35,"-")</f>
        <v>-0.12499997548251329</v>
      </c>
      <c r="I22" s="286">
        <f>IFERROR('Tablas evol EM zona'!O22-'Tablas evol EM zona'!O35,"-")</f>
        <v>-0.23468498542983607</v>
      </c>
      <c r="J22" s="286">
        <f>IFERROR('Tablas evol EM zona'!Q22-'Tablas evol EM zona'!Q35,"-")</f>
        <v>3.1903016539176932E-2</v>
      </c>
      <c r="K22" s="286">
        <f>IFERROR('Tablas evol EM zona'!S22-'Tablas evol EM zona'!S35,"-")</f>
        <v>-0.16314077236224556</v>
      </c>
    </row>
    <row r="23" spans="2:11" outlineLevel="1">
      <c r="B23" s="55" t="s">
        <v>96</v>
      </c>
      <c r="C23" s="286">
        <f>IFERROR('Tablas evol EM zona'!C23-'Tablas evol EM zona'!C36,"-")</f>
        <v>0.20999999999999996</v>
      </c>
      <c r="D23" s="286">
        <f>IFERROR('Tablas evol EM zona'!E23-'Tablas evol EM zona'!E36,"-")</f>
        <v>0.66999999999999993</v>
      </c>
      <c r="E23" s="286">
        <f>IFERROR('Tablas evol EM zona'!G23-'Tablas evol EM zona'!G36,"-")</f>
        <v>0.33000000000000007</v>
      </c>
      <c r="F23" s="287">
        <f>IFERROR('Tablas evol EM zona'!I23-'Tablas evol EM zona'!I36,"-")</f>
        <v>7.7545372683585079E-2</v>
      </c>
      <c r="G23" s="287">
        <f>IFERROR('Tablas evol EM zona'!K23-'Tablas evol EM zona'!K36,"-")</f>
        <v>0.26306787521389197</v>
      </c>
      <c r="H23" s="287">
        <f>IFERROR('Tablas evol EM zona'!M23-'Tablas evol EM zona'!M36,"-")</f>
        <v>0.13421662234349441</v>
      </c>
      <c r="I23" s="286">
        <f>IFERROR('Tablas evol EM zona'!O23-'Tablas evol EM zona'!O36,"-")</f>
        <v>0.12852796120831211</v>
      </c>
      <c r="J23" s="286">
        <f>IFERROR('Tablas evol EM zona'!Q23-'Tablas evol EM zona'!Q36,"-")</f>
        <v>0.14248309602542797</v>
      </c>
      <c r="K23" s="286">
        <f>IFERROR('Tablas evol EM zona'!S23-'Tablas evol EM zona'!S36,"-")</f>
        <v>9.1010892234356433E-2</v>
      </c>
    </row>
    <row r="24" spans="2:11" outlineLevel="1">
      <c r="B24" s="55" t="s">
        <v>97</v>
      </c>
      <c r="C24" s="286">
        <f>IFERROR('Tablas evol EM zona'!C24-'Tablas evol EM zona'!C37,"-")</f>
        <v>-0.58999999999999986</v>
      </c>
      <c r="D24" s="286">
        <f>IFERROR('Tablas evol EM zona'!E24-'Tablas evol EM zona'!E37,"-")</f>
        <v>0.33000000000000007</v>
      </c>
      <c r="E24" s="286">
        <f>IFERROR('Tablas evol EM zona'!G24-'Tablas evol EM zona'!G37,"-")</f>
        <v>-0.27999999999999936</v>
      </c>
      <c r="F24" s="287">
        <f>IFERROR('Tablas evol EM zona'!I24-'Tablas evol EM zona'!I37,"-")</f>
        <v>-0.90450775894349533</v>
      </c>
      <c r="G24" s="287">
        <f>IFERROR('Tablas evol EM zona'!K24-'Tablas evol EM zona'!K37,"-")</f>
        <v>4.120547888092041E-2</v>
      </c>
      <c r="H24" s="287">
        <f>IFERROR('Tablas evol EM zona'!M24-'Tablas evol EM zona'!M37,"-")</f>
        <v>-0.48462769164846975</v>
      </c>
      <c r="I24" s="286">
        <f>IFERROR('Tablas evol EM zona'!O24-'Tablas evol EM zona'!O37,"-")</f>
        <v>-0.72706221916349012</v>
      </c>
      <c r="J24" s="286">
        <f>IFERROR('Tablas evol EM zona'!Q24-'Tablas evol EM zona'!Q37,"-")</f>
        <v>-0.19922475192644207</v>
      </c>
      <c r="K24" s="286">
        <f>IFERROR('Tablas evol EM zona'!S24-'Tablas evol EM zona'!S37,"-")</f>
        <v>-0.54008672154370707</v>
      </c>
    </row>
    <row r="25" spans="2:11" ht="15" customHeight="1">
      <c r="B25" s="66">
        <v>2010</v>
      </c>
      <c r="C25" s="288">
        <f>IFERROR('Tablas evol EM zona'!C25-'Tablas evol EM zona'!C38,"-")</f>
        <v>-0.27212515748925981</v>
      </c>
      <c r="D25" s="288">
        <f>IFERROR('Tablas evol EM zona'!E25-'Tablas evol EM zona'!E38,"-")</f>
        <v>-1.3390211867848834E-2</v>
      </c>
      <c r="E25" s="288">
        <f>IFERROR('Tablas evol EM zona'!G25-'Tablas evol EM zona'!G38,"-")</f>
        <v>-0.19659090246600108</v>
      </c>
      <c r="F25" s="288">
        <f>IFERROR('Tablas evol EM zona'!I25-'Tablas evol EM zona'!I38,"-")</f>
        <v>-0.22593339758439868</v>
      </c>
      <c r="G25" s="288">
        <f>IFERROR('Tablas evol EM zona'!K25-'Tablas evol EM zona'!K38,"-")</f>
        <v>-1.6745828806051577E-2</v>
      </c>
      <c r="H25" s="288">
        <f>IFERROR('Tablas evol EM zona'!M25-'Tablas evol EM zona'!M38,"-")</f>
        <v>-0.15105268239501513</v>
      </c>
      <c r="I25" s="288">
        <f>IFERROR('Tablas evol EM zona'!O25-'Tablas evol EM zona'!O38,"-")</f>
        <v>-0.20748362309691615</v>
      </c>
      <c r="J25" s="288">
        <f>IFERROR('Tablas evol EM zona'!Q25-'Tablas evol EM zona'!Q38,"-")</f>
        <v>-7.2281011679779184E-2</v>
      </c>
      <c r="K25" s="288">
        <f>IFERROR('Tablas evol EM zona'!S25-'Tablas evol EM zona'!S38,"-")</f>
        <v>-0.17455028602755984</v>
      </c>
    </row>
    <row r="26" spans="2:11" ht="15" hidden="1" customHeight="1" outlineLevel="1">
      <c r="B26" s="55" t="s">
        <v>86</v>
      </c>
      <c r="C26" s="286">
        <f>IFERROR('Tablas evol EM zona'!C26-'Tablas evol EM zona'!C39,"-")</f>
        <v>-0.50275067591395306</v>
      </c>
      <c r="D26" s="286">
        <f>IFERROR('Tablas evol EM zona'!E26-'Tablas evol EM zona'!E39,"-")</f>
        <v>0.33036827436546545</v>
      </c>
      <c r="E26" s="286">
        <f>IFERROR('Tablas evol EM zona'!G26-'Tablas evol EM zona'!G39,"-")</f>
        <v>-0.21390026727643097</v>
      </c>
      <c r="F26" s="287">
        <f>IFERROR('Tablas evol EM zona'!I26-'Tablas evol EM zona'!I39,"-")</f>
        <v>-0.5739139458281981</v>
      </c>
      <c r="G26" s="287">
        <f>IFERROR('Tablas evol EM zona'!K26-'Tablas evol EM zona'!K39,"-")</f>
        <v>8.1845405397489301E-2</v>
      </c>
      <c r="H26" s="287">
        <f>IFERROR('Tablas evol EM zona'!M26-'Tablas evol EM zona'!M39,"-")</f>
        <v>-0.30249697290214073</v>
      </c>
      <c r="I26" s="286">
        <f>IFERROR('Tablas evol EM zona'!O26-'Tablas evol EM zona'!O39,"-")</f>
        <v>-0.34408678266794368</v>
      </c>
      <c r="J26" s="286">
        <f>IFERROR('Tablas evol EM zona'!Q26-'Tablas evol EM zona'!Q39,"-")</f>
        <v>-3.4405658325063371E-2</v>
      </c>
      <c r="K26" s="286">
        <f>IFERROR('Tablas evol EM zona'!S26-'Tablas evol EM zona'!S39,"-")</f>
        <v>-0.24934493108455857</v>
      </c>
    </row>
    <row r="27" spans="2:11" ht="15" hidden="1" customHeight="1" outlineLevel="1">
      <c r="B27" s="55" t="s">
        <v>87</v>
      </c>
      <c r="C27" s="286">
        <f>IFERROR('Tablas evol EM zona'!C27-'Tablas evol EM zona'!C40,"-")</f>
        <v>-3.7407047870784638E-2</v>
      </c>
      <c r="D27" s="286">
        <f>IFERROR('Tablas evol EM zona'!E27-'Tablas evol EM zona'!E40,"-")</f>
        <v>0.90856979253843129</v>
      </c>
      <c r="E27" s="286">
        <f>IFERROR('Tablas evol EM zona'!G27-'Tablas evol EM zona'!G40,"-")</f>
        <v>0.2839572368169776</v>
      </c>
      <c r="F27" s="287">
        <f>IFERROR('Tablas evol EM zona'!I27-'Tablas evol EM zona'!I40,"-")</f>
        <v>-3.0477109765696397E-3</v>
      </c>
      <c r="G27" s="287">
        <f>IFERROR('Tablas evol EM zona'!K27-'Tablas evol EM zona'!K40,"-")</f>
        <v>0.61896632038537724</v>
      </c>
      <c r="H27" s="287">
        <f>IFERROR('Tablas evol EM zona'!M27-'Tablas evol EM zona'!M40,"-")</f>
        <v>0.24800718551765044</v>
      </c>
      <c r="I27" s="286">
        <f>IFERROR('Tablas evol EM zona'!O27-'Tablas evol EM zona'!O40,"-")</f>
        <v>5.7586759970297052E-2</v>
      </c>
      <c r="J27" s="286">
        <f>IFERROR('Tablas evol EM zona'!Q27-'Tablas evol EM zona'!Q40,"-")</f>
        <v>0.48438029593311072</v>
      </c>
      <c r="K27" s="286">
        <f>IFERROR('Tablas evol EM zona'!S27-'Tablas evol EM zona'!S40,"-")</f>
        <v>0.18277918938214022</v>
      </c>
    </row>
    <row r="28" spans="2:11" ht="15" hidden="1" customHeight="1" outlineLevel="1">
      <c r="B28" s="55" t="s">
        <v>88</v>
      </c>
      <c r="C28" s="286">
        <f>IFERROR('Tablas evol EM zona'!C28-'Tablas evol EM zona'!C41,"-")</f>
        <v>-0.55864935009679417</v>
      </c>
      <c r="D28" s="286">
        <f>IFERROR('Tablas evol EM zona'!E28-'Tablas evol EM zona'!E41,"-")</f>
        <v>-0.27416329074478085</v>
      </c>
      <c r="E28" s="286">
        <f>IFERROR('Tablas evol EM zona'!G28-'Tablas evol EM zona'!G41,"-")</f>
        <v>-0.46343620578158706</v>
      </c>
      <c r="F28" s="287">
        <f>IFERROR('Tablas evol EM zona'!I28-'Tablas evol EM zona'!I41,"-")</f>
        <v>-0.445560607133479</v>
      </c>
      <c r="G28" s="287">
        <f>IFERROR('Tablas evol EM zona'!K28-'Tablas evol EM zona'!K41,"-")</f>
        <v>-0.24011052583201664</v>
      </c>
      <c r="H28" s="287">
        <f>IFERROR('Tablas evol EM zona'!M28-'Tablas evol EM zona'!M41,"-")</f>
        <v>-0.36037580869627295</v>
      </c>
      <c r="I28" s="286">
        <f>IFERROR('Tablas evol EM zona'!O28-'Tablas evol EM zona'!O41,"-")</f>
        <v>-0.33369121226230103</v>
      </c>
      <c r="J28" s="286">
        <f>IFERROR('Tablas evol EM zona'!Q28-'Tablas evol EM zona'!Q41,"-")</f>
        <v>-0.33378897410126651</v>
      </c>
      <c r="K28" s="286">
        <f>IFERROR('Tablas evol EM zona'!S28-'Tablas evol EM zona'!S41,"-")</f>
        <v>-0.34152400107212966</v>
      </c>
    </row>
    <row r="29" spans="2:11" ht="15" hidden="1" customHeight="1" outlineLevel="1">
      <c r="B29" s="55" t="s">
        <v>89</v>
      </c>
      <c r="C29" s="286">
        <f>IFERROR('Tablas evol EM zona'!C29-'Tablas evol EM zona'!C42,"-")</f>
        <v>-0.30000000000000071</v>
      </c>
      <c r="D29" s="286">
        <f>IFERROR('Tablas evol EM zona'!E29-'Tablas evol EM zona'!E42,"-")</f>
        <v>9.9999999999997868E-3</v>
      </c>
      <c r="E29" s="286">
        <f>IFERROR('Tablas evol EM zona'!G29-'Tablas evol EM zona'!G42,"-")</f>
        <v>-0.1899999999999995</v>
      </c>
      <c r="F29" s="287">
        <f>IFERROR('Tablas evol EM zona'!I29-'Tablas evol EM zona'!I42,"-")</f>
        <v>-0.27299240428061822</v>
      </c>
      <c r="G29" s="287">
        <f>IFERROR('Tablas evol EM zona'!K29-'Tablas evol EM zona'!K42,"-")</f>
        <v>-0.46652163776223965</v>
      </c>
      <c r="H29" s="287">
        <f>IFERROR('Tablas evol EM zona'!M29-'Tablas evol EM zona'!M42,"-")</f>
        <v>-0.35056312750501384</v>
      </c>
      <c r="I29" s="286">
        <f>IFERROR('Tablas evol EM zona'!O29-'Tablas evol EM zona'!O42,"-")</f>
        <v>-9.1512638643562738E-2</v>
      </c>
      <c r="J29" s="286">
        <f>IFERROR('Tablas evol EM zona'!Q29-'Tablas evol EM zona'!Q42,"-")</f>
        <v>-0.44065285536221666</v>
      </c>
      <c r="K29" s="286">
        <f>IFERROR('Tablas evol EM zona'!S29-'Tablas evol EM zona'!S42,"-")</f>
        <v>-0.21702075706506818</v>
      </c>
    </row>
    <row r="30" spans="2:11" ht="15" hidden="1" customHeight="1" outlineLevel="1">
      <c r="B30" s="55" t="s">
        <v>90</v>
      </c>
      <c r="C30" s="286">
        <f>IFERROR('Tablas evol EM zona'!C30-'Tablas evol EM zona'!C43,"-")</f>
        <v>-0.19999999999999929</v>
      </c>
      <c r="D30" s="286">
        <f>IFERROR('Tablas evol EM zona'!E30-'Tablas evol EM zona'!E43,"-")</f>
        <v>-0.44999999999999929</v>
      </c>
      <c r="E30" s="286">
        <f>IFERROR('Tablas evol EM zona'!G30-'Tablas evol EM zona'!G43,"-")</f>
        <v>-0.3100000000000005</v>
      </c>
      <c r="F30" s="287">
        <f>IFERROR('Tablas evol EM zona'!I30-'Tablas evol EM zona'!I43,"-")</f>
        <v>-0.24180206705925755</v>
      </c>
      <c r="G30" s="287">
        <f>IFERROR('Tablas evol EM zona'!K30-'Tablas evol EM zona'!K43,"-")</f>
        <v>-0.15216790668887192</v>
      </c>
      <c r="H30" s="287">
        <f>IFERROR('Tablas evol EM zona'!M30-'Tablas evol EM zona'!M43,"-")</f>
        <v>-0.20474199130310922</v>
      </c>
      <c r="I30" s="286">
        <f>IFERROR('Tablas evol EM zona'!O30-'Tablas evol EM zona'!O43,"-")</f>
        <v>-0.1495552246762033</v>
      </c>
      <c r="J30" s="286">
        <f>IFERROR('Tablas evol EM zona'!Q30-'Tablas evol EM zona'!Q43,"-")</f>
        <v>-0.21698179020839881</v>
      </c>
      <c r="K30" s="286">
        <f>IFERROR('Tablas evol EM zona'!S30-'Tablas evol EM zona'!S43,"-")</f>
        <v>-0.18507603992445709</v>
      </c>
    </row>
    <row r="31" spans="2:11" ht="15" hidden="1" customHeight="1" outlineLevel="1">
      <c r="B31" s="55" t="s">
        <v>91</v>
      </c>
      <c r="C31" s="286">
        <f>IFERROR('Tablas evol EM zona'!C31-'Tablas evol EM zona'!C44,"-")</f>
        <v>-1.1399999999999988</v>
      </c>
      <c r="D31" s="286">
        <f>IFERROR('Tablas evol EM zona'!E31-'Tablas evol EM zona'!E44,"-")</f>
        <v>-1.3099999999999987</v>
      </c>
      <c r="E31" s="286">
        <f>IFERROR('Tablas evol EM zona'!G31-'Tablas evol EM zona'!G44,"-")</f>
        <v>-1.1999999999999993</v>
      </c>
      <c r="F31" s="287">
        <f>IFERROR('Tablas evol EM zona'!I31-'Tablas evol EM zona'!I44,"-")</f>
        <v>-0.81723134480867987</v>
      </c>
      <c r="G31" s="287">
        <f>IFERROR('Tablas evol EM zona'!K31-'Tablas evol EM zona'!K44,"-")</f>
        <v>-1.2740168386172019</v>
      </c>
      <c r="H31" s="287">
        <f>IFERROR('Tablas evol EM zona'!M31-'Tablas evol EM zona'!M44,"-")</f>
        <v>-1.0171376188321801</v>
      </c>
      <c r="I31" s="286">
        <f>IFERROR('Tablas evol EM zona'!O31-'Tablas evol EM zona'!O44,"-")</f>
        <v>-0.59771187070422815</v>
      </c>
      <c r="J31" s="286">
        <f>IFERROR('Tablas evol EM zona'!Q31-'Tablas evol EM zona'!Q44,"-")</f>
        <v>-1.1273458897317878</v>
      </c>
      <c r="K31" s="286">
        <f>IFERROR('Tablas evol EM zona'!S31-'Tablas evol EM zona'!S44,"-")</f>
        <v>-0.81052783204716672</v>
      </c>
    </row>
    <row r="32" spans="2:11" ht="15" hidden="1" customHeight="1" outlineLevel="1">
      <c r="B32" s="55" t="s">
        <v>92</v>
      </c>
      <c r="C32" s="286">
        <f>IFERROR('Tablas evol EM zona'!C32-'Tablas evol EM zona'!C45,"-")</f>
        <v>-7.6215275168458163E-2</v>
      </c>
      <c r="D32" s="286">
        <f>IFERROR('Tablas evol EM zona'!E32-'Tablas evol EM zona'!E45,"-")</f>
        <v>-0.88575159465639786</v>
      </c>
      <c r="E32" s="286">
        <f>IFERROR('Tablas evol EM zona'!G32-'Tablas evol EM zona'!G45,"-")</f>
        <v>-0.32567713181807001</v>
      </c>
      <c r="F32" s="287">
        <f>IFERROR('Tablas evol EM zona'!I32-'Tablas evol EM zona'!I45,"-")</f>
        <v>-0.16072167395149783</v>
      </c>
      <c r="G32" s="287">
        <f>IFERROR('Tablas evol EM zona'!K32-'Tablas evol EM zona'!K45,"-")</f>
        <v>-0.6028524030535749</v>
      </c>
      <c r="H32" s="287">
        <f>IFERROR('Tablas evol EM zona'!M32-'Tablas evol EM zona'!M45,"-")</f>
        <v>-0.35259944095220419</v>
      </c>
      <c r="I32" s="286">
        <f>IFERROR('Tablas evol EM zona'!O32-'Tablas evol EM zona'!O45,"-")</f>
        <v>-0.15196295479627597</v>
      </c>
      <c r="J32" s="286">
        <f>IFERROR('Tablas evol EM zona'!Q32-'Tablas evol EM zona'!Q45,"-")</f>
        <v>-0.60405211872064335</v>
      </c>
      <c r="K32" s="286">
        <f>IFERROR('Tablas evol EM zona'!S32-'Tablas evol EM zona'!S45,"-")</f>
        <v>-0.32991360686646143</v>
      </c>
    </row>
    <row r="33" spans="2:11" ht="15" hidden="1" customHeight="1" outlineLevel="1">
      <c r="B33" s="55" t="s">
        <v>93</v>
      </c>
      <c r="C33" s="286">
        <f>IFERROR('Tablas evol EM zona'!C33-'Tablas evol EM zona'!C46,"-")</f>
        <v>-0.45000000000000018</v>
      </c>
      <c r="D33" s="286">
        <f>IFERROR('Tablas evol EM zona'!E33-'Tablas evol EM zona'!E46,"-")</f>
        <v>-0.70000000000000107</v>
      </c>
      <c r="E33" s="286">
        <f>IFERROR('Tablas evol EM zona'!G33-'Tablas evol EM zona'!G46,"-")</f>
        <v>-0.54</v>
      </c>
      <c r="F33" s="287">
        <f>IFERROR('Tablas evol EM zona'!I33-'Tablas evol EM zona'!I46,"-")</f>
        <v>-0.23026740847645133</v>
      </c>
      <c r="G33" s="287">
        <f>IFERROR('Tablas evol EM zona'!K33-'Tablas evol EM zona'!K46,"-")</f>
        <v>-0.61999880106223149</v>
      </c>
      <c r="H33" s="287">
        <f>IFERROR('Tablas evol EM zona'!M33-'Tablas evol EM zona'!M46,"-")</f>
        <v>-0.38216780283258611</v>
      </c>
      <c r="I33" s="286">
        <f>IFERROR('Tablas evol EM zona'!O33-'Tablas evol EM zona'!O46,"-")</f>
        <v>-0.13075903324522198</v>
      </c>
      <c r="J33" s="286">
        <f>IFERROR('Tablas evol EM zona'!Q33-'Tablas evol EM zona'!Q46,"-")</f>
        <v>-0.51162488603454825</v>
      </c>
      <c r="K33" s="286">
        <f>IFERROR('Tablas evol EM zona'!S33-'Tablas evol EM zona'!S46,"-")</f>
        <v>-0.26784965291272389</v>
      </c>
    </row>
    <row r="34" spans="2:11" ht="15" hidden="1" customHeight="1" outlineLevel="1">
      <c r="B34" s="55" t="s">
        <v>94</v>
      </c>
      <c r="C34" s="286">
        <f>IFERROR('Tablas evol EM zona'!C34-'Tablas evol EM zona'!C47,"-")</f>
        <v>-0.75215658737821478</v>
      </c>
      <c r="D34" s="286">
        <f>IFERROR('Tablas evol EM zona'!E34-'Tablas evol EM zona'!E47,"-")</f>
        <v>-1.0992060983366425</v>
      </c>
      <c r="E34" s="286">
        <f>IFERROR('Tablas evol EM zona'!G34-'Tablas evol EM zona'!G47,"-")</f>
        <v>-0.85069147783285715</v>
      </c>
      <c r="F34" s="287">
        <f>IFERROR('Tablas evol EM zona'!I34-'Tablas evol EM zona'!I47,"-")</f>
        <v>-0.87913307240210781</v>
      </c>
      <c r="G34" s="287">
        <f>IFERROR('Tablas evol EM zona'!K34-'Tablas evol EM zona'!K47,"-")</f>
        <v>-1.1779683821771334</v>
      </c>
      <c r="H34" s="287">
        <f>IFERROR('Tablas evol EM zona'!M34-'Tablas evol EM zona'!M47,"-")</f>
        <v>-0.99658488854704519</v>
      </c>
      <c r="I34" s="286">
        <f>IFERROR('Tablas evol EM zona'!O34-'Tablas evol EM zona'!O47,"-")</f>
        <v>-0.84750200803790321</v>
      </c>
      <c r="J34" s="286">
        <f>IFERROR('Tablas evol EM zona'!Q34-'Tablas evol EM zona'!Q47,"-")</f>
        <v>-1.2266182343505418</v>
      </c>
      <c r="K34" s="286">
        <f>IFERROR('Tablas evol EM zona'!S34-'Tablas evol EM zona'!S47,"-")</f>
        <v>-0.98068060153978198</v>
      </c>
    </row>
    <row r="35" spans="2:11" ht="15" hidden="1" customHeight="1" outlineLevel="1">
      <c r="B35" s="55" t="s">
        <v>95</v>
      </c>
      <c r="C35" s="286">
        <f>IFERROR('Tablas evol EM zona'!C35-'Tablas evol EM zona'!C48,"-")</f>
        <v>0.37000000000000099</v>
      </c>
      <c r="D35" s="286">
        <f>IFERROR('Tablas evol EM zona'!E35-'Tablas evol EM zona'!E48,"-")</f>
        <v>0.25</v>
      </c>
      <c r="E35" s="286">
        <f>IFERROR('Tablas evol EM zona'!G35-'Tablas evol EM zona'!G48,"-")</f>
        <v>0.33999999999999986</v>
      </c>
      <c r="F35" s="287">
        <f>IFERROR('Tablas evol EM zona'!I35-'Tablas evol EM zona'!I48,"-")</f>
        <v>0.28337695438373611</v>
      </c>
      <c r="G35" s="287">
        <f>IFERROR('Tablas evol EM zona'!K35-'Tablas evol EM zona'!K48,"-")</f>
        <v>-0.18465093527676224</v>
      </c>
      <c r="H35" s="287">
        <f>IFERROR('Tablas evol EM zona'!M35-'Tablas evol EM zona'!M48,"-")</f>
        <v>8.1705545878184793E-2</v>
      </c>
      <c r="I35" s="286">
        <f>IFERROR('Tablas evol EM zona'!O35-'Tablas evol EM zona'!O48,"-")</f>
        <v>0.36523768399174017</v>
      </c>
      <c r="J35" s="286">
        <f>IFERROR('Tablas evol EM zona'!Q35-'Tablas evol EM zona'!Q48,"-")</f>
        <v>-0.11958974280620538</v>
      </c>
      <c r="K35" s="286">
        <f>IFERROR('Tablas evol EM zona'!S35-'Tablas evol EM zona'!S48,"-")</f>
        <v>0.18320119444637939</v>
      </c>
    </row>
    <row r="36" spans="2:11" ht="15" hidden="1" customHeight="1" outlineLevel="1">
      <c r="B36" s="55" t="s">
        <v>96</v>
      </c>
      <c r="C36" s="286">
        <f>IFERROR('Tablas evol EM zona'!C36-'Tablas evol EM zona'!C49,"-")</f>
        <v>-0.17999999999999972</v>
      </c>
      <c r="D36" s="286">
        <f>IFERROR('Tablas evol EM zona'!E36-'Tablas evol EM zona'!E49,"-")</f>
        <v>0.26999999999999957</v>
      </c>
      <c r="E36" s="286">
        <f>IFERROR('Tablas evol EM zona'!G36-'Tablas evol EM zona'!G49,"-")</f>
        <v>-1.0000000000001563E-2</v>
      </c>
      <c r="F36" s="287">
        <f>IFERROR('Tablas evol EM zona'!I36-'Tablas evol EM zona'!I49,"-")</f>
        <v>-0.14724556442667414</v>
      </c>
      <c r="G36" s="287">
        <f>IFERROR('Tablas evol EM zona'!K36-'Tablas evol EM zona'!K49,"-")</f>
        <v>0.24539392850557817</v>
      </c>
      <c r="H36" s="287">
        <f>IFERROR('Tablas evol EM zona'!M36-'Tablas evol EM zona'!M49,"-")</f>
        <v>1.980270616019375E-2</v>
      </c>
      <c r="I36" s="286">
        <f>IFERROR('Tablas evol EM zona'!O36-'Tablas evol EM zona'!O49,"-")</f>
        <v>-7.5831032424845013E-2</v>
      </c>
      <c r="J36" s="286">
        <f>IFERROR('Tablas evol EM zona'!Q36-'Tablas evol EM zona'!Q49,"-")</f>
        <v>0.18231226240488674</v>
      </c>
      <c r="K36" s="286">
        <f>IFERROR('Tablas evol EM zona'!S36-'Tablas evol EM zona'!S49,"-")</f>
        <v>1.1223057665395331E-2</v>
      </c>
    </row>
    <row r="37" spans="2:11" ht="15" hidden="1" customHeight="1" outlineLevel="1">
      <c r="B37" s="55" t="s">
        <v>97</v>
      </c>
      <c r="C37" s="286">
        <f>IFERROR('Tablas evol EM zona'!C37-'Tablas evol EM zona'!C50,"-")</f>
        <v>-0.49000000000000021</v>
      </c>
      <c r="D37" s="286">
        <f>IFERROR('Tablas evol EM zona'!E37-'Tablas evol EM zona'!E50,"-")</f>
        <v>-1.1900000000000013</v>
      </c>
      <c r="E37" s="286">
        <f>IFERROR('Tablas evol EM zona'!G37-'Tablas evol EM zona'!G50,"-")</f>
        <v>-0.74000000000000021</v>
      </c>
      <c r="F37" s="287">
        <f>IFERROR('Tablas evol EM zona'!I37-'Tablas evol EM zona'!I50,"-")</f>
        <v>-1.3759821032293118E-2</v>
      </c>
      <c r="G37" s="287">
        <f>IFERROR('Tablas evol EM zona'!K37-'Tablas evol EM zona'!K50,"-")</f>
        <v>-1.1679674466206276</v>
      </c>
      <c r="H37" s="287">
        <f>IFERROR('Tablas evol EM zona'!M37-'Tablas evol EM zona'!M50,"-")</f>
        <v>-0.54351976928127854</v>
      </c>
      <c r="I37" s="286">
        <f>IFERROR('Tablas evol EM zona'!O37-'Tablas evol EM zona'!O50,"-")</f>
        <v>0.20892156471648171</v>
      </c>
      <c r="J37" s="286">
        <f>IFERROR('Tablas evol EM zona'!Q37-'Tablas evol EM zona'!Q50,"-")</f>
        <v>-1.0245406855186321</v>
      </c>
      <c r="K37" s="286">
        <f>IFERROR('Tablas evol EM zona'!S37-'Tablas evol EM zona'!S50,"-")</f>
        <v>-0.28937282598164771</v>
      </c>
    </row>
    <row r="38" spans="2:11" collapsed="1">
      <c r="B38" s="69">
        <v>2009</v>
      </c>
      <c r="C38" s="289">
        <f>IFERROR('Tablas evol EM zona'!C38-'Tablas evol EM zona'!C51,"-")</f>
        <v>-0.34230758042801579</v>
      </c>
      <c r="D38" s="289">
        <f>IFERROR('Tablas evol EM zona'!E38-'Tablas evol EM zona'!E51,"-")</f>
        <v>-0.34219359036848296</v>
      </c>
      <c r="E38" s="289">
        <f>IFERROR('Tablas evol EM zona'!G38-'Tablas evol EM zona'!G51,"-")</f>
        <v>-0.34171515979331701</v>
      </c>
      <c r="F38" s="289">
        <f>IFERROR('Tablas evol EM zona'!I38-'Tablas evol EM zona'!I51,"-")</f>
        <v>-0.2975138273765765</v>
      </c>
      <c r="G38" s="289">
        <f>IFERROR('Tablas evol EM zona'!K38-'Tablas evol EM zona'!K51,"-")</f>
        <v>-0.39408548699252322</v>
      </c>
      <c r="H38" s="289">
        <f>IFERROR('Tablas evol EM zona'!M38-'Tablas evol EM zona'!M51,"-")</f>
        <v>-0.34443394192406984</v>
      </c>
      <c r="I38" s="289">
        <f>IFERROR('Tablas evol EM zona'!O38-'Tablas evol EM zona'!O51,"-")</f>
        <v>-0.17987774204766449</v>
      </c>
      <c r="J38" s="289">
        <f>IFERROR('Tablas evol EM zona'!Q38-'Tablas evol EM zona'!Q51,"-")</f>
        <v>-0.40504562659523557</v>
      </c>
      <c r="K38" s="289">
        <f>IFERROR('Tablas evol EM zona'!S38-'Tablas evol EM zona'!S51,"-")</f>
        <v>-0.27434471765047785</v>
      </c>
    </row>
    <row r="39" spans="2:11" ht="15" hidden="1" customHeight="1" outlineLevel="1">
      <c r="B39" s="55" t="s">
        <v>86</v>
      </c>
      <c r="C39" s="286">
        <f>IFERROR('Tablas evol EM zona'!C39-'Tablas evol EM zona'!C52,"-")</f>
        <v>-0.14000000000000057</v>
      </c>
      <c r="D39" s="286">
        <f>IFERROR('Tablas evol EM zona'!E39-'Tablas evol EM zona'!E52,"-")</f>
        <v>-0.96999999999999886</v>
      </c>
      <c r="E39" s="286">
        <f>IFERROR('Tablas evol EM zona'!G39-'Tablas evol EM zona'!G52,"-")</f>
        <v>-0.4399999999999995</v>
      </c>
      <c r="F39" s="287">
        <f>IFERROR('Tablas evol EM zona'!I39-'Tablas evol EM zona'!I52,"-")</f>
        <v>4.3601237274977223E-3</v>
      </c>
      <c r="G39" s="287">
        <f>IFERROR('Tablas evol EM zona'!K39-'Tablas evol EM zona'!K52,"-")</f>
        <v>-0.41351169797955833</v>
      </c>
      <c r="H39" s="287">
        <f>IFERROR('Tablas evol EM zona'!M39-'Tablas evol EM zona'!M52,"-")</f>
        <v>-0.19550582618449397</v>
      </c>
      <c r="I39" s="286">
        <f>IFERROR('Tablas evol EM zona'!O39-'Tablas evol EM zona'!O52,"-")</f>
        <v>0.13958468638461952</v>
      </c>
      <c r="J39" s="286">
        <f>IFERROR('Tablas evol EM zona'!Q39-'Tablas evol EM zona'!Q52,"-")</f>
        <v>-0.36060660263396827</v>
      </c>
      <c r="K39" s="286">
        <f>IFERROR('Tablas evol EM zona'!S39-'Tablas evol EM zona'!S52,"-")</f>
        <v>-7.8654324528276476E-2</v>
      </c>
    </row>
    <row r="40" spans="2:11" ht="15" hidden="1" customHeight="1" outlineLevel="1">
      <c r="B40" s="55" t="s">
        <v>87</v>
      </c>
      <c r="C40" s="286">
        <f>IFERROR('Tablas evol EM zona'!C40-'Tablas evol EM zona'!C53,"-")</f>
        <v>0.16000000000000014</v>
      </c>
      <c r="D40" s="286">
        <f>IFERROR('Tablas evol EM zona'!E40-'Tablas evol EM zona'!E53,"-")</f>
        <v>-3.9999999999999147E-2</v>
      </c>
      <c r="E40" s="286">
        <f>IFERROR('Tablas evol EM zona'!G40-'Tablas evol EM zona'!G53,"-")</f>
        <v>8.0000000000000071E-2</v>
      </c>
      <c r="F40" s="287">
        <f>IFERROR('Tablas evol EM zona'!I40-'Tablas evol EM zona'!I53,"-")</f>
        <v>-6.438831560778624E-3</v>
      </c>
      <c r="G40" s="287">
        <f>IFERROR('Tablas evol EM zona'!K40-'Tablas evol EM zona'!K53,"-")</f>
        <v>-0.24649223123271646</v>
      </c>
      <c r="H40" s="287">
        <f>IFERROR('Tablas evol EM zona'!M40-'Tablas evol EM zona'!M53,"-")</f>
        <v>-0.11650521979042061</v>
      </c>
      <c r="I40" s="286">
        <f>IFERROR('Tablas evol EM zona'!O40-'Tablas evol EM zona'!O53,"-")</f>
        <v>1.0109268589761911E-3</v>
      </c>
      <c r="J40" s="286">
        <f>IFERROR('Tablas evol EM zona'!Q40-'Tablas evol EM zona'!Q53,"-")</f>
        <v>-0.24363687997025885</v>
      </c>
      <c r="K40" s="286">
        <f>IFERROR('Tablas evol EM zona'!S40-'Tablas evol EM zona'!S53,"-")</f>
        <v>-9.6316581895286468E-2</v>
      </c>
    </row>
    <row r="41" spans="2:11" ht="15" hidden="1" customHeight="1" outlineLevel="1">
      <c r="B41" s="55" t="s">
        <v>88</v>
      </c>
      <c r="C41" s="286">
        <f>IFERROR('Tablas evol EM zona'!C41-'Tablas evol EM zona'!C54,"-")</f>
        <v>0.29000000000000004</v>
      </c>
      <c r="D41" s="286">
        <f>IFERROR('Tablas evol EM zona'!E41-'Tablas evol EM zona'!E54,"-")</f>
        <v>-0.62999999999999901</v>
      </c>
      <c r="E41" s="286">
        <f>IFERROR('Tablas evol EM zona'!G41-'Tablas evol EM zona'!G54,"-")</f>
        <v>-3.0000000000001137E-2</v>
      </c>
      <c r="F41" s="287">
        <f>IFERROR('Tablas evol EM zona'!I41-'Tablas evol EM zona'!I54,"-")</f>
        <v>0.29899210071610582</v>
      </c>
      <c r="G41" s="287">
        <f>IFERROR('Tablas evol EM zona'!K41-'Tablas evol EM zona'!K54,"-")</f>
        <v>-0.39497832340446148</v>
      </c>
      <c r="H41" s="287">
        <f>IFERROR('Tablas evol EM zona'!M41-'Tablas evol EM zona'!M54,"-")</f>
        <v>-6.0015392652870148E-3</v>
      </c>
      <c r="I41" s="286">
        <f>IFERROR('Tablas evol EM zona'!O41-'Tablas evol EM zona'!O54,"-")</f>
        <v>0.28189813086283699</v>
      </c>
      <c r="J41" s="286">
        <f>IFERROR('Tablas evol EM zona'!Q41-'Tablas evol EM zona'!Q54,"-")</f>
        <v>-0.23946534230843763</v>
      </c>
      <c r="K41" s="286">
        <f>IFERROR('Tablas evol EM zona'!S41-'Tablas evol EM zona'!S54,"-")</f>
        <v>7.2366068803741967E-2</v>
      </c>
    </row>
    <row r="42" spans="2:11" ht="15" hidden="1" customHeight="1" outlineLevel="1">
      <c r="B42" s="55" t="s">
        <v>89</v>
      </c>
      <c r="C42" s="286">
        <f>IFERROR('Tablas evol EM zona'!C42-'Tablas evol EM zona'!C55,"-")</f>
        <v>0.19000000000000128</v>
      </c>
      <c r="D42" s="286">
        <f>IFERROR('Tablas evol EM zona'!E42-'Tablas evol EM zona'!E55,"-")</f>
        <v>-0.57000000000000028</v>
      </c>
      <c r="E42" s="286">
        <f>IFERROR('Tablas evol EM zona'!G42-'Tablas evol EM zona'!G55,"-")</f>
        <v>-5.0000000000000711E-2</v>
      </c>
      <c r="F42" s="287">
        <f>IFERROR('Tablas evol EM zona'!I42-'Tablas evol EM zona'!I55,"-")</f>
        <v>0.17261946873954859</v>
      </c>
      <c r="G42" s="287">
        <f>IFERROR('Tablas evol EM zona'!K42-'Tablas evol EM zona'!K55,"-")</f>
        <v>-0.27195811408413739</v>
      </c>
      <c r="H42" s="287">
        <f>IFERROR('Tablas evol EM zona'!M42-'Tablas evol EM zona'!M55,"-")</f>
        <v>-7.9055175404434408E-3</v>
      </c>
      <c r="I42" s="286">
        <f>IFERROR('Tablas evol EM zona'!O42-'Tablas evol EM zona'!O55,"-")</f>
        <v>0.15208402542605359</v>
      </c>
      <c r="J42" s="286">
        <f>IFERROR('Tablas evol EM zona'!Q42-'Tablas evol EM zona'!Q55,"-")</f>
        <v>-0.18323349499245722</v>
      </c>
      <c r="K42" s="286">
        <f>IFERROR('Tablas evol EM zona'!S42-'Tablas evol EM zona'!S55,"-")</f>
        <v>3.0160891737101458E-2</v>
      </c>
    </row>
    <row r="43" spans="2:11" ht="15" hidden="1" customHeight="1" outlineLevel="1">
      <c r="B43" s="55" t="s">
        <v>90</v>
      </c>
      <c r="C43" s="286">
        <f>IFERROR('Tablas evol EM zona'!C43-'Tablas evol EM zona'!C56,"-")</f>
        <v>-0.37000000000000099</v>
      </c>
      <c r="D43" s="286">
        <f>IFERROR('Tablas evol EM zona'!E43-'Tablas evol EM zona'!E56,"-")</f>
        <v>-0.23000000000000043</v>
      </c>
      <c r="E43" s="286">
        <f>IFERROR('Tablas evol EM zona'!G43-'Tablas evol EM zona'!G56,"-")</f>
        <v>-0.3100000000000005</v>
      </c>
      <c r="F43" s="287">
        <f>IFERROR('Tablas evol EM zona'!I43-'Tablas evol EM zona'!I56,"-")</f>
        <v>-0.40090805625026515</v>
      </c>
      <c r="G43" s="287">
        <f>IFERROR('Tablas evol EM zona'!K43-'Tablas evol EM zona'!K56,"-")</f>
        <v>-0.22285231120383386</v>
      </c>
      <c r="H43" s="287">
        <f>IFERROR('Tablas evol EM zona'!M43-'Tablas evol EM zona'!M56,"-")</f>
        <v>-0.32161111773817908</v>
      </c>
      <c r="I43" s="286">
        <f>IFERROR('Tablas evol EM zona'!O43-'Tablas evol EM zona'!O56,"-")</f>
        <v>-0.25143780572240537</v>
      </c>
      <c r="J43" s="286">
        <f>IFERROR('Tablas evol EM zona'!Q43-'Tablas evol EM zona'!Q56,"-")</f>
        <v>-8.9417909789714756E-2</v>
      </c>
      <c r="K43" s="286">
        <f>IFERROR('Tablas evol EM zona'!S43-'Tablas evol EM zona'!S56,"-")</f>
        <v>-0.18649172559244498</v>
      </c>
    </row>
    <row r="44" spans="2:11" ht="15" hidden="1" customHeight="1" outlineLevel="1">
      <c r="B44" s="55" t="s">
        <v>91</v>
      </c>
      <c r="C44" s="286">
        <f>IFERROR('Tablas evol EM zona'!C44-'Tablas evol EM zona'!C57,"-")</f>
        <v>0.65999999999999837</v>
      </c>
      <c r="D44" s="286">
        <f>IFERROR('Tablas evol EM zona'!E44-'Tablas evol EM zona'!E57,"-")</f>
        <v>5.9999999999998721E-2</v>
      </c>
      <c r="E44" s="286">
        <f>IFERROR('Tablas evol EM zona'!G44-'Tablas evol EM zona'!G57,"-")</f>
        <v>0.45999999999999908</v>
      </c>
      <c r="F44" s="287">
        <f>IFERROR('Tablas evol EM zona'!I44-'Tablas evol EM zona'!I57,"-")</f>
        <v>0.36143971545947906</v>
      </c>
      <c r="G44" s="287">
        <f>IFERROR('Tablas evol EM zona'!K44-'Tablas evol EM zona'!K57,"-")</f>
        <v>2.4941404722600424E-2</v>
      </c>
      <c r="H44" s="287">
        <f>IFERROR('Tablas evol EM zona'!M44-'Tablas evol EM zona'!M57,"-")</f>
        <v>0.2131540728605561</v>
      </c>
      <c r="I44" s="286">
        <f>IFERROR('Tablas evol EM zona'!O44-'Tablas evol EM zona'!O57,"-")</f>
        <v>0.30634772456332904</v>
      </c>
      <c r="J44" s="286">
        <f>IFERROR('Tablas evol EM zona'!Q44-'Tablas evol EM zona'!Q57,"-")</f>
        <v>0.12695537431537041</v>
      </c>
      <c r="K44" s="286">
        <f>IFERROR('Tablas evol EM zona'!S44-'Tablas evol EM zona'!S57,"-")</f>
        <v>0.23258823367552051</v>
      </c>
    </row>
    <row r="45" spans="2:11" ht="15" hidden="1" customHeight="1" outlineLevel="1">
      <c r="B45" s="55" t="s">
        <v>92</v>
      </c>
      <c r="C45" s="286">
        <f>IFERROR('Tablas evol EM zona'!C45-'Tablas evol EM zona'!C58,"-")</f>
        <v>0.50999999999999979</v>
      </c>
      <c r="D45" s="286">
        <f>IFERROR('Tablas evol EM zona'!E45-'Tablas evol EM zona'!E58,"-")</f>
        <v>1.17</v>
      </c>
      <c r="E45" s="286">
        <f>IFERROR('Tablas evol EM zona'!G45-'Tablas evol EM zona'!G58,"-")</f>
        <v>0.71000000000000085</v>
      </c>
      <c r="F45" s="287">
        <f>IFERROR('Tablas evol EM zona'!I45-'Tablas evol EM zona'!I58,"-")</f>
        <v>0.4595652389268885</v>
      </c>
      <c r="G45" s="287">
        <f>IFERROR('Tablas evol EM zona'!K45-'Tablas evol EM zona'!K58,"-")</f>
        <v>0.77574020556347634</v>
      </c>
      <c r="H45" s="287">
        <f>IFERROR('Tablas evol EM zona'!M45-'Tablas evol EM zona'!M58,"-")</f>
        <v>0.58717591921965351</v>
      </c>
      <c r="I45" s="286">
        <f>IFERROR('Tablas evol EM zona'!O45-'Tablas evol EM zona'!O58,"-")</f>
        <v>0.39320717837884533</v>
      </c>
      <c r="J45" s="286">
        <f>IFERROR('Tablas evol EM zona'!Q45-'Tablas evol EM zona'!Q58,"-")</f>
        <v>0.81289185575129963</v>
      </c>
      <c r="K45" s="286">
        <f>IFERROR('Tablas evol EM zona'!S45-'Tablas evol EM zona'!S58,"-")</f>
        <v>0.54770399480467091</v>
      </c>
    </row>
    <row r="46" spans="2:11" ht="15" hidden="1" customHeight="1" outlineLevel="1">
      <c r="B46" s="55" t="s">
        <v>93</v>
      </c>
      <c r="C46" s="286">
        <f>IFERROR('Tablas evol EM zona'!C46-'Tablas evol EM zona'!C59,"-")</f>
        <v>-0.54</v>
      </c>
      <c r="D46" s="286">
        <f>IFERROR('Tablas evol EM zona'!E46-'Tablas evol EM zona'!E59,"-")</f>
        <v>-1.5599999999999987</v>
      </c>
      <c r="E46" s="286">
        <f>IFERROR('Tablas evol EM zona'!G46-'Tablas evol EM zona'!G59,"-")</f>
        <v>-0.83999999999999986</v>
      </c>
      <c r="F46" s="287">
        <f>IFERROR('Tablas evol EM zona'!I46-'Tablas evol EM zona'!I59,"-")</f>
        <v>-0.78576881364737261</v>
      </c>
      <c r="G46" s="287">
        <f>IFERROR('Tablas evol EM zona'!K46-'Tablas evol EM zona'!K59,"-")</f>
        <v>-1.2305954572978752</v>
      </c>
      <c r="H46" s="287">
        <f>IFERROR('Tablas evol EM zona'!M46-'Tablas evol EM zona'!M59,"-")</f>
        <v>-0.99016252957230044</v>
      </c>
      <c r="I46" s="286">
        <f>IFERROR('Tablas evol EM zona'!O46-'Tablas evol EM zona'!O59,"-")</f>
        <v>-0.54827585735895834</v>
      </c>
      <c r="J46" s="286">
        <f>IFERROR('Tablas evol EM zona'!Q46-'Tablas evol EM zona'!Q59,"-")</f>
        <v>-1.0359279258220795</v>
      </c>
      <c r="K46" s="286">
        <f>IFERROR('Tablas evol EM zona'!S46-'Tablas evol EM zona'!S59,"-")</f>
        <v>-0.74777561309327467</v>
      </c>
    </row>
    <row r="47" spans="2:11" ht="15" hidden="1" customHeight="1" outlineLevel="1">
      <c r="B47" s="55" t="s">
        <v>94</v>
      </c>
      <c r="C47" s="286">
        <f>IFERROR('Tablas evol EM zona'!C47-'Tablas evol EM zona'!C60,"-")</f>
        <v>0.77000000000000046</v>
      </c>
      <c r="D47" s="286">
        <f>IFERROR('Tablas evol EM zona'!E47-'Tablas evol EM zona'!E60,"-")</f>
        <v>-9.9999999999997868E-3</v>
      </c>
      <c r="E47" s="286">
        <f>IFERROR('Tablas evol EM zona'!G47-'Tablas evol EM zona'!G60,"-")</f>
        <v>0.49000000000000021</v>
      </c>
      <c r="F47" s="287">
        <f>IFERROR('Tablas evol EM zona'!I47-'Tablas evol EM zona'!I60,"-")</f>
        <v>0.43705158566767022</v>
      </c>
      <c r="G47" s="287">
        <f>IFERROR('Tablas evol EM zona'!K47-'Tablas evol EM zona'!K60,"-")</f>
        <v>0.20966192825921404</v>
      </c>
      <c r="H47" s="287">
        <f>IFERROR('Tablas evol EM zona'!M47-'Tablas evol EM zona'!M60,"-")</f>
        <v>0.32570176270529405</v>
      </c>
      <c r="I47" s="286">
        <f>IFERROR('Tablas evol EM zona'!O47-'Tablas evol EM zona'!O60,"-")</f>
        <v>0.50035181806241358</v>
      </c>
      <c r="J47" s="286">
        <f>IFERROR('Tablas evol EM zona'!Q47-'Tablas evol EM zona'!Q60,"-")</f>
        <v>0.33745688767506898</v>
      </c>
      <c r="K47" s="286">
        <f>IFERROR('Tablas evol EM zona'!S47-'Tablas evol EM zona'!S60,"-")</f>
        <v>0.42234069756053039</v>
      </c>
    </row>
    <row r="48" spans="2:11" ht="15" hidden="1" customHeight="1" outlineLevel="1">
      <c r="B48" s="55" t="s">
        <v>95</v>
      </c>
      <c r="C48" s="286">
        <f>IFERROR('Tablas evol EM zona'!C48-'Tablas evol EM zona'!C61,"-")</f>
        <v>4.9999999999999822E-2</v>
      </c>
      <c r="D48" s="286">
        <f>IFERROR('Tablas evol EM zona'!E48-'Tablas evol EM zona'!E61,"-")</f>
        <v>0.28999999999999915</v>
      </c>
      <c r="E48" s="286">
        <f>IFERROR('Tablas evol EM zona'!G48-'Tablas evol EM zona'!G61,"-")</f>
        <v>9.9999999999999645E-2</v>
      </c>
      <c r="F48" s="287">
        <f>IFERROR('Tablas evol EM zona'!I48-'Tablas evol EM zona'!I61,"-")</f>
        <v>-8.7423267032714413E-2</v>
      </c>
      <c r="G48" s="287">
        <f>IFERROR('Tablas evol EM zona'!K48-'Tablas evol EM zona'!K61,"-")</f>
        <v>0.25614850630705277</v>
      </c>
      <c r="H48" s="287">
        <f>IFERROR('Tablas evol EM zona'!M48-'Tablas evol EM zona'!M61,"-")</f>
        <v>5.7574105302004241E-2</v>
      </c>
      <c r="I48" s="286">
        <f>IFERROR('Tablas evol EM zona'!O48-'Tablas evol EM zona'!O61,"-")</f>
        <v>-0.14952998337852019</v>
      </c>
      <c r="J48" s="286">
        <f>IFERROR('Tablas evol EM zona'!Q48-'Tablas evol EM zona'!Q61,"-")</f>
        <v>9.9558643137276803E-2</v>
      </c>
      <c r="K48" s="286">
        <f>IFERROR('Tablas evol EM zona'!S48-'Tablas evol EM zona'!S61,"-")</f>
        <v>-6.1495295363092062E-2</v>
      </c>
    </row>
    <row r="49" spans="2:11" ht="15" hidden="1" customHeight="1" outlineLevel="1">
      <c r="B49" s="55" t="s">
        <v>96</v>
      </c>
      <c r="C49" s="286">
        <f>IFERROR('Tablas evol EM zona'!C49-'Tablas evol EM zona'!C62,"-")</f>
        <v>4.0000000000000036E-2</v>
      </c>
      <c r="D49" s="286">
        <f>IFERROR('Tablas evol EM zona'!E49-'Tablas evol EM zona'!E62,"-")</f>
        <v>-0.62000000000000099</v>
      </c>
      <c r="E49" s="286">
        <f>IFERROR('Tablas evol EM zona'!G49-'Tablas evol EM zona'!G62,"-")</f>
        <v>-0.20999999999999908</v>
      </c>
      <c r="F49" s="287">
        <f>IFERROR('Tablas evol EM zona'!I49-'Tablas evol EM zona'!I62,"-")</f>
        <v>-3.4367197915781134E-2</v>
      </c>
      <c r="G49" s="287">
        <f>IFERROR('Tablas evol EM zona'!K49-'Tablas evol EM zona'!K62,"-")</f>
        <v>-0.47419863818447183</v>
      </c>
      <c r="H49" s="287">
        <f>IFERROR('Tablas evol EM zona'!M49-'Tablas evol EM zona'!M62,"-")</f>
        <v>-0.2372905174400799</v>
      </c>
      <c r="I49" s="286">
        <f>IFERROR('Tablas evol EM zona'!O49-'Tablas evol EM zona'!O62,"-")</f>
        <v>-6.4814124715308452E-2</v>
      </c>
      <c r="J49" s="286">
        <f>IFERROR('Tablas evol EM zona'!Q49-'Tablas evol EM zona'!Q62,"-")</f>
        <v>-0.39631010850919779</v>
      </c>
      <c r="K49" s="286">
        <f>IFERROR('Tablas evol EM zona'!S49-'Tablas evol EM zona'!S62,"-")</f>
        <v>-0.19827175464384084</v>
      </c>
    </row>
    <row r="50" spans="2:11" ht="15" hidden="1" customHeight="1" outlineLevel="1">
      <c r="B50" s="55" t="s">
        <v>97</v>
      </c>
      <c r="C50" s="286">
        <f>IFERROR('Tablas evol EM zona'!C50-'Tablas evol EM zona'!C63,"-")</f>
        <v>0.40000000000000036</v>
      </c>
      <c r="D50" s="286">
        <f>IFERROR('Tablas evol EM zona'!E50-'Tablas evol EM zona'!E63,"-")</f>
        <v>2.000000000000135E-2</v>
      </c>
      <c r="E50" s="286">
        <f>IFERROR('Tablas evol EM zona'!G50-'Tablas evol EM zona'!G63,"-")</f>
        <v>0.25999999999999979</v>
      </c>
      <c r="F50" s="287">
        <f>IFERROR('Tablas evol EM zona'!I50-'Tablas evol EM zona'!I63,"-")</f>
        <v>0.11127783571021865</v>
      </c>
      <c r="G50" s="287">
        <f>IFERROR('Tablas evol EM zona'!K50-'Tablas evol EM zona'!K63,"-")</f>
        <v>0.11453798932263304</v>
      </c>
      <c r="H50" s="287">
        <f>IFERROR('Tablas evol EM zona'!M50-'Tablas evol EM zona'!M63,"-")</f>
        <v>0.11205211537039261</v>
      </c>
      <c r="I50" s="286">
        <f>IFERROR('Tablas evol EM zona'!O50-'Tablas evol EM zona'!O63,"-")</f>
        <v>5.4311655628447753E-2</v>
      </c>
      <c r="J50" s="286">
        <f>IFERROR('Tablas evol EM zona'!Q50-'Tablas evol EM zona'!Q63,"-")</f>
        <v>0.11699640187104521</v>
      </c>
      <c r="K50" s="286">
        <f>IFERROR('Tablas evol EM zona'!S50-'Tablas evol EM zona'!S63,"-")</f>
        <v>7.8287979871753066E-2</v>
      </c>
    </row>
    <row r="51" spans="2:11" collapsed="1">
      <c r="B51" s="69">
        <v>2008</v>
      </c>
      <c r="C51" s="289">
        <f>IFERROR('Tablas evol EM zona'!C51-'Tablas evol EM zona'!C64,"-")</f>
        <v>0.15187638916851753</v>
      </c>
      <c r="D51" s="289">
        <f>IFERROR('Tablas evol EM zona'!E51-'Tablas evol EM zona'!E64,"-")</f>
        <v>-0.22509100177808605</v>
      </c>
      <c r="E51" s="289">
        <f>IFERROR('Tablas evol EM zona'!G51-'Tablas evol EM zona'!G64,"-")</f>
        <v>1.6909883088906952E-2</v>
      </c>
      <c r="F51" s="289">
        <f>IFERROR('Tablas evol EM zona'!I51-'Tablas evol EM zona'!I64,"-")</f>
        <v>3.9760307006090123E-2</v>
      </c>
      <c r="G51" s="289">
        <f>IFERROR('Tablas evol EM zona'!K51-'Tablas evol EM zona'!K64,"-")</f>
        <v>-0.14334118917229688</v>
      </c>
      <c r="H51" s="289">
        <f>IFERROR('Tablas evol EM zona'!M51-'Tablas evol EM zona'!M64,"-")</f>
        <v>-4.5404781985647347E-2</v>
      </c>
      <c r="I51" s="289">
        <f>IFERROR('Tablas evol EM zona'!O51-'Tablas evol EM zona'!O64,"-")</f>
        <v>6.4073786653993103E-2</v>
      </c>
      <c r="J51" s="289">
        <f>IFERROR('Tablas evol EM zona'!Q51-'Tablas evol EM zona'!Q64,"-")</f>
        <v>-7.5308568028022549E-2</v>
      </c>
      <c r="K51" s="289">
        <f>IFERROR('Tablas evol EM zona'!S51-'Tablas evol EM zona'!S64,"-")</f>
        <v>2.905718422156589E-3</v>
      </c>
    </row>
    <row r="52" spans="2:11" ht="15" hidden="1" customHeight="1" outlineLevel="1">
      <c r="B52" s="55" t="s">
        <v>86</v>
      </c>
      <c r="C52" s="286">
        <f>IFERROR('Tablas evol EM zona'!C52-'Tablas evol EM zona'!C65,"-")</f>
        <v>0.77000000000000046</v>
      </c>
      <c r="D52" s="286">
        <f>IFERROR('Tablas evol EM zona'!E52-'Tablas evol EM zona'!E65,"-")</f>
        <v>1.1199999999999992</v>
      </c>
      <c r="E52" s="286">
        <f>IFERROR('Tablas evol EM zona'!G52-'Tablas evol EM zona'!G65,"-")</f>
        <v>0.89000000000000057</v>
      </c>
      <c r="F52" s="287">
        <f>IFERROR('Tablas evol EM zona'!I52-'Tablas evol EM zona'!I65,"-")</f>
        <v>0.40858128452118603</v>
      </c>
      <c r="G52" s="287">
        <f>IFERROR('Tablas evol EM zona'!K52-'Tablas evol EM zona'!K65,"-")</f>
        <v>0.73097502049736107</v>
      </c>
      <c r="H52" s="287">
        <f>IFERROR('Tablas evol EM zona'!M52-'Tablas evol EM zona'!M65,"-")</f>
        <v>0.55941205818024287</v>
      </c>
      <c r="I52" s="286">
        <f>IFERROR('Tablas evol EM zona'!O52-'Tablas evol EM zona'!O65,"-")</f>
        <v>0.24178371202796711</v>
      </c>
      <c r="J52" s="286">
        <f>IFERROR('Tablas evol EM zona'!Q52-'Tablas evol EM zona'!Q65,"-")</f>
        <v>0.65222981396712498</v>
      </c>
      <c r="K52" s="286">
        <f>IFERROR('Tablas evol EM zona'!S52-'Tablas evol EM zona'!S65,"-")</f>
        <v>0.41118309476933845</v>
      </c>
    </row>
    <row r="53" spans="2:11" ht="15" hidden="1" customHeight="1" outlineLevel="1">
      <c r="B53" s="55" t="s">
        <v>87</v>
      </c>
      <c r="C53" s="286">
        <f>IFERROR('Tablas evol EM zona'!C53-'Tablas evol EM zona'!C66,"-")</f>
        <v>0.20999999999999996</v>
      </c>
      <c r="D53" s="286">
        <f>IFERROR('Tablas evol EM zona'!E53-'Tablas evol EM zona'!E66,"-")</f>
        <v>-1.5</v>
      </c>
      <c r="E53" s="286">
        <f>IFERROR('Tablas evol EM zona'!G53-'Tablas evol EM zona'!G66,"-")</f>
        <v>-0.34999999999999964</v>
      </c>
      <c r="F53" s="287">
        <f>IFERROR('Tablas evol EM zona'!I53-'Tablas evol EM zona'!I66,"-")</f>
        <v>6.1951630632573362E-2</v>
      </c>
      <c r="G53" s="287">
        <f>IFERROR('Tablas evol EM zona'!K53-'Tablas evol EM zona'!K66,"-")</f>
        <v>-1.085392108506321</v>
      </c>
      <c r="H53" s="287">
        <f>IFERROR('Tablas evol EM zona'!M53-'Tablas evol EM zona'!M66,"-")</f>
        <v>-0.43609618974164732</v>
      </c>
      <c r="I53" s="286">
        <f>IFERROR('Tablas evol EM zona'!O53-'Tablas evol EM zona'!O66,"-")</f>
        <v>4.1150746432386143E-2</v>
      </c>
      <c r="J53" s="286">
        <f>IFERROR('Tablas evol EM zona'!Q53-'Tablas evol EM zona'!Q66,"-")</f>
        <v>-0.90480464067615607</v>
      </c>
      <c r="K53" s="286">
        <f>IFERROR('Tablas evol EM zona'!S53-'Tablas evol EM zona'!S66,"-")</f>
        <v>-0.31439700590189279</v>
      </c>
    </row>
    <row r="54" spans="2:11" ht="15" hidden="1" customHeight="1" outlineLevel="1">
      <c r="B54" s="55" t="s">
        <v>88</v>
      </c>
      <c r="C54" s="286">
        <f>IFERROR('Tablas evol EM zona'!C54-'Tablas evol EM zona'!C67,"-")</f>
        <v>-1.9999999999999574E-2</v>
      </c>
      <c r="D54" s="286">
        <f>IFERROR('Tablas evol EM zona'!E54-'Tablas evol EM zona'!E67,"-")</f>
        <v>0.30999999999999872</v>
      </c>
      <c r="E54" s="286">
        <f>IFERROR('Tablas evol EM zona'!G54-'Tablas evol EM zona'!G67,"-")</f>
        <v>9.0000000000000746E-2</v>
      </c>
      <c r="F54" s="287">
        <f>IFERROR('Tablas evol EM zona'!I54-'Tablas evol EM zona'!I67,"-")</f>
        <v>3.0905438418739273E-2</v>
      </c>
      <c r="G54" s="287">
        <f>IFERROR('Tablas evol EM zona'!K54-'Tablas evol EM zona'!K67,"-")</f>
        <v>-0.16945155419034386</v>
      </c>
      <c r="H54" s="287">
        <f>IFERROR('Tablas evol EM zona'!M54-'Tablas evol EM zona'!M67,"-")</f>
        <v>-6.9563345096417706E-2</v>
      </c>
      <c r="I54" s="286">
        <f>IFERROR('Tablas evol EM zona'!O54-'Tablas evol EM zona'!O67,"-")</f>
        <v>-0.15238496558980863</v>
      </c>
      <c r="J54" s="286">
        <f>IFERROR('Tablas evol EM zona'!Q54-'Tablas evol EM zona'!Q67,"-")</f>
        <v>-0.20690823463346852</v>
      </c>
      <c r="K54" s="286">
        <f>IFERROR('Tablas evol EM zona'!S54-'Tablas evol EM zona'!S67,"-")</f>
        <v>-0.18526153593793371</v>
      </c>
    </row>
    <row r="55" spans="2:11" ht="15" hidden="1" customHeight="1" outlineLevel="1">
      <c r="B55" s="55" t="s">
        <v>89</v>
      </c>
      <c r="C55" s="286">
        <f>IFERROR('Tablas evol EM zona'!C55-'Tablas evol EM zona'!C68,"-")</f>
        <v>0.50999999999999979</v>
      </c>
      <c r="D55" s="286">
        <f>IFERROR('Tablas evol EM zona'!E55-'Tablas evol EM zona'!E68,"-")</f>
        <v>1.0700000000000003</v>
      </c>
      <c r="E55" s="286">
        <f>IFERROR('Tablas evol EM zona'!G55-'Tablas evol EM zona'!G68,"-")</f>
        <v>0.67999999999999972</v>
      </c>
      <c r="F55" s="287">
        <f>IFERROR('Tablas evol EM zona'!I55-'Tablas evol EM zona'!I68,"-")</f>
        <v>0.24828353416448046</v>
      </c>
      <c r="G55" s="287">
        <f>IFERROR('Tablas evol EM zona'!K55-'Tablas evol EM zona'!K68,"-")</f>
        <v>0.83613188323551491</v>
      </c>
      <c r="H55" s="287">
        <f>IFERROR('Tablas evol EM zona'!M55-'Tablas evol EM zona'!M68,"-")</f>
        <v>0.46825365641975125</v>
      </c>
      <c r="I55" s="286">
        <f>IFERROR('Tablas evol EM zona'!O55-'Tablas evol EM zona'!O68,"-")</f>
        <v>0.13859950026128764</v>
      </c>
      <c r="J55" s="286">
        <f>IFERROR('Tablas evol EM zona'!Q55-'Tablas evol EM zona'!Q68,"-")</f>
        <v>0.75727053888018148</v>
      </c>
      <c r="K55" s="286">
        <f>IFERROR('Tablas evol EM zona'!S55-'Tablas evol EM zona'!S68,"-")</f>
        <v>0.3418211093679222</v>
      </c>
    </row>
    <row r="56" spans="2:11" ht="15" hidden="1" customHeight="1" outlineLevel="1">
      <c r="B56" s="55" t="s">
        <v>90</v>
      </c>
      <c r="C56" s="286">
        <f>IFERROR('Tablas evol EM zona'!C56-'Tablas evol EM zona'!C69,"-")</f>
        <v>-0.36999999999999922</v>
      </c>
      <c r="D56" s="286">
        <f>IFERROR('Tablas evol EM zona'!E56-'Tablas evol EM zona'!E69,"-")</f>
        <v>-1.2599999999999998</v>
      </c>
      <c r="E56" s="286">
        <f>IFERROR('Tablas evol EM zona'!G56-'Tablas evol EM zona'!G69,"-")</f>
        <v>-0.69999999999999929</v>
      </c>
      <c r="F56" s="287">
        <f>IFERROR('Tablas evol EM zona'!I56-'Tablas evol EM zona'!I69,"-")</f>
        <v>-0.22143056388762972</v>
      </c>
      <c r="G56" s="287">
        <f>IFERROR('Tablas evol EM zona'!K56-'Tablas evol EM zona'!K69,"-")</f>
        <v>-1.1446070021382173</v>
      </c>
      <c r="H56" s="287">
        <f>IFERROR('Tablas evol EM zona'!M56-'Tablas evol EM zona'!M69,"-")</f>
        <v>-0.65723840662797528</v>
      </c>
      <c r="I56" s="286">
        <f>IFERROR('Tablas evol EM zona'!O56-'Tablas evol EM zona'!O69,"-")</f>
        <v>-0.20520637003343989</v>
      </c>
      <c r="J56" s="286">
        <f>IFERROR('Tablas evol EM zona'!Q56-'Tablas evol EM zona'!Q69,"-")</f>
        <v>-0.95241373833985143</v>
      </c>
      <c r="K56" s="286">
        <f>IFERROR('Tablas evol EM zona'!S56-'Tablas evol EM zona'!S69,"-")</f>
        <v>-0.52925320116594499</v>
      </c>
    </row>
    <row r="57" spans="2:11" ht="15" hidden="1" customHeight="1" outlineLevel="1">
      <c r="B57" s="55" t="s">
        <v>91</v>
      </c>
      <c r="C57" s="286">
        <f>IFERROR('Tablas evol EM zona'!C57-'Tablas evol EM zona'!C70,"-")</f>
        <v>-0.37999999999999901</v>
      </c>
      <c r="D57" s="286">
        <f>IFERROR('Tablas evol EM zona'!E57-'Tablas evol EM zona'!E70,"-")</f>
        <v>-3.9999999999999147E-2</v>
      </c>
      <c r="E57" s="286">
        <f>IFERROR('Tablas evol EM zona'!G57-'Tablas evol EM zona'!G70,"-")</f>
        <v>-0.27999999999999936</v>
      </c>
      <c r="F57" s="287">
        <f>IFERROR('Tablas evol EM zona'!I57-'Tablas evol EM zona'!I70,"-")</f>
        <v>-0.50058533776689984</v>
      </c>
      <c r="G57" s="287">
        <f>IFERROR('Tablas evol EM zona'!K57-'Tablas evol EM zona'!K70,"-")</f>
        <v>-0.32132223586784825</v>
      </c>
      <c r="H57" s="287">
        <f>IFERROR('Tablas evol EM zona'!M57-'Tablas evol EM zona'!M70,"-")</f>
        <v>-0.44733258336757942</v>
      </c>
      <c r="I57" s="286">
        <f>IFERROR('Tablas evol EM zona'!O57-'Tablas evol EM zona'!O70,"-")</f>
        <v>-0.40780966934733076</v>
      </c>
      <c r="J57" s="286">
        <f>IFERROR('Tablas evol EM zona'!Q57-'Tablas evol EM zona'!Q70,"-")</f>
        <v>-0.29670368474840458</v>
      </c>
      <c r="K57" s="286">
        <f>IFERROR('Tablas evol EM zona'!S57-'Tablas evol EM zona'!S70,"-")</f>
        <v>-0.38587764538012959</v>
      </c>
    </row>
    <row r="58" spans="2:11" ht="15" hidden="1" customHeight="1" outlineLevel="1">
      <c r="B58" s="55" t="s">
        <v>92</v>
      </c>
      <c r="C58" s="286">
        <f>IFERROR('Tablas evol EM zona'!C58-'Tablas evol EM zona'!C71,"-")</f>
        <v>-0.59999999999999964</v>
      </c>
      <c r="D58" s="286">
        <f>IFERROR('Tablas evol EM zona'!E58-'Tablas evol EM zona'!E71,"-")</f>
        <v>0.15000000000000036</v>
      </c>
      <c r="E58" s="286">
        <f>IFERROR('Tablas evol EM zona'!G58-'Tablas evol EM zona'!G71,"-")</f>
        <v>-0.35000000000000053</v>
      </c>
      <c r="F58" s="287">
        <f>IFERROR('Tablas evol EM zona'!I58-'Tablas evol EM zona'!I71,"-")</f>
        <v>-0.64597403725031466</v>
      </c>
      <c r="G58" s="287">
        <f>IFERROR('Tablas evol EM zona'!K58-'Tablas evol EM zona'!K71,"-")</f>
        <v>-9.3784501271906962E-2</v>
      </c>
      <c r="H58" s="287">
        <f>IFERROR('Tablas evol EM zona'!M58-'Tablas evol EM zona'!M71,"-")</f>
        <v>-0.41547371345237938</v>
      </c>
      <c r="I58" s="286">
        <f>IFERROR('Tablas evol EM zona'!O58-'Tablas evol EM zona'!O71,"-")</f>
        <v>-0.51195901187350579</v>
      </c>
      <c r="J58" s="286">
        <f>IFERROR('Tablas evol EM zona'!Q58-'Tablas evol EM zona'!Q71,"-")</f>
        <v>-0.13041997000555394</v>
      </c>
      <c r="K58" s="286">
        <f>IFERROR('Tablas evol EM zona'!S58-'Tablas evol EM zona'!S71,"-")</f>
        <v>-0.37036971892157045</v>
      </c>
    </row>
    <row r="59" spans="2:11" ht="15" hidden="1" customHeight="1" outlineLevel="1">
      <c r="B59" s="55" t="s">
        <v>93</v>
      </c>
      <c r="C59" s="286">
        <f>IFERROR('Tablas evol EM zona'!C59-'Tablas evol EM zona'!C72,"-")</f>
        <v>-7.0000000000000284E-2</v>
      </c>
      <c r="D59" s="286">
        <f>IFERROR('Tablas evol EM zona'!E59-'Tablas evol EM zona'!E72,"-")</f>
        <v>0.59999999999999964</v>
      </c>
      <c r="E59" s="286">
        <f>IFERROR('Tablas evol EM zona'!G59-'Tablas evol EM zona'!G72,"-")</f>
        <v>0.12000000000000099</v>
      </c>
      <c r="F59" s="287">
        <f>IFERROR('Tablas evol EM zona'!I59-'Tablas evol EM zona'!I72,"-")</f>
        <v>3.3950109012434559E-2</v>
      </c>
      <c r="G59" s="287">
        <f>IFERROR('Tablas evol EM zona'!K59-'Tablas evol EM zona'!K72,"-")</f>
        <v>0.20681788264684009</v>
      </c>
      <c r="H59" s="287">
        <f>IFERROR('Tablas evol EM zona'!M59-'Tablas evol EM zona'!M72,"-")</f>
        <v>0.10104653387280571</v>
      </c>
      <c r="I59" s="286">
        <f>IFERROR('Tablas evol EM zona'!O59-'Tablas evol EM zona'!O72,"-")</f>
        <v>-0.13842499384506635</v>
      </c>
      <c r="J59" s="286">
        <f>IFERROR('Tablas evol EM zona'!Q59-'Tablas evol EM zona'!Q72,"-")</f>
        <v>0.19775432283885053</v>
      </c>
      <c r="K59" s="286">
        <f>IFERROR('Tablas evol EM zona'!S59-'Tablas evol EM zona'!S72,"-")</f>
        <v>-9.4676640072881568E-3</v>
      </c>
    </row>
    <row r="60" spans="2:11" ht="15" hidden="1" customHeight="1" outlineLevel="1">
      <c r="B60" s="55" t="s">
        <v>94</v>
      </c>
      <c r="C60" s="286">
        <f>IFERROR('Tablas evol EM zona'!C60-'Tablas evol EM zona'!C73,"-")</f>
        <v>-6.0000000000000497E-2</v>
      </c>
      <c r="D60" s="286">
        <f>IFERROR('Tablas evol EM zona'!E60-'Tablas evol EM zona'!E73,"-")</f>
        <v>8.0000000000000071E-2</v>
      </c>
      <c r="E60" s="286">
        <f>IFERROR('Tablas evol EM zona'!G60-'Tablas evol EM zona'!G73,"-")</f>
        <v>-1.9999999999999574E-2</v>
      </c>
      <c r="F60" s="287">
        <f>IFERROR('Tablas evol EM zona'!I60-'Tablas evol EM zona'!I73,"-")</f>
        <v>4.2767835659001108E-3</v>
      </c>
      <c r="G60" s="287">
        <f>IFERROR('Tablas evol EM zona'!K60-'Tablas evol EM zona'!K73,"-")</f>
        <v>0.14950562559837088</v>
      </c>
      <c r="H60" s="287">
        <f>IFERROR('Tablas evol EM zona'!M60-'Tablas evol EM zona'!M73,"-")</f>
        <v>5.5095498992555392E-2</v>
      </c>
      <c r="I60" s="286">
        <f>IFERROR('Tablas evol EM zona'!O60-'Tablas evol EM zona'!O73,"-")</f>
        <v>-4.0837731557768819E-2</v>
      </c>
      <c r="J60" s="286">
        <f>IFERROR('Tablas evol EM zona'!Q60-'Tablas evol EM zona'!Q73,"-")</f>
        <v>0.16228219088899642</v>
      </c>
      <c r="K60" s="286">
        <f>IFERROR('Tablas evol EM zona'!S60-'Tablas evol EM zona'!S73,"-")</f>
        <v>1.3333993111463549E-2</v>
      </c>
    </row>
    <row r="61" spans="2:11" ht="15" hidden="1" customHeight="1" outlineLevel="1">
      <c r="B61" s="55" t="s">
        <v>95</v>
      </c>
      <c r="C61" s="286">
        <f>IFERROR('Tablas evol EM zona'!C61-'Tablas evol EM zona'!C74,"-")</f>
        <v>-0.44000000000000039</v>
      </c>
      <c r="D61" s="286">
        <f>IFERROR('Tablas evol EM zona'!E61-'Tablas evol EM zona'!E74,"-")</f>
        <v>-0.44999999999999929</v>
      </c>
      <c r="E61" s="286">
        <f>IFERROR('Tablas evol EM zona'!G61-'Tablas evol EM zona'!G74,"-")</f>
        <v>-0.44999999999999929</v>
      </c>
      <c r="F61" s="287">
        <f>IFERROR('Tablas evol EM zona'!I61-'Tablas evol EM zona'!I74,"-")</f>
        <v>-0.37878118919750836</v>
      </c>
      <c r="G61" s="287">
        <f>IFERROR('Tablas evol EM zona'!K61-'Tablas evol EM zona'!K74,"-")</f>
        <v>-0.32826699191349817</v>
      </c>
      <c r="H61" s="287">
        <f>IFERROR('Tablas evol EM zona'!M61-'Tablas evol EM zona'!M74,"-")</f>
        <v>-0.3581422246039363</v>
      </c>
      <c r="I61" s="286">
        <f>IFERROR('Tablas evol EM zona'!O61-'Tablas evol EM zona'!O74,"-")</f>
        <v>-0.37177314953093266</v>
      </c>
      <c r="J61" s="286">
        <f>IFERROR('Tablas evol EM zona'!Q61-'Tablas evol EM zona'!Q74,"-")</f>
        <v>-0.27134385244576542</v>
      </c>
      <c r="K61" s="286">
        <f>IFERROR('Tablas evol EM zona'!S61-'Tablas evol EM zona'!S74,"-")</f>
        <v>-0.33724286966505712</v>
      </c>
    </row>
    <row r="62" spans="2:11" ht="15" hidden="1" customHeight="1" outlineLevel="1">
      <c r="B62" s="55" t="s">
        <v>96</v>
      </c>
      <c r="C62" s="286">
        <f>IFERROR('Tablas evol EM zona'!C62-'Tablas evol EM zona'!C75,"-")</f>
        <v>-0.33999999999999986</v>
      </c>
      <c r="D62" s="286">
        <f>IFERROR('Tablas evol EM zona'!E62-'Tablas evol EM zona'!E75,"-")</f>
        <v>-0.11999999999999922</v>
      </c>
      <c r="E62" s="286">
        <f>IFERROR('Tablas evol EM zona'!G62-'Tablas evol EM zona'!G75,"-")</f>
        <v>-0.26999999999999957</v>
      </c>
      <c r="F62" s="287">
        <f>IFERROR('Tablas evol EM zona'!I62-'Tablas evol EM zona'!I75,"-")</f>
        <v>-0.25080708054366863</v>
      </c>
      <c r="G62" s="287">
        <f>IFERROR('Tablas evol EM zona'!K62-'Tablas evol EM zona'!K75,"-")</f>
        <v>-0.13915367770364462</v>
      </c>
      <c r="H62" s="287">
        <f>IFERROR('Tablas evol EM zona'!M62-'Tablas evol EM zona'!M75,"-")</f>
        <v>-0.21109450107034711</v>
      </c>
      <c r="I62" s="286">
        <f>IFERROR('Tablas evol EM zona'!O62-'Tablas evol EM zona'!O75,"-")</f>
        <v>-0.14687174381043189</v>
      </c>
      <c r="J62" s="286">
        <f>IFERROR('Tablas evol EM zona'!Q62-'Tablas evol EM zona'!Q75,"-")</f>
        <v>-5.6808720222738529E-2</v>
      </c>
      <c r="K62" s="286">
        <f>IFERROR('Tablas evol EM zona'!S62-'Tablas evol EM zona'!S75,"-")</f>
        <v>-0.13011692927560681</v>
      </c>
    </row>
    <row r="63" spans="2:11" ht="15" hidden="1" customHeight="1" outlineLevel="1">
      <c r="B63" s="55" t="s">
        <v>97</v>
      </c>
      <c r="C63" s="286">
        <f>IFERROR('Tablas evol EM zona'!C63-'Tablas evol EM zona'!C76,"-")</f>
        <v>3.9999999999999147E-2</v>
      </c>
      <c r="D63" s="286">
        <f>IFERROR('Tablas evol EM zona'!E63-'Tablas evol EM zona'!E76,"-")</f>
        <v>-4.0000000000000924E-2</v>
      </c>
      <c r="E63" s="286">
        <f>IFERROR('Tablas evol EM zona'!G63-'Tablas evol EM zona'!G76,"-")</f>
        <v>9.9999999999997868E-3</v>
      </c>
      <c r="F63" s="287">
        <f>IFERROR('Tablas evol EM zona'!I63-'Tablas evol EM zona'!I76,"-")</f>
        <v>4.9036012468731016E-2</v>
      </c>
      <c r="G63" s="287">
        <f>IFERROR('Tablas evol EM zona'!K63-'Tablas evol EM zona'!K76,"-")</f>
        <v>0.68168417072543086</v>
      </c>
      <c r="H63" s="287">
        <f>IFERROR('Tablas evol EM zona'!M63-'Tablas evol EM zona'!M76,"-")</f>
        <v>0.32709422665048393</v>
      </c>
      <c r="I63" s="286">
        <f>IFERROR('Tablas evol EM zona'!O63-'Tablas evol EM zona'!O76,"-")</f>
        <v>2.9315946309228735E-2</v>
      </c>
      <c r="J63" s="286">
        <f>IFERROR('Tablas evol EM zona'!Q63-'Tablas evol EM zona'!Q76,"-")</f>
        <v>0.69229936424384952</v>
      </c>
      <c r="K63" s="286">
        <f>IFERROR('Tablas evol EM zona'!S63-'Tablas evol EM zona'!S76,"-")</f>
        <v>0.2733815994746589</v>
      </c>
    </row>
    <row r="64" spans="2:11" collapsed="1">
      <c r="B64" s="69">
        <v>2007</v>
      </c>
      <c r="C64" s="289">
        <f>IFERROR('Tablas evol EM zona'!C64-'Tablas evol EM zona'!C77,"-")</f>
        <v>-6.5053594279024907E-2</v>
      </c>
      <c r="D64" s="289">
        <f>IFERROR('Tablas evol EM zona'!E64-'Tablas evol EM zona'!E77,"-")</f>
        <v>-4.0429610057136856E-2</v>
      </c>
      <c r="E64" s="289">
        <f>IFERROR('Tablas evol EM zona'!G64-'Tablas evol EM zona'!G77,"-")</f>
        <v>-6.3904544111387906E-2</v>
      </c>
      <c r="F64" s="289">
        <f>IFERROR('Tablas evol EM zona'!I64-'Tablas evol EM zona'!I77,"-")</f>
        <v>-9.2209999590117775E-2</v>
      </c>
      <c r="G64" s="289">
        <f>IFERROR('Tablas evol EM zona'!K64-'Tablas evol EM zona'!K77,"-")</f>
        <v>-8.2252769954022753E-2</v>
      </c>
      <c r="H64" s="289">
        <f>IFERROR('Tablas evol EM zona'!M64-'Tablas evol EM zona'!M77,"-")</f>
        <v>-9.8614334232683731E-2</v>
      </c>
      <c r="I64" s="289">
        <f>IFERROR('Tablas evol EM zona'!O64-'Tablas evol EM zona'!O77,"-")</f>
        <v>-0.12355448034304306</v>
      </c>
      <c r="J64" s="289">
        <f>IFERROR('Tablas evol EM zona'!Q64-'Tablas evol EM zona'!Q77,"-")</f>
        <v>-4.8709658058278649E-2</v>
      </c>
      <c r="K64" s="289">
        <f>IFERROR('Tablas evol EM zona'!S64-'Tablas evol EM zona'!S77,"-")</f>
        <v>-0.10660970714706242</v>
      </c>
    </row>
    <row r="65" spans="2:11" ht="15" customHeight="1">
      <c r="B65" s="349" t="s">
        <v>99</v>
      </c>
      <c r="C65" s="349"/>
      <c r="D65" s="349"/>
      <c r="E65" s="349"/>
      <c r="F65" s="349"/>
      <c r="G65" s="349"/>
      <c r="H65" s="349"/>
      <c r="I65" s="349"/>
      <c r="J65" s="349"/>
      <c r="K65" s="349"/>
    </row>
  </sheetData>
  <mergeCells count="6">
    <mergeCell ref="B65:K65"/>
    <mergeCell ref="B5:K5"/>
    <mergeCell ref="B6:B7"/>
    <mergeCell ref="C6:E6"/>
    <mergeCell ref="F6:H6"/>
    <mergeCell ref="I6:K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</sheetPr>
  <dimension ref="B1:G64"/>
  <sheetViews>
    <sheetView showGridLines="0" showRowColHeaders="0" zoomScaleNormal="100" workbookViewId="0">
      <selection activeCell="I25" sqref="I25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40" t="s">
        <v>101</v>
      </c>
      <c r="C5" s="340"/>
      <c r="D5" s="340"/>
      <c r="E5" s="340"/>
    </row>
    <row r="6" spans="2:7" ht="15" customHeight="1">
      <c r="B6" s="73"/>
      <c r="C6" s="53" t="s">
        <v>102</v>
      </c>
      <c r="D6" s="53" t="s">
        <v>82</v>
      </c>
      <c r="E6" s="53" t="s">
        <v>83</v>
      </c>
    </row>
    <row r="7" spans="2:7" ht="15" customHeight="1">
      <c r="B7" s="55" t="s">
        <v>94</v>
      </c>
      <c r="C7" s="74">
        <f>IFERROR('tab. Turistas alojados tip'!C8/'tab. Turistas alojados tip'!C21-1,"-")</f>
        <v>0.12937780067459204</v>
      </c>
      <c r="D7" s="74">
        <f>IFERROR('tab. Turistas alojados tip'!E8/'tab. Turistas alojados tip'!E21-1,"-")</f>
        <v>5.0135854393866142E-2</v>
      </c>
      <c r="E7" s="74">
        <f>IFERROR('tab. Turistas alojados tip'!G8/'tab. Turistas alojados tip'!G21-1,"-")</f>
        <v>0.10218950137602079</v>
      </c>
    </row>
    <row r="8" spans="2:7" ht="15" customHeight="1">
      <c r="B8" s="55" t="s">
        <v>95</v>
      </c>
      <c r="C8" s="74">
        <f>IFERROR('tab. Turistas alojados tip'!C9/'tab. Turistas alojados tip'!C22-1,"-")</f>
        <v>0.1718591300507839</v>
      </c>
      <c r="D8" s="74">
        <f>IFERROR('tab. Turistas alojados tip'!E9/'tab. Turistas alojados tip'!E22-1,"-")</f>
        <v>8.7579649842207896E-2</v>
      </c>
      <c r="E8" s="74">
        <f>IFERROR('tab. Turistas alojados tip'!G9/'tab. Turistas alojados tip'!G22-1,"-")</f>
        <v>0.14198063123089311</v>
      </c>
    </row>
    <row r="9" spans="2:7" ht="15" customHeight="1">
      <c r="B9" s="55" t="s">
        <v>96</v>
      </c>
      <c r="C9" s="74">
        <f>IFERROR('tab. Turistas alojados tip'!C10/'tab. Turistas alojados tip'!C23-1,"-")</f>
        <v>0.17462446351931327</v>
      </c>
      <c r="D9" s="74">
        <f>IFERROR('tab. Turistas alojados tip'!E10/'tab. Turistas alojados tip'!E23-1,"-")</f>
        <v>0.13370043545377053</v>
      </c>
      <c r="E9" s="74">
        <f>IFERROR('tab. Turistas alojados tip'!G10/'tab. Turistas alojados tip'!G23-1,"-")</f>
        <v>0.16046213093709882</v>
      </c>
    </row>
    <row r="10" spans="2:7" ht="15" customHeight="1">
      <c r="B10" s="55" t="s">
        <v>97</v>
      </c>
      <c r="C10" s="74">
        <f>IFERROR('tab. Turistas alojados tip'!C11/'tab. Turistas alojados tip'!C24-1,"-")</f>
        <v>7.2041307281581979E-2</v>
      </c>
      <c r="D10" s="74">
        <f>IFERROR('tab. Turistas alojados tip'!E11/'tab. Turistas alojados tip'!E24-1,"-")</f>
        <v>-5.9323863391045339E-2</v>
      </c>
      <c r="E10" s="74">
        <f>IFERROR('tab. Turistas alojados tip'!G11/'tab. Turistas alojados tip'!G24-1,"-")</f>
        <v>2.5779818606171734E-2</v>
      </c>
    </row>
    <row r="11" spans="2:7" ht="30" customHeight="1">
      <c r="B11" s="61" t="str">
        <f>actualizaciones!$A$2</f>
        <v xml:space="preserve">acumulado abril 2011 </v>
      </c>
      <c r="C11" s="65">
        <v>0.13678858182140807</v>
      </c>
      <c r="D11" s="65">
        <v>5.2306322719556153E-2</v>
      </c>
      <c r="E11" s="65">
        <v>0.10731978566373468</v>
      </c>
      <c r="G11" s="75"/>
    </row>
    <row r="12" spans="2:7" ht="15" customHeight="1" outlineLevel="1">
      <c r="B12" s="55" t="s">
        <v>86</v>
      </c>
      <c r="C12" s="74">
        <f>IFERROR('tab. Turistas alojados tip'!C13/'tab. Turistas alojados tip'!C26-1,"-")</f>
        <v>5.7423298460091754E-2</v>
      </c>
      <c r="D12" s="74">
        <f>IFERROR('tab. Turistas alojados tip'!E13/'tab. Turistas alojados tip'!E26-1,"-")</f>
        <v>0.10480182116035142</v>
      </c>
      <c r="E12" s="74">
        <f>IFERROR('tab. Turistas alojados tip'!G13/'tab. Turistas alojados tip'!G26-1,"-")</f>
        <v>7.4284675898934616E-2</v>
      </c>
    </row>
    <row r="13" spans="2:7" ht="15" customHeight="1" outlineLevel="1">
      <c r="B13" s="55" t="s">
        <v>87</v>
      </c>
      <c r="C13" s="74">
        <f>IFERROR('tab. Turistas alojados tip'!C14/'tab. Turistas alojados tip'!C27-1,"-")</f>
        <v>1.9988070314967077E-2</v>
      </c>
      <c r="D13" s="74">
        <f>IFERROR('tab. Turistas alojados tip'!E14/'tab. Turistas alojados tip'!E27-1,"-")</f>
        <v>0.11725322644584413</v>
      </c>
      <c r="E13" s="74">
        <f>IFERROR('tab. Turistas alojados tip'!G14/'tab. Turistas alojados tip'!G27-1,"-")</f>
        <v>5.3725163665808484E-2</v>
      </c>
    </row>
    <row r="14" spans="2:7" ht="15" customHeight="1" outlineLevel="1">
      <c r="B14" s="55" t="s">
        <v>88</v>
      </c>
      <c r="C14" s="74">
        <f>IFERROR('tab. Turistas alojados tip'!C15/'tab. Turistas alojados tip'!C28-1,"-")</f>
        <v>0.12144999680898594</v>
      </c>
      <c r="D14" s="74">
        <f>IFERROR('tab. Turistas alojados tip'!E15/'tab. Turistas alojados tip'!E28-1,"-")</f>
        <v>-2.841617326269863E-2</v>
      </c>
      <c r="E14" s="74">
        <f>IFERROR('tab. Turistas alojados tip'!G15/'tab. Turistas alojados tip'!G28-1,"-")</f>
        <v>6.8513600902599059E-2</v>
      </c>
    </row>
    <row r="15" spans="2:7" ht="15" customHeight="1" outlineLevel="1">
      <c r="B15" s="55" t="s">
        <v>89</v>
      </c>
      <c r="C15" s="74">
        <f>IFERROR('tab. Turistas alojados tip'!C16/'tab. Turistas alojados tip'!C29-1,"-")</f>
        <v>0.10365961088318953</v>
      </c>
      <c r="D15" s="74">
        <f>IFERROR('tab. Turistas alojados tip'!E16/'tab. Turistas alojados tip'!E29-1,"-")</f>
        <v>-1.0125628697405409E-2</v>
      </c>
      <c r="E15" s="74">
        <f>IFERROR('tab. Turistas alojados tip'!G16/'tab. Turistas alojados tip'!G29-1,"-")</f>
        <v>6.244231309442605E-2</v>
      </c>
    </row>
    <row r="16" spans="2:7" ht="15" customHeight="1" outlineLevel="1">
      <c r="B16" s="55" t="s">
        <v>90</v>
      </c>
      <c r="C16" s="74">
        <f>IFERROR('tab. Turistas alojados tip'!C17/'tab. Turistas alojados tip'!C30-1,"-")</f>
        <v>5.4235642506917703E-2</v>
      </c>
      <c r="D16" s="74">
        <f>IFERROR('tab. Turistas alojados tip'!E17/'tab. Turistas alojados tip'!E30-1,"-")</f>
        <v>-0.15761540176912214</v>
      </c>
      <c r="E16" s="74">
        <f>IFERROR('tab. Turistas alojados tip'!G17/'tab. Turistas alojados tip'!G30-1,"-")</f>
        <v>-2.9460824621167614E-2</v>
      </c>
    </row>
    <row r="17" spans="2:7" ht="15" customHeight="1" outlineLevel="1">
      <c r="B17" s="55" t="s">
        <v>91</v>
      </c>
      <c r="C17" s="74">
        <f>IFERROR('tab. Turistas alojados tip'!C18/'tab. Turistas alojados tip'!C31-1,"-")</f>
        <v>6.8033046373170647E-2</v>
      </c>
      <c r="D17" s="74">
        <f>IFERROR('tab. Turistas alojados tip'!E18/'tab. Turistas alojados tip'!E31-1,"-")</f>
        <v>8.044624970133607E-2</v>
      </c>
      <c r="E17" s="74">
        <f>IFERROR('tab. Turistas alojados tip'!G18/'tab. Turistas alojados tip'!G31-1,"-")</f>
        <v>7.2466717432975392E-2</v>
      </c>
    </row>
    <row r="18" spans="2:7" ht="15" customHeight="1" outlineLevel="1">
      <c r="B18" s="55" t="s">
        <v>92</v>
      </c>
      <c r="C18" s="74">
        <f>IFERROR('tab. Turistas alojados tip'!C19/'tab. Turistas alojados tip'!C32-1,"-")</f>
        <v>7.9757521104180773E-2</v>
      </c>
      <c r="D18" s="74">
        <f>IFERROR('tab. Turistas alojados tip'!E19/'tab. Turistas alojados tip'!E32-1,"-")</f>
        <v>2.748826573594898E-2</v>
      </c>
      <c r="E18" s="74">
        <f>IFERROR('tab. Turistas alojados tip'!G19/'tab. Turistas alojados tip'!G32-1,"-")</f>
        <v>6.1868239597320906E-2</v>
      </c>
    </row>
    <row r="19" spans="2:7" ht="15" customHeight="1" outlineLevel="1">
      <c r="B19" s="55" t="s">
        <v>93</v>
      </c>
      <c r="C19" s="74">
        <f>IFERROR('tab. Turistas alojados tip'!C20/'tab. Turistas alojados tip'!C33-1,"-")</f>
        <v>9.8476314697337974E-2</v>
      </c>
      <c r="D19" s="74">
        <f>IFERROR('tab. Turistas alojados tip'!E20/'tab. Turistas alojados tip'!E33-1,"-")</f>
        <v>8.318584070796442E-3</v>
      </c>
      <c r="E19" s="74">
        <f>IFERROR('tab. Turistas alojados tip'!G20/'tab. Turistas alojados tip'!G33-1,"-")</f>
        <v>6.9693667514227009E-2</v>
      </c>
    </row>
    <row r="20" spans="2:7" ht="15" customHeight="1" outlineLevel="1">
      <c r="B20" s="55" t="s">
        <v>94</v>
      </c>
      <c r="C20" s="74">
        <f>IFERROR('tab. Turistas alojados tip'!C21/'tab. Turistas alojados tip'!C34-1,"-")</f>
        <v>0.12873036074782762</v>
      </c>
      <c r="D20" s="74">
        <f>IFERROR('tab. Turistas alojados tip'!E21/'tab. Turistas alojados tip'!E34-1,"-")</f>
        <v>3.5676425804213263E-2</v>
      </c>
      <c r="E20" s="74">
        <f>IFERROR('tab. Turistas alojados tip'!G21/'tab. Turistas alojados tip'!G34-1,"-")</f>
        <v>9.4975074636257428E-2</v>
      </c>
    </row>
    <row r="21" spans="2:7" ht="15" customHeight="1" outlineLevel="1">
      <c r="B21" s="55" t="s">
        <v>95</v>
      </c>
      <c r="C21" s="74">
        <f>IFERROR('tab. Turistas alojados tip'!C22/'tab. Turistas alojados tip'!C35-1,"-")</f>
        <v>6.4007235907013849E-2</v>
      </c>
      <c r="D21" s="74">
        <f>IFERROR('tab. Turistas alojados tip'!E22/'tab. Turistas alojados tip'!E35-1,"-")</f>
        <v>-3.8245895074089375E-3</v>
      </c>
      <c r="E21" s="74">
        <f>IFERROR('tab. Turistas alojados tip'!G22/'tab. Turistas alojados tip'!G35-1,"-")</f>
        <v>3.8927675074590384E-2</v>
      </c>
    </row>
    <row r="22" spans="2:7" ht="15" customHeight="1" outlineLevel="1">
      <c r="B22" s="55" t="s">
        <v>96</v>
      </c>
      <c r="C22" s="74">
        <f>IFERROR('tab. Turistas alojados tip'!C23/'tab. Turistas alojados tip'!C36-1,"-")</f>
        <v>-2.1066828994640741E-2</v>
      </c>
      <c r="D22" s="74">
        <f>IFERROR('tab. Turistas alojados tip'!E23/'tab. Turistas alojados tip'!E36-1,"-")</f>
        <v>-0.13213093119513708</v>
      </c>
      <c r="E22" s="74">
        <f>IFERROR('tab. Turistas alojados tip'!G23/'tab. Turistas alojados tip'!G36-1,"-")</f>
        <v>-6.2582217172925114E-2</v>
      </c>
    </row>
    <row r="23" spans="2:7" ht="15" customHeight="1" outlineLevel="1">
      <c r="B23" s="55" t="s">
        <v>97</v>
      </c>
      <c r="C23" s="74">
        <f>IFERROR('tab. Turistas alojados tip'!C24/'tab. Turistas alojados tip'!C37-1,"-")</f>
        <v>2.3701977367194482E-2</v>
      </c>
      <c r="D23" s="74">
        <f>IFERROR('tab. Turistas alojados tip'!E24/'tab. Turistas alojados tip'!E37-1,"-")</f>
        <v>-0.12767880682460175</v>
      </c>
      <c r="E23" s="74">
        <f>IFERROR('tab. Turistas alojados tip'!G24/'tab. Turistas alojados tip'!G37-1,"-")</f>
        <v>-3.5256410256410242E-2</v>
      </c>
    </row>
    <row r="24" spans="2:7" ht="15" customHeight="1">
      <c r="B24" s="66">
        <v>2010</v>
      </c>
      <c r="C24" s="76">
        <f>IFERROR('tab. Turistas alojados tip'!C25/'tab. Turistas alojados tip'!C38-1,"-")</f>
        <v>6.7044202044772128E-2</v>
      </c>
      <c r="D24" s="76">
        <f>IFERROR('tab. Turistas alojados tip'!E25/'tab. Turistas alojados tip'!E38-1,"-")</f>
        <v>-1.3657597918842246E-2</v>
      </c>
      <c r="E24" s="76">
        <f>IFERROR('tab. Turistas alojados tip'!G25/'tab. Turistas alojados tip'!G38-1,"-")</f>
        <v>3.7847681456564475E-2</v>
      </c>
      <c r="G24" s="75"/>
    </row>
    <row r="25" spans="2:7" ht="15" hidden="1" customHeight="1" outlineLevel="1">
      <c r="B25" s="55" t="s">
        <v>86</v>
      </c>
      <c r="C25" s="74">
        <f>IFERROR('tab. Turistas alojados tip'!C26/'tab. Turistas alojados tip'!C39-1,"-")</f>
        <v>-2.4616760493940348E-2</v>
      </c>
      <c r="D25" s="74">
        <f>IFERROR('tab. Turistas alojados tip'!E26/'tab. Turistas alojados tip'!E39-1,"-")</f>
        <v>-0.13937562940584092</v>
      </c>
      <c r="E25" s="74">
        <f>IFERROR('tab. Turistas alojados tip'!G26/'tab. Turistas alojados tip'!G39-1,"-")</f>
        <v>-6.8806757290315268E-2</v>
      </c>
    </row>
    <row r="26" spans="2:7" ht="15" hidden="1" customHeight="1" outlineLevel="1">
      <c r="B26" s="55" t="s">
        <v>87</v>
      </c>
      <c r="C26" s="74">
        <f>IFERROR('tab. Turistas alojados tip'!C27/'tab. Turistas alojados tip'!C40-1,"-")</f>
        <v>-8.5345371687758798E-2</v>
      </c>
      <c r="D26" s="74">
        <f>IFERROR('tab. Turistas alojados tip'!E27/'tab. Turistas alojados tip'!E40-1,"-")</f>
        <v>-0.18353622354485466</v>
      </c>
      <c r="E26" s="74">
        <f>IFERROR('tab. Turistas alojados tip'!G27/'tab. Turistas alojados tip'!G40-1,"-")</f>
        <v>-0.12197166849998664</v>
      </c>
    </row>
    <row r="27" spans="2:7" ht="15" hidden="1" customHeight="1" outlineLevel="1">
      <c r="B27" s="55" t="s">
        <v>88</v>
      </c>
      <c r="C27" s="74">
        <f>IFERROR('tab. Turistas alojados tip'!C28/'tab. Turistas alojados tip'!C41-1,"-")</f>
        <v>-7.3735443062917461E-2</v>
      </c>
      <c r="D27" s="74">
        <f>IFERROR('tab. Turistas alojados tip'!E28/'tab. Turistas alojados tip'!E41-1,"-")</f>
        <v>-0.12895071676987024</v>
      </c>
      <c r="E27" s="74">
        <f>IFERROR('tab. Turistas alojados tip'!G28/'tab. Turistas alojados tip'!G41-1,"-")</f>
        <v>-9.402092955130481E-2</v>
      </c>
    </row>
    <row r="28" spans="2:7" ht="15" hidden="1" customHeight="1" outlineLevel="1">
      <c r="B28" s="55" t="s">
        <v>89</v>
      </c>
      <c r="C28" s="74">
        <f>IFERROR('tab. Turistas alojados tip'!C29/'tab. Turistas alojados tip'!C42-1,"-")</f>
        <v>-9.8988570391872255E-2</v>
      </c>
      <c r="D28" s="74">
        <f>IFERROR('tab. Turistas alojados tip'!E29/'tab. Turistas alojados tip'!E42-1,"-")</f>
        <v>-8.355669265756982E-2</v>
      </c>
      <c r="E28" s="74">
        <f>IFERROR('tab. Turistas alojados tip'!G29/'tab. Turistas alojados tip'!G42-1,"-")</f>
        <v>-9.3458963911525084E-2</v>
      </c>
    </row>
    <row r="29" spans="2:7" ht="15" hidden="1" customHeight="1" outlineLevel="1">
      <c r="B29" s="55" t="s">
        <v>90</v>
      </c>
      <c r="C29" s="74">
        <f>IFERROR('tab. Turistas alojados tip'!C30/'tab. Turistas alojados tip'!C43-1,"-")</f>
        <v>-0.10547251582869399</v>
      </c>
      <c r="D29" s="74">
        <f>IFERROR('tab. Turistas alojados tip'!E30/'tab. Turistas alojados tip'!E43-1,"-")</f>
        <v>-7.677843505949844E-2</v>
      </c>
      <c r="E29" s="74">
        <f>IFERROR('tab. Turistas alojados tip'!G30/'tab. Turistas alojados tip'!G43-1,"-")</f>
        <v>-9.4352067575186993E-2</v>
      </c>
    </row>
    <row r="30" spans="2:7" ht="15" hidden="1" customHeight="1" outlineLevel="1">
      <c r="B30" s="55" t="s">
        <v>91</v>
      </c>
      <c r="C30" s="74">
        <f>IFERROR('tab. Turistas alojados tip'!C31/'tab. Turistas alojados tip'!C44-1,"-")</f>
        <v>-4.6662642626270512E-2</v>
      </c>
      <c r="D30" s="74">
        <f>IFERROR('tab. Turistas alojados tip'!E31/'tab. Turistas alojados tip'!E44-1,"-")</f>
        <v>-7.0836962276072835E-2</v>
      </c>
      <c r="E30" s="74">
        <f>IFERROR('tab. Turistas alojados tip'!G31/'tab. Turistas alojados tip'!G44-1,"-")</f>
        <v>-5.5440154272568876E-2</v>
      </c>
    </row>
    <row r="31" spans="2:7" ht="15" hidden="1" customHeight="1" outlineLevel="1">
      <c r="B31" s="55" t="s">
        <v>92</v>
      </c>
      <c r="C31" s="74">
        <f>IFERROR('tab. Turistas alojados tip'!C32/'tab. Turistas alojados tip'!C45-1,"-")</f>
        <v>-0.19139972250635506</v>
      </c>
      <c r="D31" s="74">
        <f>IFERROR('tab. Turistas alojados tip'!E32/'tab. Turistas alojados tip'!E45-1,"-")</f>
        <v>-0.12760908823652939</v>
      </c>
      <c r="E31" s="74">
        <f>IFERROR('tab. Turistas alojados tip'!G32/'tab. Turistas alojados tip'!G45-1,"-")</f>
        <v>-0.17064422019226166</v>
      </c>
    </row>
    <row r="32" spans="2:7" ht="15" hidden="1" customHeight="1" outlineLevel="1">
      <c r="B32" s="55" t="s">
        <v>93</v>
      </c>
      <c r="C32" s="74">
        <f>IFERROR('tab. Turistas alojados tip'!C33/'tab. Turistas alojados tip'!C46-1,"-")</f>
        <v>-0.18716386838097809</v>
      </c>
      <c r="D32" s="74">
        <f>IFERROR('tab. Turistas alojados tip'!E33/'tab. Turistas alojados tip'!E46-1,"-")</f>
        <v>-0.20504110470141301</v>
      </c>
      <c r="E32" s="74">
        <f>IFERROR('tab. Turistas alojados tip'!G33/'tab. Turistas alojados tip'!G46-1,"-")</f>
        <v>-0.19295788410800951</v>
      </c>
    </row>
    <row r="33" spans="2:5" ht="15" hidden="1" customHeight="1" outlineLevel="1">
      <c r="B33" s="55" t="s">
        <v>94</v>
      </c>
      <c r="C33" s="74">
        <f>IFERROR('tab. Turistas alojados tip'!C34/'tab. Turistas alojados tip'!C47-1,"-")</f>
        <v>-0.11129312194075547</v>
      </c>
      <c r="D33" s="74">
        <f>IFERROR('tab. Turistas alojados tip'!E34/'tab. Turistas alojados tip'!E47-1,"-")</f>
        <v>8.1416135551064528E-3</v>
      </c>
      <c r="E33" s="74">
        <f>IFERROR('tab. Turistas alojados tip'!G34/'tab. Turistas alojados tip'!G47-1,"-")</f>
        <v>-7.1385905909545411E-2</v>
      </c>
    </row>
    <row r="34" spans="2:5" ht="15" hidden="1" customHeight="1" outlineLevel="1">
      <c r="B34" s="55" t="s">
        <v>95</v>
      </c>
      <c r="C34" s="74">
        <f>IFERROR('tab. Turistas alojados tip'!C35/'tab. Turistas alojados tip'!C48-1,"-")</f>
        <v>-0.2765521695531723</v>
      </c>
      <c r="D34" s="74">
        <f>IFERROR('tab. Turistas alojados tip'!E35/'tab. Turistas alojados tip'!E48-1,"-")</f>
        <v>-0.24072187675794021</v>
      </c>
      <c r="E34" s="74">
        <f>IFERROR('tab. Turistas alojados tip'!G35/'tab. Turistas alojados tip'!G48-1,"-")</f>
        <v>-0.2637055934411574</v>
      </c>
    </row>
    <row r="35" spans="2:5" ht="15" hidden="1" customHeight="1" outlineLevel="1">
      <c r="B35" s="55" t="s">
        <v>96</v>
      </c>
      <c r="C35" s="74">
        <f>IFERROR('tab. Turistas alojados tip'!C36/'tab. Turistas alojados tip'!C49-1,"-")</f>
        <v>-0.19842902383253125</v>
      </c>
      <c r="D35" s="74">
        <f>IFERROR('tab. Turistas alojados tip'!E36/'tab. Turistas alojados tip'!E49-1,"-")</f>
        <v>-0.215304473349756</v>
      </c>
      <c r="E35" s="74">
        <f>IFERROR('tab. Turistas alojados tip'!G36/'tab. Turistas alojados tip'!G49-1,"-")</f>
        <v>-0.20482128210919204</v>
      </c>
    </row>
    <row r="36" spans="2:5" ht="15" hidden="1" customHeight="1" outlineLevel="1">
      <c r="B36" s="55" t="s">
        <v>97</v>
      </c>
      <c r="C36" s="74">
        <f>IFERROR('tab. Turistas alojados tip'!C37/'tab. Turistas alojados tip'!C50-1,"-")</f>
        <v>-0.10150465211665916</v>
      </c>
      <c r="D36" s="74">
        <f>IFERROR('tab. Turistas alojados tip'!E37/'tab. Turistas alojados tip'!E50-1,"-")</f>
        <v>-2.5383132972377709E-2</v>
      </c>
      <c r="E36" s="74">
        <f>IFERROR('tab. Turistas alojados tip'!G37/'tab. Turistas alojados tip'!G50-1,"-")</f>
        <v>-7.3315616695325936E-2</v>
      </c>
    </row>
    <row r="37" spans="2:5" ht="15" customHeight="1" collapsed="1">
      <c r="B37" s="69">
        <v>2009</v>
      </c>
      <c r="C37" s="77">
        <f>IFERROR('tab. Turistas alojados tip'!C38/'tab. Turistas alojados tip'!C51-1,"-")</f>
        <v>-0.12887218729694938</v>
      </c>
      <c r="D37" s="77">
        <f>IFERROR('tab. Turistas alojados tip'!E38/'tab. Turistas alojados tip'!E51-1,"-")</f>
        <v>-0.12608526876286319</v>
      </c>
      <c r="E37" s="77">
        <f>IFERROR('tab. Turistas alojados tip'!G38/'tab. Turistas alojados tip'!G51-1,"-")</f>
        <v>-0.12786598265284532</v>
      </c>
    </row>
    <row r="38" spans="2:5" ht="15" hidden="1" customHeight="1" outlineLevel="1">
      <c r="B38" s="55" t="s">
        <v>86</v>
      </c>
      <c r="C38" s="74">
        <f>IFERROR('tab. Turistas alojados tip'!C39/'tab. Turistas alojados tip'!C52-1,"-")</f>
        <v>-7.730311878464724E-2</v>
      </c>
      <c r="D38" s="74">
        <f>IFERROR('tab. Turistas alojados tip'!E39/'tab. Turistas alojados tip'!E52-1,"-")</f>
        <v>-8.2622117305247711E-3</v>
      </c>
      <c r="E38" s="74">
        <f>IFERROR('tab. Turistas alojados tip'!G39/'tab. Turistas alojados tip'!G52-1,"-")</f>
        <v>-5.1887107771702023E-2</v>
      </c>
    </row>
    <row r="39" spans="2:5" ht="15" hidden="1" customHeight="1" outlineLevel="1">
      <c r="B39" s="55" t="s">
        <v>87</v>
      </c>
      <c r="C39" s="74">
        <f>IFERROR('tab. Turistas alojados tip'!C40/'tab. Turistas alojados tip'!C53-1,"-")</f>
        <v>-9.2110758233540202E-2</v>
      </c>
      <c r="D39" s="74">
        <f>IFERROR('tab. Turistas alojados tip'!E40/'tab. Turistas alojados tip'!E53-1,"-")</f>
        <v>-0.11462595322624303</v>
      </c>
      <c r="E39" s="74">
        <f>IFERROR('tab. Turistas alojados tip'!G40/'tab. Turistas alojados tip'!G53-1,"-")</f>
        <v>-0.10064182993919502</v>
      </c>
    </row>
    <row r="40" spans="2:5" ht="15" hidden="1" customHeight="1" outlineLevel="1">
      <c r="B40" s="55" t="s">
        <v>88</v>
      </c>
      <c r="C40" s="74">
        <f>IFERROR('tab. Turistas alojados tip'!C41/'tab. Turistas alojados tip'!C54-1,"-")</f>
        <v>-8.5183282409034833E-2</v>
      </c>
      <c r="D40" s="74">
        <f>IFERROR('tab. Turistas alojados tip'!E41/'tab. Turistas alojados tip'!E54-1,"-")</f>
        <v>-1.591038098100106E-2</v>
      </c>
      <c r="E40" s="74">
        <f>IFERROR('tab. Turistas alojados tip'!G41/'tab. Turistas alojados tip'!G54-1,"-")</f>
        <v>-6.0896591687299217E-2</v>
      </c>
    </row>
    <row r="41" spans="2:5" ht="15" hidden="1" customHeight="1" outlineLevel="1">
      <c r="B41" s="55" t="s">
        <v>89</v>
      </c>
      <c r="C41" s="74">
        <f>IFERROR('tab. Turistas alojados tip'!C42/'tab. Turistas alojados tip'!C55-1,"-")</f>
        <v>-6.8633766672651086E-2</v>
      </c>
      <c r="D41" s="74">
        <f>IFERROR('tab. Turistas alojados tip'!E42/'tab. Turistas alojados tip'!E55-1,"-")</f>
        <v>3.2842582106455298E-2</v>
      </c>
      <c r="E41" s="74">
        <f>IFERROR('tab. Turistas alojados tip'!G42/'tab. Turistas alojados tip'!G55-1,"-")</f>
        <v>-3.4648423507266157E-2</v>
      </c>
    </row>
    <row r="42" spans="2:5" ht="15" hidden="1" customHeight="1" outlineLevel="1">
      <c r="B42" s="55" t="s">
        <v>90</v>
      </c>
      <c r="C42" s="74">
        <f>IFERROR('tab. Turistas alojados tip'!C43/'tab. Turistas alojados tip'!C56-1,"-")</f>
        <v>1.2531438521202309E-2</v>
      </c>
      <c r="D42" s="74">
        <f>IFERROR('tab. Turistas alojados tip'!E43/'tab. Turistas alojados tip'!E56-1,"-")</f>
        <v>1.294349905461023E-2</v>
      </c>
      <c r="E42" s="74">
        <f>IFERROR('tab. Turistas alojados tip'!G43/'tab. Turistas alojados tip'!G56-1,"-")</f>
        <v>1.26910936102822E-2</v>
      </c>
    </row>
    <row r="43" spans="2:5" ht="15" hidden="1" customHeight="1" outlineLevel="1">
      <c r="B43" s="55" t="s">
        <v>91</v>
      </c>
      <c r="C43" s="74">
        <f>IFERROR('tab. Turistas alojados tip'!C44/'tab. Turistas alojados tip'!C57-1,"-")</f>
        <v>-2.3890525515537386E-2</v>
      </c>
      <c r="D43" s="74">
        <f>IFERROR('tab. Turistas alojados tip'!E44/'tab. Turistas alojados tip'!E57-1,"-")</f>
        <v>6.2952676577901157E-2</v>
      </c>
      <c r="E43" s="74">
        <f>IFERROR('tab. Turistas alojados tip'!G44/'tab. Turistas alojados tip'!G57-1,"-")</f>
        <v>5.9506359196352943E-3</v>
      </c>
    </row>
    <row r="44" spans="2:5" ht="15" hidden="1" customHeight="1" outlineLevel="1">
      <c r="B44" s="55" t="s">
        <v>92</v>
      </c>
      <c r="C44" s="74">
        <f>IFERROR('tab. Turistas alojados tip'!C45/'tab. Turistas alojados tip'!C58-1,"-")</f>
        <v>2.8005955169649432E-2</v>
      </c>
      <c r="D44" s="74">
        <f>IFERROR('tab. Turistas alojados tip'!E45/'tab. Turistas alojados tip'!E58-1,"-")</f>
        <v>-1.7191208337632879E-2</v>
      </c>
      <c r="E44" s="74">
        <f>IFERROR('tab. Turistas alojados tip'!G45/'tab. Turistas alojados tip'!G58-1,"-")</f>
        <v>1.2850677480519934E-2</v>
      </c>
    </row>
    <row r="45" spans="2:5" ht="15" hidden="1" customHeight="1" outlineLevel="1">
      <c r="B45" s="55" t="s">
        <v>93</v>
      </c>
      <c r="C45" s="74">
        <f>IFERROR('tab. Turistas alojados tip'!C46/'tab. Turistas alojados tip'!C59-1,"-")</f>
        <v>0.29880827199439186</v>
      </c>
      <c r="D45" s="74">
        <f>IFERROR('tab. Turistas alojados tip'!E46/'tab. Turistas alojados tip'!E59-1,"-")</f>
        <v>0.37266857962697264</v>
      </c>
      <c r="E45" s="74">
        <f>IFERROR('tab. Turistas alojados tip'!G46/'tab. Turistas alojados tip'!G59-1,"-")</f>
        <v>0.32186036098098647</v>
      </c>
    </row>
    <row r="46" spans="2:5" ht="15" hidden="1" customHeight="1" outlineLevel="1">
      <c r="B46" s="55" t="s">
        <v>94</v>
      </c>
      <c r="C46" s="74">
        <f>IFERROR('tab. Turistas alojados tip'!C47/'tab. Turistas alojados tip'!C60-1,"-")</f>
        <v>-3.3702360201629977E-2</v>
      </c>
      <c r="D46" s="74">
        <f>IFERROR('tab. Turistas alojados tip'!E47/'tab. Turistas alojados tip'!E60-1,"-")</f>
        <v>-6.1834621554615721E-2</v>
      </c>
      <c r="E46" s="74">
        <f>IFERROR('tab. Turistas alojados tip'!G47/'tab. Turistas alojados tip'!G60-1,"-")</f>
        <v>-4.3288134119298549E-2</v>
      </c>
    </row>
    <row r="47" spans="2:5" ht="15" hidden="1" customHeight="1" outlineLevel="1">
      <c r="B47" s="55" t="s">
        <v>95</v>
      </c>
      <c r="C47" s="74">
        <f>IFERROR('tab. Turistas alojados tip'!C48/'tab. Turistas alojados tip'!C61-1,"-")</f>
        <v>0.10823970390182791</v>
      </c>
      <c r="D47" s="74">
        <f>IFERROR('tab. Turistas alojados tip'!E48/'tab. Turistas alojados tip'!E61-1,"-")</f>
        <v>-3.5162094763092289E-2</v>
      </c>
      <c r="E47" s="74">
        <f>IFERROR('tab. Turistas alojados tip'!G48/'tab. Turistas alojados tip'!G61-1,"-")</f>
        <v>5.2170621332828571E-2</v>
      </c>
    </row>
    <row r="48" spans="2:5" ht="15" hidden="1" customHeight="1" outlineLevel="1">
      <c r="B48" s="55" t="s">
        <v>96</v>
      </c>
      <c r="C48" s="74">
        <f>IFERROR('tab. Turistas alojados tip'!C49/'tab. Turistas alojados tip'!C62-1,"-")</f>
        <v>0.11172447536083907</v>
      </c>
      <c r="D48" s="74">
        <f>IFERROR('tab. Turistas alojados tip'!E49/'tab. Turistas alojados tip'!E62-1,"-")</f>
        <v>0.1104470850611563</v>
      </c>
      <c r="E48" s="74">
        <f>IFERROR('tab. Turistas alojados tip'!G49/'tab. Turistas alojados tip'!G62-1,"-")</f>
        <v>0.11124026655923291</v>
      </c>
    </row>
    <row r="49" spans="2:5" ht="15" hidden="1" customHeight="1" outlineLevel="1">
      <c r="B49" s="55" t="s">
        <v>97</v>
      </c>
      <c r="C49" s="74">
        <f>IFERROR('tab. Turistas alojados tip'!C50/'tab. Turistas alojados tip'!C63-1,"-")</f>
        <v>1.5510078810930583E-2</v>
      </c>
      <c r="D49" s="74">
        <f>IFERROR('tab. Turistas alojados tip'!E50/'tab. Turistas alojados tip'!E63-1,"-")</f>
        <v>-9.5977314452947438E-3</v>
      </c>
      <c r="E49" s="74">
        <f>IFERROR('tab. Turistas alojados tip'!G50/'tab. Turistas alojados tip'!G63-1,"-")</f>
        <v>6.0652060939252461E-3</v>
      </c>
    </row>
    <row r="50" spans="2:5" ht="15" customHeight="1" collapsed="1">
      <c r="B50" s="69">
        <v>2008</v>
      </c>
      <c r="C50" s="77">
        <f>IFERROR('tab. Turistas alojados tip'!C51/'tab. Turistas alojados tip'!C64-1,"-")</f>
        <v>1.0509631389211904E-2</v>
      </c>
      <c r="D50" s="77">
        <f>IFERROR('tab. Turistas alojados tip'!E51/'tab. Turistas alojados tip'!E64-1,"-")</f>
        <v>1.4946209701878654E-2</v>
      </c>
      <c r="E50" s="77">
        <f>IFERROR('tab. Turistas alojados tip'!G51/'tab. Turistas alojados tip'!G64-1,"-")</f>
        <v>1.2106957459176781E-2</v>
      </c>
    </row>
    <row r="51" spans="2:5" ht="15" hidden="1" customHeight="1" outlineLevel="1">
      <c r="B51" s="55" t="s">
        <v>86</v>
      </c>
      <c r="C51" s="74">
        <f>IFERROR('tab. Turistas alojados tip'!C52/'tab. Turistas alojados tip'!C65-1,"-")</f>
        <v>-4.8365012886597891E-2</v>
      </c>
      <c r="D51" s="74">
        <f>IFERROR('tab. Turistas alojados tip'!E52/'tab. Turistas alojados tip'!E65-1,"-")</f>
        <v>-9.0067910312123023E-2</v>
      </c>
      <c r="E51" s="74">
        <f>IFERROR('tab. Turistas alojados tip'!G52/'tab. Turistas alojados tip'!G65-1,"-")</f>
        <v>-6.4154295616488111E-2</v>
      </c>
    </row>
    <row r="52" spans="2:5" ht="15" hidden="1" customHeight="1" outlineLevel="1">
      <c r="B52" s="55" t="s">
        <v>87</v>
      </c>
      <c r="C52" s="74">
        <f>IFERROR('tab. Turistas alojados tip'!C53/'tab. Turistas alojados tip'!C66-1,"-")</f>
        <v>2.2746913273668179E-2</v>
      </c>
      <c r="D52" s="74">
        <f>IFERROR('tab. Turistas alojados tip'!E53/'tab. Turistas alojados tip'!E66-1,"-")</f>
        <v>0.21723543204852436</v>
      </c>
      <c r="E52" s="74">
        <f>IFERROR('tab. Turistas alojados tip'!G53/'tab. Turistas alojados tip'!G66-1,"-")</f>
        <v>8.8654811001076972E-2</v>
      </c>
    </row>
    <row r="53" spans="2:5" ht="15" hidden="1" customHeight="1" outlineLevel="1">
      <c r="B53" s="55" t="s">
        <v>88</v>
      </c>
      <c r="C53" s="74">
        <f>IFERROR('tab. Turistas alojados tip'!C54/'tab. Turistas alojados tip'!C67-1,"-")</f>
        <v>-1.8106995884773713E-2</v>
      </c>
      <c r="D53" s="74">
        <f>IFERROR('tab. Turistas alojados tip'!E54/'tab. Turistas alojados tip'!E67-1,"-")</f>
        <v>-6.2130084865186452E-2</v>
      </c>
      <c r="E53" s="74">
        <f>IFERROR('tab. Turistas alojados tip'!G54/'tab. Turistas alojados tip'!G67-1,"-")</f>
        <v>-3.4004104918551881E-2</v>
      </c>
    </row>
    <row r="54" spans="2:5" ht="15" hidden="1" customHeight="1" outlineLevel="1">
      <c r="B54" s="55" t="s">
        <v>89</v>
      </c>
      <c r="C54" s="74">
        <f>IFERROR('tab. Turistas alojados tip'!C55/'tab. Turistas alojados tip'!C68-1,"-")</f>
        <v>-8.3667998877459238E-2</v>
      </c>
      <c r="D54" s="74">
        <f>IFERROR('tab. Turistas alojados tip'!E55/'tab. Turistas alojados tip'!E68-1,"-")</f>
        <v>-0.20929306999651753</v>
      </c>
      <c r="E54" s="74">
        <f>IFERROR('tab. Turistas alojados tip'!G55/'tab. Turistas alojados tip'!G68-1,"-")</f>
        <v>-0.12996211195306773</v>
      </c>
    </row>
    <row r="55" spans="2:5" ht="15" hidden="1" customHeight="1" outlineLevel="1">
      <c r="B55" s="55" t="s">
        <v>90</v>
      </c>
      <c r="C55" s="74">
        <f>IFERROR('tab. Turistas alojados tip'!C56/'tab. Turistas alojados tip'!C69-1,"-")</f>
        <v>6.5679991502318735E-3</v>
      </c>
      <c r="D55" s="74">
        <f>IFERROR('tab. Turistas alojados tip'!E56/'tab. Turistas alojados tip'!E69-1,"-")</f>
        <v>3.8476531481454801E-2</v>
      </c>
      <c r="E55" s="74">
        <f>IFERROR('tab. Turistas alojados tip'!G56/'tab. Turistas alojados tip'!G69-1,"-")</f>
        <v>1.8695640244738909E-2</v>
      </c>
    </row>
    <row r="56" spans="2:5" ht="15" hidden="1" customHeight="1" outlineLevel="1">
      <c r="B56" s="55" t="s">
        <v>91</v>
      </c>
      <c r="C56" s="74">
        <f>IFERROR('tab. Turistas alojados tip'!C57/'tab. Turistas alojados tip'!C70-1,"-")</f>
        <v>9.816998858042103E-3</v>
      </c>
      <c r="D56" s="74">
        <f>IFERROR('tab. Turistas alojados tip'!E57/'tab. Turistas alojados tip'!E70-1,"-")</f>
        <v>-0.13636007336918177</v>
      </c>
      <c r="E56" s="74">
        <f>IFERROR('tab. Turistas alojados tip'!G57/'tab. Turistas alojados tip'!G70-1,"-")</f>
        <v>-4.5686155457932975E-2</v>
      </c>
    </row>
    <row r="57" spans="2:5" ht="15" hidden="1" customHeight="1" outlineLevel="1">
      <c r="B57" s="55" t="s">
        <v>92</v>
      </c>
      <c r="C57" s="74">
        <f>IFERROR('tab. Turistas alojados tip'!C58/'tab. Turistas alojados tip'!C71-1,"-")</f>
        <v>6.159454448320334E-3</v>
      </c>
      <c r="D57" s="74">
        <f>IFERROR('tab. Turistas alojados tip'!E58/'tab. Turistas alojados tip'!E71-1,"-")</f>
        <v>-0.12817790892243475</v>
      </c>
      <c r="E57" s="74">
        <f>IFERROR('tab. Turistas alojados tip'!G58/'tab. Turistas alojados tip'!G71-1,"-")</f>
        <v>-4.3272732087763721E-2</v>
      </c>
    </row>
    <row r="58" spans="2:5" ht="15" hidden="1" customHeight="1" outlineLevel="1">
      <c r="B58" s="55" t="s">
        <v>93</v>
      </c>
      <c r="C58" s="74">
        <f>IFERROR('tab. Turistas alojados tip'!C59/'tab. Turistas alojados tip'!C72-1,"-")</f>
        <v>-0.10437921833307173</v>
      </c>
      <c r="D58" s="74">
        <f>IFERROR('tab. Turistas alojados tip'!E59/'tab. Turistas alojados tip'!E72-1,"-")</f>
        <v>-0.15953993136072719</v>
      </c>
      <c r="E58" s="74">
        <f>IFERROR('tab. Turistas alojados tip'!G59/'tab. Turistas alojados tip'!G72-1,"-")</f>
        <v>-0.12235674662555363</v>
      </c>
    </row>
    <row r="59" spans="2:5" ht="15" hidden="1" customHeight="1" outlineLevel="1">
      <c r="B59" s="55" t="s">
        <v>94</v>
      </c>
      <c r="C59" s="74">
        <f>IFERROR('tab. Turistas alojados tip'!C60/'tab. Turistas alojados tip'!C73-1,"-")</f>
        <v>-6.2386812371352574E-2</v>
      </c>
      <c r="D59" s="74">
        <f>IFERROR('tab. Turistas alojados tip'!E60/'tab. Turistas alojados tip'!E73-1,"-")</f>
        <v>-9.8430437998192177E-2</v>
      </c>
      <c r="E59" s="74">
        <f>IFERROR('tab. Turistas alojados tip'!G60/'tab. Turistas alojados tip'!G73-1,"-")</f>
        <v>-7.4987646660001572E-2</v>
      </c>
    </row>
    <row r="60" spans="2:5" ht="15" hidden="1" customHeight="1" outlineLevel="1">
      <c r="B60" s="55" t="s">
        <v>95</v>
      </c>
      <c r="C60" s="74">
        <f>IFERROR('tab. Turistas alojados tip'!C61/'tab. Turistas alojados tip'!C74-1,"-")</f>
        <v>2.9424311170573647E-2</v>
      </c>
      <c r="D60" s="74">
        <f>IFERROR('tab. Turistas alojados tip'!E61/'tab. Turistas alojados tip'!E74-1,"-")</f>
        <v>5.521415414144859E-2</v>
      </c>
      <c r="E60" s="74">
        <f>IFERROR('tab. Turistas alojados tip'!G61/'tab. Turistas alojados tip'!G74-1,"-")</f>
        <v>3.9356419412336363E-2</v>
      </c>
    </row>
    <row r="61" spans="2:5" ht="15" hidden="1" customHeight="1" outlineLevel="1">
      <c r="B61" s="55" t="s">
        <v>96</v>
      </c>
      <c r="C61" s="74">
        <f>IFERROR('tab. Turistas alojados tip'!C62/'tab. Turistas alojados tip'!C75-1,"-")</f>
        <v>1.8547207626889106E-2</v>
      </c>
      <c r="D61" s="74">
        <f>IFERROR('tab. Turistas alojados tip'!E62/'tab. Turistas alojados tip'!E75-1,"-")</f>
        <v>-1.7898699520876082E-2</v>
      </c>
      <c r="E61" s="74">
        <f>IFERROR('tab. Turistas alojados tip'!G62/'tab. Turistas alojados tip'!G75-1,"-")</f>
        <v>4.4180569836478334E-3</v>
      </c>
    </row>
    <row r="62" spans="2:5" ht="15" hidden="1" customHeight="1" outlineLevel="1">
      <c r="B62" s="55" t="s">
        <v>97</v>
      </c>
      <c r="C62" s="74">
        <f>IFERROR('tab. Turistas alojados tip'!C63/'tab. Turistas alojados tip'!C76-1,"-")</f>
        <v>-4.6438948930743962E-2</v>
      </c>
      <c r="D62" s="74">
        <f>IFERROR('tab. Turistas alojados tip'!E63/'tab. Turistas alojados tip'!E76-1,"-")</f>
        <v>-3.4758044706460378E-2</v>
      </c>
      <c r="E62" s="74">
        <f>IFERROR('tab. Turistas alojados tip'!G63/'tab. Turistas alojados tip'!G76-1,"-")</f>
        <v>-4.2078235124584085E-2</v>
      </c>
    </row>
    <row r="63" spans="2:5" ht="15" customHeight="1" collapsed="1">
      <c r="B63" s="69">
        <v>2007</v>
      </c>
      <c r="C63" s="77">
        <f>IFERROR('tab. Turistas alojados tip'!C64/'tab. Turistas alojados tip'!C77-1,"-")</f>
        <v>-2.2021430014617649E-2</v>
      </c>
      <c r="D63" s="77">
        <f>IFERROR('tab. Turistas alojados tip'!E64/'tab. Turistas alojados tip'!E77-1,"-")</f>
        <v>-5.1226640787216726E-2</v>
      </c>
      <c r="E63" s="77">
        <f>IFERROR('tab. Turistas alojados tip'!G64/'tab. Turistas alojados tip'!G77-1,"-")</f>
        <v>-3.2741212548908383E-2</v>
      </c>
    </row>
    <row r="64" spans="2:5" ht="27" customHeight="1">
      <c r="B64" s="341" t="s">
        <v>103</v>
      </c>
      <c r="C64" s="341"/>
      <c r="D64" s="341"/>
      <c r="E64" s="341"/>
    </row>
  </sheetData>
  <mergeCells count="2">
    <mergeCell ref="B5:E5"/>
    <mergeCell ref="B64:E6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</sheetPr>
  <dimension ref="B1:P81"/>
  <sheetViews>
    <sheetView showGridLines="0" showRowColHeaders="0" zoomScaleNormal="100" workbookViewId="0">
      <selection activeCell="I25" sqref="I25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16" width="9.7109375" style="99" customWidth="1"/>
    <col min="17" max="17" width="11.42578125" style="99"/>
    <col min="18" max="18" width="14.28515625" style="99" customWidth="1"/>
    <col min="19" max="16384" width="11.42578125" style="99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45" t="s">
        <v>288</v>
      </c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</row>
    <row r="6" spans="2:16" ht="25.5">
      <c r="B6" s="137"/>
      <c r="C6" s="118" t="s">
        <v>167</v>
      </c>
      <c r="D6" s="118" t="s">
        <v>85</v>
      </c>
      <c r="E6" s="117" t="s">
        <v>162</v>
      </c>
      <c r="F6" s="117" t="s">
        <v>85</v>
      </c>
      <c r="G6" s="118" t="s">
        <v>161</v>
      </c>
      <c r="H6" s="118" t="s">
        <v>85</v>
      </c>
      <c r="I6" s="117" t="s">
        <v>160</v>
      </c>
      <c r="J6" s="117" t="s">
        <v>85</v>
      </c>
      <c r="K6" s="118" t="s">
        <v>81</v>
      </c>
      <c r="L6" s="118" t="s">
        <v>85</v>
      </c>
      <c r="M6" s="117" t="s">
        <v>136</v>
      </c>
      <c r="N6" s="117" t="s">
        <v>85</v>
      </c>
      <c r="O6" s="118" t="s">
        <v>83</v>
      </c>
      <c r="P6" s="118" t="s">
        <v>85</v>
      </c>
    </row>
    <row r="7" spans="2:16">
      <c r="B7" s="55" t="s">
        <v>94</v>
      </c>
      <c r="C7" s="287">
        <v>6.3723228995057664</v>
      </c>
      <c r="D7" s="290">
        <f t="shared" ref="D7:D10" si="0">C7-C20</f>
        <v>0.58299705680913672</v>
      </c>
      <c r="E7" s="286">
        <v>7.794159885112494</v>
      </c>
      <c r="F7" s="291">
        <f t="shared" ref="F7:F10" si="1">E7-E20</f>
        <v>0.89698583244711205</v>
      </c>
      <c r="G7" s="287">
        <v>7.1764800794340324</v>
      </c>
      <c r="H7" s="290">
        <f t="shared" ref="H7:H10" si="2">G7-G20</f>
        <v>0.57697519125377816</v>
      </c>
      <c r="I7" s="286">
        <v>7.1902097111525638</v>
      </c>
      <c r="J7" s="291">
        <f t="shared" ref="J7:J10" si="3">I7-I20</f>
        <v>0.57334374897236362</v>
      </c>
      <c r="K7" s="287">
        <v>7.2590134868789109</v>
      </c>
      <c r="L7" s="290">
        <f t="shared" ref="L7:L10" si="4">K7-K20</f>
        <v>0.6232445589358333</v>
      </c>
      <c r="M7" s="286">
        <v>7.9283334514779895</v>
      </c>
      <c r="N7" s="291">
        <f t="shared" ref="N7:N10" si="5">M7-M20</f>
        <v>0.8822918390910468</v>
      </c>
      <c r="O7" s="287">
        <v>7.4778147901399068</v>
      </c>
      <c r="P7" s="290">
        <f t="shared" ref="P7:P10" si="6">O7-O20</f>
        <v>0.70127929774154385</v>
      </c>
    </row>
    <row r="8" spans="2:16">
      <c r="B8" s="55" t="s">
        <v>95</v>
      </c>
      <c r="C8" s="287">
        <v>8.5014409221902021</v>
      </c>
      <c r="D8" s="290">
        <f t="shared" si="0"/>
        <v>-8.9397587126567757E-2</v>
      </c>
      <c r="E8" s="286">
        <v>9.0637234730468528</v>
      </c>
      <c r="F8" s="291">
        <f t="shared" si="1"/>
        <v>0.6598994071053621</v>
      </c>
      <c r="G8" s="287">
        <v>8.0866307786225651</v>
      </c>
      <c r="H8" s="290">
        <f t="shared" si="2"/>
        <v>0.38022404697214451</v>
      </c>
      <c r="I8" s="286">
        <v>7.0806542231100567</v>
      </c>
      <c r="J8" s="291">
        <f t="shared" si="3"/>
        <v>0.27476861935211261</v>
      </c>
      <c r="K8" s="287">
        <v>8.0954713746031448</v>
      </c>
      <c r="L8" s="290">
        <f t="shared" si="4"/>
        <v>0.40644509948722529</v>
      </c>
      <c r="M8" s="286">
        <v>9.0065057479761954</v>
      </c>
      <c r="N8" s="291">
        <f t="shared" si="5"/>
        <v>0.12670916915049091</v>
      </c>
      <c r="O8" s="287">
        <v>8.4030626571733453</v>
      </c>
      <c r="P8" s="290">
        <f t="shared" si="6"/>
        <v>0.29188820285527761</v>
      </c>
    </row>
    <row r="9" spans="2:16">
      <c r="B9" s="55" t="s">
        <v>96</v>
      </c>
      <c r="C9" s="287">
        <v>8.0870056497175149</v>
      </c>
      <c r="D9" s="290">
        <f t="shared" si="0"/>
        <v>-0.74351643863589878</v>
      </c>
      <c r="E9" s="286">
        <v>10.1</v>
      </c>
      <c r="F9" s="291">
        <f t="shared" si="1"/>
        <v>1.1399999999999988</v>
      </c>
      <c r="G9" s="287">
        <v>8.36</v>
      </c>
      <c r="H9" s="290">
        <f t="shared" si="2"/>
        <v>0.34999999999999964</v>
      </c>
      <c r="I9" s="286">
        <v>7.44</v>
      </c>
      <c r="J9" s="291">
        <f t="shared" si="3"/>
        <v>0.62000000000000011</v>
      </c>
      <c r="K9" s="287">
        <v>8.5</v>
      </c>
      <c r="L9" s="290">
        <f t="shared" si="4"/>
        <v>0.5</v>
      </c>
      <c r="M9" s="286">
        <v>10.11</v>
      </c>
      <c r="N9" s="291">
        <f t="shared" si="5"/>
        <v>0.32000000000000028</v>
      </c>
      <c r="O9" s="287">
        <v>9.0399999999999991</v>
      </c>
      <c r="P9" s="290">
        <f t="shared" si="6"/>
        <v>0.41999999999999993</v>
      </c>
    </row>
    <row r="10" spans="2:16">
      <c r="B10" s="55" t="s">
        <v>97</v>
      </c>
      <c r="C10" s="287">
        <v>8.7309322033898304</v>
      </c>
      <c r="D10" s="290">
        <f t="shared" si="0"/>
        <v>1.6983651535814017</v>
      </c>
      <c r="E10" s="286">
        <v>9.7899999999999991</v>
      </c>
      <c r="F10" s="291">
        <f t="shared" si="1"/>
        <v>0.58999999999999986</v>
      </c>
      <c r="G10" s="287">
        <v>8.69</v>
      </c>
      <c r="H10" s="290">
        <f t="shared" si="2"/>
        <v>0.11999999999999922</v>
      </c>
      <c r="I10" s="286">
        <v>7.95</v>
      </c>
      <c r="J10" s="291">
        <f t="shared" si="3"/>
        <v>1.1100000000000003</v>
      </c>
      <c r="K10" s="287">
        <v>8.76</v>
      </c>
      <c r="L10" s="290">
        <f t="shared" si="4"/>
        <v>0.33999999999999986</v>
      </c>
      <c r="M10" s="286">
        <v>10.71</v>
      </c>
      <c r="N10" s="291">
        <f t="shared" si="5"/>
        <v>1.1000000000000014</v>
      </c>
      <c r="O10" s="287">
        <v>9.39</v>
      </c>
      <c r="P10" s="290">
        <f t="shared" si="6"/>
        <v>0.55000000000000071</v>
      </c>
    </row>
    <row r="11" spans="2:16" ht="30" customHeight="1">
      <c r="B11" s="61" t="str">
        <f>actualizaciones!$A$2</f>
        <v xml:space="preserve">acumulado abril 2011 </v>
      </c>
      <c r="C11" s="281">
        <v>7.8317825661116549</v>
      </c>
      <c r="D11" s="281">
        <v>0.35106556448210569</v>
      </c>
      <c r="E11" s="281">
        <v>9.1445305119969778</v>
      </c>
      <c r="F11" s="281">
        <v>0.81708565211977735</v>
      </c>
      <c r="G11" s="281">
        <v>8.0240426415321995</v>
      </c>
      <c r="H11" s="281">
        <v>0.36970281199116251</v>
      </c>
      <c r="I11" s="281">
        <v>7.3804568318627854</v>
      </c>
      <c r="J11" s="281">
        <v>0.61549304993369702</v>
      </c>
      <c r="K11" s="281">
        <v>8.1005253325398883</v>
      </c>
      <c r="L11" s="281">
        <v>0.469389835933403</v>
      </c>
      <c r="M11" s="281">
        <v>9.340232349961143</v>
      </c>
      <c r="N11" s="281">
        <v>0.59004602227284941</v>
      </c>
      <c r="O11" s="281">
        <v>8.5114716144389728</v>
      </c>
      <c r="P11" s="281">
        <v>0.48999285308305041</v>
      </c>
    </row>
    <row r="12" spans="2:16" outlineLevel="1">
      <c r="B12" s="55" t="s">
        <v>86</v>
      </c>
      <c r="C12" s="287">
        <v>6.7002487562189055</v>
      </c>
      <c r="D12" s="290">
        <f>C12-C25</f>
        <v>-1.0688144246089815</v>
      </c>
      <c r="E12" s="286">
        <v>7.98</v>
      </c>
      <c r="F12" s="291">
        <f>E12-E25</f>
        <v>-0.81335954565312285</v>
      </c>
      <c r="G12" s="287">
        <v>7.72</v>
      </c>
      <c r="H12" s="290">
        <f t="shared" ref="H12:H63" si="7">G12-G25</f>
        <v>-0.33177771292211045</v>
      </c>
      <c r="I12" s="286">
        <v>6.79</v>
      </c>
      <c r="J12" s="291">
        <f t="shared" ref="J12:J23" si="8">I12-I25</f>
        <v>-2.9128949615713218E-2</v>
      </c>
      <c r="K12" s="287">
        <v>7.61</v>
      </c>
      <c r="L12" s="290">
        <f t="shared" ref="L12:L63" si="9">K12-K25</f>
        <v>-0.38724932408604662</v>
      </c>
      <c r="M12" s="286">
        <v>8.6999999999999993</v>
      </c>
      <c r="N12" s="291">
        <f t="shared" ref="N12:N23" si="10">M12-M25</f>
        <v>-0.53036827436546652</v>
      </c>
      <c r="O12" s="287">
        <v>8.01</v>
      </c>
      <c r="P12" s="290">
        <f t="shared" ref="P12:P23" si="11">O12-O25</f>
        <v>-0.4260997327235696</v>
      </c>
    </row>
    <row r="13" spans="2:16" outlineLevel="1">
      <c r="B13" s="55" t="s">
        <v>87</v>
      </c>
      <c r="C13" s="287">
        <v>7.7704347826086959</v>
      </c>
      <c r="D13" s="290">
        <f t="shared" ref="D13:F62" si="12">C13-C26</f>
        <v>-0.33392018863206019</v>
      </c>
      <c r="E13" s="286">
        <v>8.9</v>
      </c>
      <c r="F13" s="291">
        <f t="shared" si="12"/>
        <v>0.35744397011739615</v>
      </c>
      <c r="G13" s="287">
        <v>8.33</v>
      </c>
      <c r="H13" s="290">
        <f t="shared" si="7"/>
        <v>0.22224731839190781</v>
      </c>
      <c r="I13" s="286">
        <v>8.7799999999999994</v>
      </c>
      <c r="J13" s="291">
        <f t="shared" si="8"/>
        <v>-0.17617629840260918</v>
      </c>
      <c r="K13" s="287">
        <v>8.4700000000000006</v>
      </c>
      <c r="L13" s="290">
        <f t="shared" si="9"/>
        <v>0.16740704787078542</v>
      </c>
      <c r="M13" s="286">
        <v>9.44</v>
      </c>
      <c r="N13" s="291">
        <f t="shared" si="10"/>
        <v>-4.8569792538431855E-2</v>
      </c>
      <c r="O13" s="287">
        <v>8.83</v>
      </c>
      <c r="P13" s="290">
        <f t="shared" si="11"/>
        <v>0.11604276318302276</v>
      </c>
    </row>
    <row r="14" spans="2:16" outlineLevel="1">
      <c r="B14" s="55" t="s">
        <v>88</v>
      </c>
      <c r="C14" s="287">
        <v>6.2410196987253768</v>
      </c>
      <c r="D14" s="290">
        <f t="shared" si="12"/>
        <v>-0.47326601556033765</v>
      </c>
      <c r="E14" s="286">
        <v>7.25</v>
      </c>
      <c r="F14" s="291">
        <f t="shared" si="12"/>
        <v>-0.66045730732331265</v>
      </c>
      <c r="G14" s="287">
        <v>7.35</v>
      </c>
      <c r="H14" s="290">
        <f t="shared" si="7"/>
        <v>-4.689562087582555E-2</v>
      </c>
      <c r="I14" s="286">
        <v>6.46</v>
      </c>
      <c r="J14" s="291">
        <f t="shared" si="8"/>
        <v>-0.7653002283946071</v>
      </c>
      <c r="K14" s="287">
        <v>7.19</v>
      </c>
      <c r="L14" s="290">
        <f t="shared" si="9"/>
        <v>-0.24135064990320565</v>
      </c>
      <c r="M14" s="286">
        <v>8.33</v>
      </c>
      <c r="N14" s="291">
        <f t="shared" si="10"/>
        <v>0.54416329074478043</v>
      </c>
      <c r="O14" s="287">
        <v>7.55</v>
      </c>
      <c r="P14" s="290">
        <f t="shared" si="11"/>
        <v>-6.5637942184126885E-3</v>
      </c>
    </row>
    <row r="15" spans="2:16" outlineLevel="1">
      <c r="B15" s="55" t="s">
        <v>89</v>
      </c>
      <c r="C15" s="287">
        <v>11.0028129395218</v>
      </c>
      <c r="D15" s="290">
        <f t="shared" si="12"/>
        <v>4.1256877463224173</v>
      </c>
      <c r="E15" s="286">
        <v>7.9888277202072535</v>
      </c>
      <c r="F15" s="291">
        <f t="shared" si="12"/>
        <v>-0.97117227979274734</v>
      </c>
      <c r="G15" s="287">
        <v>7.8706797561093946</v>
      </c>
      <c r="H15" s="290">
        <f t="shared" si="7"/>
        <v>-0.31932024389060487</v>
      </c>
      <c r="I15" s="286">
        <v>7.3600156188988679</v>
      </c>
      <c r="J15" s="291">
        <f t="shared" si="8"/>
        <v>-1.3199843811011318</v>
      </c>
      <c r="K15" s="287">
        <v>7.8381509481293969</v>
      </c>
      <c r="L15" s="290">
        <f t="shared" si="9"/>
        <v>-0.49184905187060313</v>
      </c>
      <c r="M15" s="286">
        <v>8.7856119616796491</v>
      </c>
      <c r="N15" s="291">
        <f t="shared" si="10"/>
        <v>2.5611961679649298E-2</v>
      </c>
      <c r="O15" s="287">
        <v>8.1579150141643062</v>
      </c>
      <c r="P15" s="290">
        <f t="shared" si="11"/>
        <v>-0.33208498583569401</v>
      </c>
    </row>
    <row r="16" spans="2:16" outlineLevel="1">
      <c r="B16" s="55" t="s">
        <v>90</v>
      </c>
      <c r="C16" s="287">
        <v>6.6694426649583605</v>
      </c>
      <c r="D16" s="290">
        <f t="shared" si="12"/>
        <v>-0.7860171051565823</v>
      </c>
      <c r="E16" s="286">
        <v>7.8686660381805327</v>
      </c>
      <c r="F16" s="291">
        <f t="shared" si="12"/>
        <v>-1.231333961819467</v>
      </c>
      <c r="G16" s="287">
        <v>8.2309577347210823</v>
      </c>
      <c r="H16" s="290">
        <f t="shared" si="7"/>
        <v>0.18095773472108156</v>
      </c>
      <c r="I16" s="286">
        <v>7.0159072184549087</v>
      </c>
      <c r="J16" s="291">
        <f t="shared" si="8"/>
        <v>-0.22409278154509149</v>
      </c>
      <c r="K16" s="287">
        <v>7.9753087556754867</v>
      </c>
      <c r="L16" s="290">
        <f t="shared" si="9"/>
        <v>-0.11469124432451316</v>
      </c>
      <c r="M16" s="286">
        <v>9.2303619645977086</v>
      </c>
      <c r="N16" s="291">
        <f t="shared" si="10"/>
        <v>0.84036196459770807</v>
      </c>
      <c r="O16" s="287">
        <v>8.4056728232189979</v>
      </c>
      <c r="P16" s="290">
        <f t="shared" si="11"/>
        <v>0.2056728232189986</v>
      </c>
    </row>
    <row r="17" spans="2:16" outlineLevel="1">
      <c r="B17" s="55" t="s">
        <v>91</v>
      </c>
      <c r="C17" s="287">
        <v>6.1845542305508232</v>
      </c>
      <c r="D17" s="290">
        <f t="shared" si="12"/>
        <v>-0.26429883826504774</v>
      </c>
      <c r="E17" s="286">
        <v>8.0059374126851068</v>
      </c>
      <c r="F17" s="291">
        <f t="shared" si="12"/>
        <v>-0.77406258731489253</v>
      </c>
      <c r="G17" s="287">
        <v>8.1398427296473663</v>
      </c>
      <c r="H17" s="290">
        <f t="shared" si="7"/>
        <v>0.10984272964736697</v>
      </c>
      <c r="I17" s="286">
        <v>7.1992801919488141</v>
      </c>
      <c r="J17" s="291">
        <f t="shared" si="8"/>
        <v>0.22928019194881433</v>
      </c>
      <c r="K17" s="287">
        <v>7.9536549218339152</v>
      </c>
      <c r="L17" s="290">
        <f t="shared" si="9"/>
        <v>-2.6345078166085223E-2</v>
      </c>
      <c r="M17" s="286">
        <v>8.0718878644575245</v>
      </c>
      <c r="N17" s="291">
        <f t="shared" si="10"/>
        <v>-0.14811213554247615</v>
      </c>
      <c r="O17" s="287">
        <v>7.9961988357786877</v>
      </c>
      <c r="P17" s="290">
        <f t="shared" si="11"/>
        <v>-7.3801164221312554E-2</v>
      </c>
    </row>
    <row r="18" spans="2:16" outlineLevel="1">
      <c r="B18" s="55" t="s">
        <v>92</v>
      </c>
      <c r="C18" s="287">
        <v>6.729905865314989</v>
      </c>
      <c r="D18" s="290">
        <f t="shared" si="12"/>
        <v>-0.20526287358376738</v>
      </c>
      <c r="E18" s="286">
        <v>7.3845167494790829</v>
      </c>
      <c r="F18" s="291">
        <f t="shared" si="12"/>
        <v>-1.4721598299072962</v>
      </c>
      <c r="G18" s="287">
        <v>7.5331850446501587</v>
      </c>
      <c r="H18" s="290">
        <f t="shared" si="7"/>
        <v>-6.9205510997482733E-2</v>
      </c>
      <c r="I18" s="286">
        <v>7.5174413417789276</v>
      </c>
      <c r="J18" s="291">
        <f t="shared" si="8"/>
        <v>0.63435255321609851</v>
      </c>
      <c r="K18" s="287">
        <v>7.4967521169237905</v>
      </c>
      <c r="L18" s="290">
        <f t="shared" si="9"/>
        <v>-0.21703260790775136</v>
      </c>
      <c r="M18" s="286">
        <v>8.2073230725982143</v>
      </c>
      <c r="N18" s="291">
        <f t="shared" si="10"/>
        <v>-0.29692533274538846</v>
      </c>
      <c r="O18" s="287">
        <v>7.7320728954126166</v>
      </c>
      <c r="P18" s="290">
        <f t="shared" si="11"/>
        <v>-0.25224997276931393</v>
      </c>
    </row>
    <row r="19" spans="2:16" outlineLevel="1">
      <c r="B19" s="55" t="s">
        <v>93</v>
      </c>
      <c r="C19" s="287">
        <v>6.4060795011691347</v>
      </c>
      <c r="D19" s="290">
        <f t="shared" si="12"/>
        <v>-0.24143602678117571</v>
      </c>
      <c r="E19" s="286">
        <v>7.5810306198655715</v>
      </c>
      <c r="F19" s="291">
        <f t="shared" si="12"/>
        <v>-0.63896938013442917</v>
      </c>
      <c r="G19" s="287">
        <v>6.8269504681123472</v>
      </c>
      <c r="H19" s="290">
        <f t="shared" si="7"/>
        <v>0.15695046811234725</v>
      </c>
      <c r="I19" s="286">
        <v>6.0672417450328782</v>
      </c>
      <c r="J19" s="291">
        <f t="shared" si="8"/>
        <v>-0.74275825496712145</v>
      </c>
      <c r="K19" s="287">
        <v>6.8250323834196891</v>
      </c>
      <c r="L19" s="290">
        <f t="shared" si="9"/>
        <v>-0.10496761658031062</v>
      </c>
      <c r="M19" s="286">
        <v>8.0312695905112967</v>
      </c>
      <c r="N19" s="291">
        <f t="shared" si="10"/>
        <v>1.1269590511297167E-2</v>
      </c>
      <c r="O19" s="287">
        <v>7.188025867988741</v>
      </c>
      <c r="P19" s="290">
        <f t="shared" si="11"/>
        <v>-9.1974132011259258E-2</v>
      </c>
    </row>
    <row r="20" spans="2:16" outlineLevel="1">
      <c r="B20" s="55" t="s">
        <v>94</v>
      </c>
      <c r="C20" s="287">
        <v>5.7893258426966296</v>
      </c>
      <c r="D20" s="290">
        <f t="shared" si="12"/>
        <v>-1.1731189290264927</v>
      </c>
      <c r="E20" s="286">
        <v>6.897174052665382</v>
      </c>
      <c r="F20" s="291">
        <f t="shared" si="12"/>
        <v>-0.89260670026712408</v>
      </c>
      <c r="G20" s="287">
        <v>6.5995048881802543</v>
      </c>
      <c r="H20" s="290">
        <f t="shared" si="7"/>
        <v>-0.96427505652447909</v>
      </c>
      <c r="I20" s="286">
        <v>6.6168659621802002</v>
      </c>
      <c r="J20" s="291">
        <f t="shared" si="8"/>
        <v>-0.20000426682743377</v>
      </c>
      <c r="K20" s="287">
        <v>6.6357689279430776</v>
      </c>
      <c r="L20" s="290">
        <f t="shared" si="9"/>
        <v>-0.85207448467870783</v>
      </c>
      <c r="M20" s="286">
        <v>7.0460416123869427</v>
      </c>
      <c r="N20" s="291">
        <f t="shared" si="10"/>
        <v>-1.0247522892764147</v>
      </c>
      <c r="O20" s="287">
        <v>6.7765354923983629</v>
      </c>
      <c r="P20" s="290">
        <f t="shared" si="11"/>
        <v>-0.92277302976878062</v>
      </c>
    </row>
    <row r="21" spans="2:16" outlineLevel="1">
      <c r="B21" s="55" t="s">
        <v>95</v>
      </c>
      <c r="C21" s="287">
        <v>8.5908385093167698</v>
      </c>
      <c r="D21" s="290">
        <f t="shared" si="12"/>
        <v>1.3408385093167698</v>
      </c>
      <c r="E21" s="286">
        <v>8.4038240659414907</v>
      </c>
      <c r="F21" s="291">
        <f t="shared" si="12"/>
        <v>0.11382406594149153</v>
      </c>
      <c r="G21" s="287">
        <v>7.7064067316504206</v>
      </c>
      <c r="H21" s="290">
        <f t="shared" si="7"/>
        <v>-0.58359326834957859</v>
      </c>
      <c r="I21" s="286">
        <v>6.805885603757944</v>
      </c>
      <c r="J21" s="291">
        <f t="shared" si="8"/>
        <v>-0.45411439624205574</v>
      </c>
      <c r="K21" s="287">
        <v>7.6890262751159195</v>
      </c>
      <c r="L21" s="290">
        <f t="shared" si="9"/>
        <v>-0.44097372488408126</v>
      </c>
      <c r="M21" s="286">
        <v>8.8797965788257045</v>
      </c>
      <c r="N21" s="291">
        <f t="shared" si="10"/>
        <v>-0.46020342117429536</v>
      </c>
      <c r="O21" s="287">
        <v>8.1111744543180677</v>
      </c>
      <c r="P21" s="290">
        <f t="shared" si="11"/>
        <v>-0.45882554568193257</v>
      </c>
    </row>
    <row r="22" spans="2:16" outlineLevel="1">
      <c r="B22" s="55" t="s">
        <v>96</v>
      </c>
      <c r="C22" s="287">
        <v>8.8305220883534137</v>
      </c>
      <c r="D22" s="290">
        <f t="shared" si="12"/>
        <v>0.95612595308771287</v>
      </c>
      <c r="E22" s="286">
        <v>8.9600000000000009</v>
      </c>
      <c r="F22" s="291">
        <f t="shared" si="12"/>
        <v>0.35000000000000142</v>
      </c>
      <c r="G22" s="287">
        <v>8.01</v>
      </c>
      <c r="H22" s="290">
        <f t="shared" si="7"/>
        <v>0.16999999999999993</v>
      </c>
      <c r="I22" s="286">
        <v>6.82</v>
      </c>
      <c r="J22" s="291">
        <f t="shared" si="8"/>
        <v>0.37999999999999989</v>
      </c>
      <c r="K22" s="287">
        <v>8</v>
      </c>
      <c r="L22" s="290">
        <f t="shared" si="9"/>
        <v>0.20999999999999996</v>
      </c>
      <c r="M22" s="286">
        <v>9.7899999999999991</v>
      </c>
      <c r="N22" s="291">
        <f t="shared" si="10"/>
        <v>0.66999999999999993</v>
      </c>
      <c r="O22" s="287">
        <v>8.6199999999999992</v>
      </c>
      <c r="P22" s="290">
        <f t="shared" si="11"/>
        <v>0.33000000000000007</v>
      </c>
    </row>
    <row r="23" spans="2:16" outlineLevel="1">
      <c r="B23" s="55" t="s">
        <v>97</v>
      </c>
      <c r="C23" s="287">
        <v>7.0325670498084287</v>
      </c>
      <c r="D23" s="290">
        <f t="shared" si="12"/>
        <v>-0.90503045409172689</v>
      </c>
      <c r="E23" s="286">
        <v>9.1999999999999993</v>
      </c>
      <c r="F23" s="291">
        <f t="shared" si="12"/>
        <v>-0.19000000000000128</v>
      </c>
      <c r="G23" s="287">
        <v>8.57</v>
      </c>
      <c r="H23" s="290">
        <f t="shared" si="7"/>
        <v>-0.5</v>
      </c>
      <c r="I23" s="286">
        <v>6.84</v>
      </c>
      <c r="J23" s="291">
        <f t="shared" si="8"/>
        <v>-1.4399999999999995</v>
      </c>
      <c r="K23" s="287">
        <v>8.42</v>
      </c>
      <c r="L23" s="290">
        <f t="shared" si="9"/>
        <v>-0.58999999999999986</v>
      </c>
      <c r="M23" s="286">
        <v>9.61</v>
      </c>
      <c r="N23" s="291">
        <f t="shared" si="10"/>
        <v>0.33000000000000007</v>
      </c>
      <c r="O23" s="287">
        <v>8.84</v>
      </c>
      <c r="P23" s="290">
        <f t="shared" si="11"/>
        <v>-0.27999999999999936</v>
      </c>
    </row>
    <row r="24" spans="2:16">
      <c r="B24" s="66">
        <v>2010</v>
      </c>
      <c r="C24" s="282">
        <v>7.1355967362743744</v>
      </c>
      <c r="D24" s="283">
        <f t="shared" si="12"/>
        <v>-9.7769514805738922E-2</v>
      </c>
      <c r="E24" s="282">
        <v>8.026236059698677</v>
      </c>
      <c r="F24" s="283">
        <f t="shared" si="12"/>
        <v>-0.57468232542730568</v>
      </c>
      <c r="G24" s="282">
        <v>7.7255270330816792</v>
      </c>
      <c r="H24" s="283">
        <f t="shared" si="7"/>
        <v>-0.16927809068566191</v>
      </c>
      <c r="I24" s="282">
        <v>6.9876155707381287</v>
      </c>
      <c r="J24" s="283">
        <f>I24-I37</f>
        <v>-0.35610819513996628</v>
      </c>
      <c r="K24" s="282">
        <v>7.6557738201246659</v>
      </c>
      <c r="L24" s="283">
        <f t="shared" si="9"/>
        <v>-0.27212515748925981</v>
      </c>
      <c r="M24" s="282">
        <v>8.662312237548921</v>
      </c>
      <c r="N24" s="283">
        <f>M24-M37</f>
        <v>-1.3390211867848834E-2</v>
      </c>
      <c r="O24" s="282">
        <v>8.0018504852338062</v>
      </c>
      <c r="P24" s="283">
        <f>O24-O37</f>
        <v>-0.19659090246600108</v>
      </c>
    </row>
    <row r="25" spans="2:16" ht="15" hidden="1" customHeight="1" outlineLevel="1">
      <c r="B25" s="55" t="s">
        <v>86</v>
      </c>
      <c r="C25" s="287">
        <v>7.7690631808278869</v>
      </c>
      <c r="D25" s="290">
        <f t="shared" si="12"/>
        <v>-0.32644533749942362</v>
      </c>
      <c r="E25" s="286">
        <v>8.7933595456531233</v>
      </c>
      <c r="F25" s="291">
        <f t="shared" si="12"/>
        <v>-0.18664045434687715</v>
      </c>
      <c r="G25" s="287">
        <v>8.0517777129221102</v>
      </c>
      <c r="H25" s="290">
        <f t="shared" si="7"/>
        <v>-0.4482222870778898</v>
      </c>
      <c r="I25" s="286">
        <v>6.8191289496157133</v>
      </c>
      <c r="J25" s="291">
        <f t="shared" ref="J25:J62" si="13">I25-I38</f>
        <v>-0.94087105038428653</v>
      </c>
      <c r="K25" s="287">
        <v>7.9972493240860469</v>
      </c>
      <c r="L25" s="290">
        <f t="shared" si="9"/>
        <v>-0.50275067591395306</v>
      </c>
      <c r="M25" s="286">
        <v>9.2303682743654658</v>
      </c>
      <c r="N25" s="291">
        <f t="shared" ref="N25:N63" si="14">M25-M38</f>
        <v>0.33036827436546545</v>
      </c>
      <c r="O25" s="287">
        <v>8.4360997327235694</v>
      </c>
      <c r="P25" s="290">
        <f t="shared" ref="P25:P63" si="15">O25-O38</f>
        <v>-0.21390026727643097</v>
      </c>
    </row>
    <row r="26" spans="2:16" ht="15" hidden="1" customHeight="1" outlineLevel="1">
      <c r="B26" s="55" t="s">
        <v>87</v>
      </c>
      <c r="C26" s="287">
        <v>8.1043549712407561</v>
      </c>
      <c r="D26" s="290">
        <f t="shared" si="12"/>
        <v>0.69548271041766707</v>
      </c>
      <c r="E26" s="286">
        <v>8.5425560298826042</v>
      </c>
      <c r="F26" s="291">
        <f t="shared" si="12"/>
        <v>-0.31744397011739522</v>
      </c>
      <c r="G26" s="287">
        <v>8.1077526816080923</v>
      </c>
      <c r="H26" s="290">
        <f t="shared" si="7"/>
        <v>-0.19224731839190845</v>
      </c>
      <c r="I26" s="286">
        <v>8.9561762984026085</v>
      </c>
      <c r="J26" s="291">
        <f t="shared" si="13"/>
        <v>1.1161762984026087</v>
      </c>
      <c r="K26" s="287">
        <v>8.3025929521292152</v>
      </c>
      <c r="L26" s="290">
        <f t="shared" si="9"/>
        <v>-3.7407047870784638E-2</v>
      </c>
      <c r="M26" s="286">
        <v>9.4885697925384314</v>
      </c>
      <c r="N26" s="291">
        <f t="shared" si="14"/>
        <v>0.90856979253843129</v>
      </c>
      <c r="O26" s="287">
        <v>8.7139572368169773</v>
      </c>
      <c r="P26" s="290">
        <f t="shared" si="15"/>
        <v>0.2839572368169776</v>
      </c>
    </row>
    <row r="27" spans="2:16" ht="15" hidden="1" customHeight="1" outlineLevel="1">
      <c r="B27" s="55" t="s">
        <v>88</v>
      </c>
      <c r="C27" s="287">
        <v>6.7142857142857144</v>
      </c>
      <c r="D27" s="290">
        <f t="shared" si="12"/>
        <v>-0.15509227614490761</v>
      </c>
      <c r="E27" s="286">
        <v>7.9104573073233126</v>
      </c>
      <c r="F27" s="291">
        <f t="shared" si="12"/>
        <v>-0.56954269267668778</v>
      </c>
      <c r="G27" s="287">
        <v>7.3968956208758252</v>
      </c>
      <c r="H27" s="290">
        <f t="shared" si="7"/>
        <v>-0.44310437912417466</v>
      </c>
      <c r="I27" s="286">
        <v>7.2253002283946071</v>
      </c>
      <c r="J27" s="291">
        <f t="shared" si="13"/>
        <v>-0.91469977160539351</v>
      </c>
      <c r="K27" s="287">
        <v>7.431350649903206</v>
      </c>
      <c r="L27" s="290">
        <f t="shared" si="9"/>
        <v>-0.55864935009679417</v>
      </c>
      <c r="M27" s="286">
        <v>7.7858367092552196</v>
      </c>
      <c r="N27" s="291">
        <f t="shared" si="14"/>
        <v>-0.27416329074478085</v>
      </c>
      <c r="O27" s="287">
        <v>7.5565637942184125</v>
      </c>
      <c r="P27" s="290">
        <f t="shared" si="15"/>
        <v>-0.46343620578158706</v>
      </c>
    </row>
    <row r="28" spans="2:16" ht="15" hidden="1" customHeight="1" outlineLevel="1">
      <c r="B28" s="55" t="s">
        <v>89</v>
      </c>
      <c r="C28" s="287">
        <v>6.8771251931993822</v>
      </c>
      <c r="D28" s="290">
        <f t="shared" si="12"/>
        <v>-0.66319738744577883</v>
      </c>
      <c r="E28" s="286">
        <v>8.9600000000000009</v>
      </c>
      <c r="F28" s="291">
        <f t="shared" si="12"/>
        <v>-0.42999999999999972</v>
      </c>
      <c r="G28" s="287">
        <v>8.19</v>
      </c>
      <c r="H28" s="290">
        <f t="shared" si="7"/>
        <v>-0.21000000000000085</v>
      </c>
      <c r="I28" s="286">
        <v>8.68</v>
      </c>
      <c r="J28" s="291">
        <f t="shared" si="13"/>
        <v>-0.35999999999999943</v>
      </c>
      <c r="K28" s="287">
        <v>8.33</v>
      </c>
      <c r="L28" s="290">
        <f t="shared" si="9"/>
        <v>-0.30000000000000071</v>
      </c>
      <c r="M28" s="286">
        <v>8.76</v>
      </c>
      <c r="N28" s="291">
        <f t="shared" si="14"/>
        <v>9.9999999999997868E-3</v>
      </c>
      <c r="O28" s="287">
        <v>8.49</v>
      </c>
      <c r="P28" s="290">
        <f t="shared" si="15"/>
        <v>-0.1899999999999995</v>
      </c>
    </row>
    <row r="29" spans="2:16" ht="15" hidden="1" customHeight="1" outlineLevel="1">
      <c r="B29" s="55" t="s">
        <v>90</v>
      </c>
      <c r="C29" s="287">
        <v>7.4554597701149428</v>
      </c>
      <c r="D29" s="290">
        <f t="shared" si="12"/>
        <v>0.48914689517262655</v>
      </c>
      <c r="E29" s="286">
        <v>9.1</v>
      </c>
      <c r="F29" s="291">
        <f t="shared" si="12"/>
        <v>0.46999999999999886</v>
      </c>
      <c r="G29" s="287">
        <v>8.0500000000000007</v>
      </c>
      <c r="H29" s="290">
        <f t="shared" si="7"/>
        <v>-0.14999999999999858</v>
      </c>
      <c r="I29" s="286">
        <v>7.24</v>
      </c>
      <c r="J29" s="291">
        <f t="shared" si="13"/>
        <v>-1.1899999999999995</v>
      </c>
      <c r="K29" s="287">
        <v>8.09</v>
      </c>
      <c r="L29" s="290">
        <f t="shared" si="9"/>
        <v>-0.19999999999999929</v>
      </c>
      <c r="M29" s="286">
        <v>8.39</v>
      </c>
      <c r="N29" s="291">
        <f t="shared" si="14"/>
        <v>-0.44999999999999929</v>
      </c>
      <c r="O29" s="287">
        <v>8.1999999999999993</v>
      </c>
      <c r="P29" s="290">
        <f t="shared" si="15"/>
        <v>-0.3100000000000005</v>
      </c>
    </row>
    <row r="30" spans="2:16" ht="15" hidden="1" customHeight="1" outlineLevel="1">
      <c r="B30" s="55" t="s">
        <v>91</v>
      </c>
      <c r="C30" s="287">
        <v>6.4488530688158709</v>
      </c>
      <c r="D30" s="290">
        <f t="shared" si="12"/>
        <v>-1.8784416171744676</v>
      </c>
      <c r="E30" s="286">
        <v>8.7799999999999994</v>
      </c>
      <c r="F30" s="291">
        <f t="shared" si="12"/>
        <v>-0.58999999999999986</v>
      </c>
      <c r="G30" s="287">
        <v>8.0299999999999994</v>
      </c>
      <c r="H30" s="290">
        <f t="shared" si="7"/>
        <v>-1.3000000000000007</v>
      </c>
      <c r="I30" s="286">
        <v>6.97</v>
      </c>
      <c r="J30" s="291">
        <f t="shared" si="13"/>
        <v>-1.0200000000000005</v>
      </c>
      <c r="K30" s="287">
        <v>7.98</v>
      </c>
      <c r="L30" s="290">
        <f t="shared" si="9"/>
        <v>-1.1399999999999988</v>
      </c>
      <c r="M30" s="286">
        <v>8.2200000000000006</v>
      </c>
      <c r="N30" s="291">
        <f t="shared" si="14"/>
        <v>-1.3099999999999987</v>
      </c>
      <c r="O30" s="287">
        <v>8.07</v>
      </c>
      <c r="P30" s="290">
        <f t="shared" si="15"/>
        <v>-1.1999999999999993</v>
      </c>
    </row>
    <row r="31" spans="2:16" ht="15" hidden="1" customHeight="1" outlineLevel="1">
      <c r="B31" s="55" t="s">
        <v>92</v>
      </c>
      <c r="C31" s="287">
        <v>6.9351687388987564</v>
      </c>
      <c r="D31" s="290">
        <f t="shared" si="12"/>
        <v>-1.4820454529540683</v>
      </c>
      <c r="E31" s="286">
        <v>8.8566765793863791</v>
      </c>
      <c r="F31" s="291">
        <f t="shared" si="12"/>
        <v>0.27533893105843887</v>
      </c>
      <c r="G31" s="287">
        <v>7.6023905556476414</v>
      </c>
      <c r="H31" s="290">
        <f t="shared" si="7"/>
        <v>1.2858401055245494E-2</v>
      </c>
      <c r="I31" s="286">
        <v>6.8830887885628291</v>
      </c>
      <c r="J31" s="291">
        <f t="shared" si="13"/>
        <v>-0.74640542228421491</v>
      </c>
      <c r="K31" s="287">
        <v>7.7137847248315419</v>
      </c>
      <c r="L31" s="290">
        <f t="shared" si="9"/>
        <v>-7.6215275168458163E-2</v>
      </c>
      <c r="M31" s="286">
        <v>8.5042484053436027</v>
      </c>
      <c r="N31" s="291">
        <f t="shared" si="14"/>
        <v>-0.88575159465639786</v>
      </c>
      <c r="O31" s="287">
        <v>7.9843228681819305</v>
      </c>
      <c r="P31" s="290">
        <f t="shared" si="15"/>
        <v>-0.32567713181807001</v>
      </c>
    </row>
    <row r="32" spans="2:16" ht="15" hidden="1" customHeight="1" outlineLevel="1">
      <c r="B32" s="55" t="s">
        <v>93</v>
      </c>
      <c r="C32" s="287">
        <v>6.6475155279503104</v>
      </c>
      <c r="D32" s="290">
        <f t="shared" si="12"/>
        <v>-0.38075672335858979</v>
      </c>
      <c r="E32" s="286">
        <v>8.2200000000000006</v>
      </c>
      <c r="F32" s="291">
        <f t="shared" si="12"/>
        <v>-0.61999999999999922</v>
      </c>
      <c r="G32" s="287">
        <v>6.67</v>
      </c>
      <c r="H32" s="290">
        <f t="shared" si="7"/>
        <v>-0.40000000000000036</v>
      </c>
      <c r="I32" s="286">
        <v>6.81</v>
      </c>
      <c r="J32" s="291">
        <f t="shared" si="13"/>
        <v>-0.15000000000000036</v>
      </c>
      <c r="K32" s="287">
        <v>6.93</v>
      </c>
      <c r="L32" s="290">
        <f t="shared" si="9"/>
        <v>-0.45000000000000018</v>
      </c>
      <c r="M32" s="286">
        <v>8.02</v>
      </c>
      <c r="N32" s="291">
        <f t="shared" si="14"/>
        <v>-0.70000000000000107</v>
      </c>
      <c r="O32" s="287">
        <v>7.28</v>
      </c>
      <c r="P32" s="290">
        <f t="shared" si="15"/>
        <v>-0.54</v>
      </c>
    </row>
    <row r="33" spans="2:16" ht="15" hidden="1" customHeight="1" outlineLevel="1">
      <c r="B33" s="55" t="s">
        <v>94</v>
      </c>
      <c r="C33" s="287">
        <v>6.9624447717231224</v>
      </c>
      <c r="D33" s="290">
        <f t="shared" si="12"/>
        <v>-0.9307533189690016</v>
      </c>
      <c r="E33" s="286">
        <v>7.789780752932506</v>
      </c>
      <c r="F33" s="291">
        <f t="shared" si="12"/>
        <v>-1.0102192470674947</v>
      </c>
      <c r="G33" s="287">
        <v>7.5637799447047334</v>
      </c>
      <c r="H33" s="290">
        <f t="shared" si="7"/>
        <v>-0.69622005529526643</v>
      </c>
      <c r="I33" s="286">
        <v>6.816870229007634</v>
      </c>
      <c r="J33" s="291">
        <f t="shared" si="13"/>
        <v>-0.67312977099236626</v>
      </c>
      <c r="K33" s="287">
        <v>7.4878434126217854</v>
      </c>
      <c r="L33" s="290">
        <f t="shared" si="9"/>
        <v>-0.75215658737821478</v>
      </c>
      <c r="M33" s="286">
        <v>8.0707939016633574</v>
      </c>
      <c r="N33" s="291">
        <f t="shared" si="14"/>
        <v>-1.0992060983366425</v>
      </c>
      <c r="O33" s="287">
        <v>7.6993085221671436</v>
      </c>
      <c r="P33" s="290">
        <f t="shared" si="15"/>
        <v>-0.85069147783285715</v>
      </c>
    </row>
    <row r="34" spans="2:16" ht="15" hidden="1" customHeight="1" outlineLevel="1">
      <c r="B34" s="55" t="s">
        <v>95</v>
      </c>
      <c r="C34" s="287">
        <v>7.25</v>
      </c>
      <c r="D34" s="290">
        <f t="shared" si="12"/>
        <v>-6.0051911278905301E-2</v>
      </c>
      <c r="E34" s="286">
        <v>8.2899999999999991</v>
      </c>
      <c r="F34" s="291">
        <f t="shared" si="12"/>
        <v>-6.0000000000000497E-2</v>
      </c>
      <c r="G34" s="287">
        <v>8.2899999999999991</v>
      </c>
      <c r="H34" s="290">
        <f t="shared" si="7"/>
        <v>0.63999999999999879</v>
      </c>
      <c r="I34" s="286">
        <v>7.26</v>
      </c>
      <c r="J34" s="291">
        <f t="shared" si="13"/>
        <v>-0.16999999999999993</v>
      </c>
      <c r="K34" s="287">
        <v>8.1300000000000008</v>
      </c>
      <c r="L34" s="290">
        <f t="shared" si="9"/>
        <v>0.37000000000000099</v>
      </c>
      <c r="M34" s="286">
        <v>9.34</v>
      </c>
      <c r="N34" s="291">
        <f t="shared" si="14"/>
        <v>0.25</v>
      </c>
      <c r="O34" s="287">
        <v>8.57</v>
      </c>
      <c r="P34" s="290">
        <f t="shared" si="15"/>
        <v>0.33999999999999986</v>
      </c>
    </row>
    <row r="35" spans="2:16" ht="15" hidden="1" customHeight="1" outlineLevel="1">
      <c r="B35" s="55" t="s">
        <v>96</v>
      </c>
      <c r="C35" s="287">
        <v>7.8743961352657008</v>
      </c>
      <c r="D35" s="290">
        <f t="shared" si="12"/>
        <v>0.96273857606715829</v>
      </c>
      <c r="E35" s="286">
        <v>8.61</v>
      </c>
      <c r="F35" s="291">
        <f t="shared" si="12"/>
        <v>-0.44000000000000128</v>
      </c>
      <c r="G35" s="287">
        <v>7.84</v>
      </c>
      <c r="H35" s="290">
        <f t="shared" si="7"/>
        <v>4.0000000000000036E-2</v>
      </c>
      <c r="I35" s="286">
        <v>6.44</v>
      </c>
      <c r="J35" s="291">
        <f t="shared" si="13"/>
        <v>-0.82999999999999918</v>
      </c>
      <c r="K35" s="287">
        <v>7.79</v>
      </c>
      <c r="L35" s="290">
        <f t="shared" si="9"/>
        <v>-0.17999999999999972</v>
      </c>
      <c r="M35" s="286">
        <v>9.1199999999999992</v>
      </c>
      <c r="N35" s="291">
        <f t="shared" si="14"/>
        <v>0.26999999999999957</v>
      </c>
      <c r="O35" s="287">
        <v>8.2899999999999991</v>
      </c>
      <c r="P35" s="290">
        <f t="shared" si="15"/>
        <v>-1.0000000000001563E-2</v>
      </c>
    </row>
    <row r="36" spans="2:16" ht="15" hidden="1" customHeight="1" outlineLevel="1">
      <c r="B36" s="55" t="s">
        <v>97</v>
      </c>
      <c r="C36" s="287">
        <v>7.9375975039001556</v>
      </c>
      <c r="D36" s="290">
        <f t="shared" si="12"/>
        <v>-0.89080161890686149</v>
      </c>
      <c r="E36" s="286">
        <v>9.39</v>
      </c>
      <c r="F36" s="291">
        <f t="shared" si="12"/>
        <v>-0.41999999999999993</v>
      </c>
      <c r="G36" s="287">
        <v>9.07</v>
      </c>
      <c r="H36" s="290">
        <f t="shared" si="7"/>
        <v>-0.53999999999999915</v>
      </c>
      <c r="I36" s="286">
        <v>8.2799999999999994</v>
      </c>
      <c r="J36" s="291">
        <f t="shared" si="13"/>
        <v>-0.33999999999999986</v>
      </c>
      <c r="K36" s="287">
        <v>9.01</v>
      </c>
      <c r="L36" s="290">
        <f t="shared" si="9"/>
        <v>-0.49000000000000021</v>
      </c>
      <c r="M36" s="286">
        <v>9.2799999999999994</v>
      </c>
      <c r="N36" s="291">
        <f t="shared" si="14"/>
        <v>-1.1900000000000013</v>
      </c>
      <c r="O36" s="287">
        <v>9.1199999999999992</v>
      </c>
      <c r="P36" s="290">
        <f t="shared" si="15"/>
        <v>-0.74000000000000021</v>
      </c>
    </row>
    <row r="37" spans="2:16" collapsed="1">
      <c r="B37" s="69">
        <v>2009</v>
      </c>
      <c r="C37" s="289">
        <v>7.2333662510801133</v>
      </c>
      <c r="D37" s="292">
        <f>C37-C50</f>
        <v>-0.34728033101995681</v>
      </c>
      <c r="E37" s="289">
        <v>8.6009183851259827</v>
      </c>
      <c r="F37" s="292">
        <f>E37-E50</f>
        <v>-0.30519361434376435</v>
      </c>
      <c r="G37" s="289">
        <v>7.8948051237673411</v>
      </c>
      <c r="H37" s="292">
        <f t="shared" si="7"/>
        <v>-0.29589201264337994</v>
      </c>
      <c r="I37" s="289">
        <v>7.3437237658780949</v>
      </c>
      <c r="J37" s="292">
        <f>I37-I50</f>
        <v>-0.48739902787741674</v>
      </c>
      <c r="K37" s="289">
        <v>7.9278989776139257</v>
      </c>
      <c r="L37" s="292">
        <f t="shared" si="9"/>
        <v>-0.34230758042801579</v>
      </c>
      <c r="M37" s="289">
        <v>8.6757024494167698</v>
      </c>
      <c r="N37" s="292">
        <f t="shared" si="14"/>
        <v>-0.34219359036848296</v>
      </c>
      <c r="O37" s="289">
        <v>8.1984413876998072</v>
      </c>
      <c r="P37" s="292">
        <f t="shared" si="15"/>
        <v>-0.34171515979331701</v>
      </c>
    </row>
    <row r="38" spans="2:16" ht="15" hidden="1" customHeight="1" outlineLevel="1">
      <c r="B38" s="55" t="s">
        <v>86</v>
      </c>
      <c r="C38" s="287">
        <v>8.0955085183273106</v>
      </c>
      <c r="D38" s="290">
        <f t="shared" si="12"/>
        <v>0.23704996282561375</v>
      </c>
      <c r="E38" s="286">
        <v>8.98</v>
      </c>
      <c r="F38" s="291">
        <f t="shared" si="12"/>
        <v>-0.15000000000000036</v>
      </c>
      <c r="G38" s="287">
        <v>8.5</v>
      </c>
      <c r="H38" s="290">
        <f t="shared" si="7"/>
        <v>-0.32000000000000028</v>
      </c>
      <c r="I38" s="286">
        <v>7.76</v>
      </c>
      <c r="J38" s="291">
        <f t="shared" si="13"/>
        <v>0.37000000000000011</v>
      </c>
      <c r="K38" s="287">
        <v>8.5</v>
      </c>
      <c r="L38" s="290">
        <f t="shared" si="9"/>
        <v>-0.14000000000000057</v>
      </c>
      <c r="M38" s="286">
        <v>8.9</v>
      </c>
      <c r="N38" s="291">
        <f t="shared" si="14"/>
        <v>-0.96999999999999886</v>
      </c>
      <c r="O38" s="287">
        <v>8.65</v>
      </c>
      <c r="P38" s="290">
        <f t="shared" si="15"/>
        <v>-0.4399999999999995</v>
      </c>
    </row>
    <row r="39" spans="2:16" ht="15" hidden="1" customHeight="1" outlineLevel="1">
      <c r="B39" s="55" t="s">
        <v>87</v>
      </c>
      <c r="C39" s="287">
        <v>7.408872260823089</v>
      </c>
      <c r="D39" s="290">
        <f t="shared" si="12"/>
        <v>0.10953744929315512</v>
      </c>
      <c r="E39" s="286">
        <v>8.86</v>
      </c>
      <c r="F39" s="291">
        <f t="shared" si="12"/>
        <v>0.10999999999999943</v>
      </c>
      <c r="G39" s="287">
        <v>8.3000000000000007</v>
      </c>
      <c r="H39" s="290">
        <f t="shared" si="7"/>
        <v>2.000000000000135E-2</v>
      </c>
      <c r="I39" s="286">
        <v>7.84</v>
      </c>
      <c r="J39" s="291">
        <f t="shared" si="13"/>
        <v>0.72999999999999954</v>
      </c>
      <c r="K39" s="287">
        <v>8.34</v>
      </c>
      <c r="L39" s="290">
        <f t="shared" si="9"/>
        <v>0.16000000000000014</v>
      </c>
      <c r="M39" s="286">
        <v>8.58</v>
      </c>
      <c r="N39" s="291">
        <f t="shared" si="14"/>
        <v>-3.9999999999999147E-2</v>
      </c>
      <c r="O39" s="287">
        <v>8.43</v>
      </c>
      <c r="P39" s="290">
        <f t="shared" si="15"/>
        <v>8.0000000000000071E-2</v>
      </c>
    </row>
    <row r="40" spans="2:16" ht="15" hidden="1" customHeight="1" outlineLevel="1">
      <c r="B40" s="55" t="s">
        <v>88</v>
      </c>
      <c r="C40" s="287">
        <v>6.869377990430622</v>
      </c>
      <c r="D40" s="290">
        <f t="shared" si="12"/>
        <v>-1.5009528526857059</v>
      </c>
      <c r="E40" s="286">
        <v>8.48</v>
      </c>
      <c r="F40" s="291">
        <f t="shared" si="12"/>
        <v>4.0000000000000924E-2</v>
      </c>
      <c r="G40" s="287">
        <v>7.84</v>
      </c>
      <c r="H40" s="290">
        <f t="shared" si="7"/>
        <v>0.16999999999999993</v>
      </c>
      <c r="I40" s="286">
        <v>8.14</v>
      </c>
      <c r="J40" s="291">
        <f t="shared" si="13"/>
        <v>1.2300000000000004</v>
      </c>
      <c r="K40" s="287">
        <v>7.99</v>
      </c>
      <c r="L40" s="290">
        <f t="shared" si="9"/>
        <v>0.29000000000000004</v>
      </c>
      <c r="M40" s="286">
        <v>8.06</v>
      </c>
      <c r="N40" s="291">
        <f t="shared" si="14"/>
        <v>-0.62999999999999901</v>
      </c>
      <c r="O40" s="287">
        <v>8.02</v>
      </c>
      <c r="P40" s="290">
        <f t="shared" si="15"/>
        <v>-3.0000000000001137E-2</v>
      </c>
    </row>
    <row r="41" spans="2:16" ht="15" hidden="1" customHeight="1" outlineLevel="1">
      <c r="B41" s="55" t="s">
        <v>89</v>
      </c>
      <c r="C41" s="287">
        <v>7.540322580645161</v>
      </c>
      <c r="D41" s="290">
        <f t="shared" si="12"/>
        <v>-1.2945611402850714</v>
      </c>
      <c r="E41" s="286">
        <v>9.39</v>
      </c>
      <c r="F41" s="291">
        <f t="shared" si="12"/>
        <v>-0.26999999999999957</v>
      </c>
      <c r="G41" s="287">
        <v>8.4</v>
      </c>
      <c r="H41" s="290">
        <f t="shared" si="7"/>
        <v>-9.9999999999997868E-3</v>
      </c>
      <c r="I41" s="286">
        <v>9.0399999999999991</v>
      </c>
      <c r="J41" s="291">
        <f t="shared" si="13"/>
        <v>1.879999999999999</v>
      </c>
      <c r="K41" s="287">
        <v>8.6300000000000008</v>
      </c>
      <c r="L41" s="290">
        <f t="shared" si="9"/>
        <v>0.19000000000000128</v>
      </c>
      <c r="M41" s="286">
        <v>8.75</v>
      </c>
      <c r="N41" s="291">
        <f t="shared" si="14"/>
        <v>-0.57000000000000028</v>
      </c>
      <c r="O41" s="287">
        <v>8.68</v>
      </c>
      <c r="P41" s="290">
        <f t="shared" si="15"/>
        <v>-5.0000000000000711E-2</v>
      </c>
    </row>
    <row r="42" spans="2:16" ht="15" hidden="1" customHeight="1" outlineLevel="1">
      <c r="B42" s="55" t="s">
        <v>90</v>
      </c>
      <c r="C42" s="287">
        <v>6.9663128749423162</v>
      </c>
      <c r="D42" s="290">
        <f t="shared" si="12"/>
        <v>-0.84658130865964587</v>
      </c>
      <c r="E42" s="286">
        <v>8.6300000000000008</v>
      </c>
      <c r="F42" s="291">
        <f t="shared" si="12"/>
        <v>-0.40999999999999837</v>
      </c>
      <c r="G42" s="287">
        <v>8.1999999999999993</v>
      </c>
      <c r="H42" s="290">
        <f t="shared" si="7"/>
        <v>-0.61000000000000121</v>
      </c>
      <c r="I42" s="286">
        <v>8.43</v>
      </c>
      <c r="J42" s="291">
        <f t="shared" si="13"/>
        <v>0.91000000000000014</v>
      </c>
      <c r="K42" s="287">
        <v>8.2899999999999991</v>
      </c>
      <c r="L42" s="290">
        <f t="shared" si="9"/>
        <v>-0.37000000000000099</v>
      </c>
      <c r="M42" s="286">
        <v>8.84</v>
      </c>
      <c r="N42" s="291">
        <f t="shared" si="14"/>
        <v>-0.23000000000000043</v>
      </c>
      <c r="O42" s="287">
        <v>8.51</v>
      </c>
      <c r="P42" s="290">
        <f t="shared" si="15"/>
        <v>-0.3100000000000005</v>
      </c>
    </row>
    <row r="43" spans="2:16" ht="15" hidden="1" customHeight="1" outlineLevel="1">
      <c r="B43" s="55" t="s">
        <v>91</v>
      </c>
      <c r="C43" s="287">
        <v>8.3272946859903385</v>
      </c>
      <c r="D43" s="290">
        <f t="shared" si="12"/>
        <v>-1.2668331205727004</v>
      </c>
      <c r="E43" s="286">
        <v>9.3699999999999992</v>
      </c>
      <c r="F43" s="291">
        <f t="shared" si="12"/>
        <v>6.9999999999998508E-2</v>
      </c>
      <c r="G43" s="287">
        <v>9.33</v>
      </c>
      <c r="H43" s="290">
        <f t="shared" si="7"/>
        <v>0.80000000000000071</v>
      </c>
      <c r="I43" s="286">
        <v>7.99</v>
      </c>
      <c r="J43" s="291">
        <f t="shared" si="13"/>
        <v>1.0600000000000005</v>
      </c>
      <c r="K43" s="287">
        <v>9.1199999999999992</v>
      </c>
      <c r="L43" s="290">
        <f t="shared" si="9"/>
        <v>0.65999999999999837</v>
      </c>
      <c r="M43" s="286">
        <v>9.5299999999999994</v>
      </c>
      <c r="N43" s="291">
        <f t="shared" si="14"/>
        <v>5.9999999999998721E-2</v>
      </c>
      <c r="O43" s="287">
        <v>9.27</v>
      </c>
      <c r="P43" s="290">
        <f t="shared" si="15"/>
        <v>0.45999999999999908</v>
      </c>
    </row>
    <row r="44" spans="2:16" ht="15" hidden="1" customHeight="1" outlineLevel="1">
      <c r="B44" s="55" t="s">
        <v>92</v>
      </c>
      <c r="C44" s="287">
        <v>8.4172141918528247</v>
      </c>
      <c r="D44" s="290">
        <f t="shared" si="12"/>
        <v>2.3845344532907333</v>
      </c>
      <c r="E44" s="286">
        <v>8.5813376483279402</v>
      </c>
      <c r="F44" s="291">
        <f t="shared" si="12"/>
        <v>0.45133764832793943</v>
      </c>
      <c r="G44" s="287">
        <v>7.5895321545923959</v>
      </c>
      <c r="H44" s="290">
        <f t="shared" si="7"/>
        <v>0.31953215459239637</v>
      </c>
      <c r="I44" s="286">
        <v>7.629494210847044</v>
      </c>
      <c r="J44" s="291">
        <f t="shared" si="13"/>
        <v>1.2794942108470444</v>
      </c>
      <c r="K44" s="287">
        <v>7.79</v>
      </c>
      <c r="L44" s="290">
        <f t="shared" si="9"/>
        <v>0.50999999999999979</v>
      </c>
      <c r="M44" s="286">
        <v>9.39</v>
      </c>
      <c r="N44" s="291">
        <f t="shared" si="14"/>
        <v>1.17</v>
      </c>
      <c r="O44" s="287">
        <v>8.31</v>
      </c>
      <c r="P44" s="290">
        <f t="shared" si="15"/>
        <v>0.71000000000000085</v>
      </c>
    </row>
    <row r="45" spans="2:16" ht="15" hidden="1" customHeight="1" outlineLevel="1">
      <c r="B45" s="55" t="s">
        <v>93</v>
      </c>
      <c r="C45" s="287">
        <v>7.0282722513089002</v>
      </c>
      <c r="D45" s="290">
        <f t="shared" si="12"/>
        <v>-0.62609318523475377</v>
      </c>
      <c r="E45" s="286">
        <v>8.84</v>
      </c>
      <c r="F45" s="291">
        <f t="shared" si="12"/>
        <v>-0.55000000000000071</v>
      </c>
      <c r="G45" s="287">
        <v>7.07</v>
      </c>
      <c r="H45" s="290">
        <f t="shared" si="7"/>
        <v>-0.8199999999999994</v>
      </c>
      <c r="I45" s="286">
        <v>6.96</v>
      </c>
      <c r="J45" s="291">
        <f t="shared" si="13"/>
        <v>0.29999999999999982</v>
      </c>
      <c r="K45" s="287">
        <v>7.38</v>
      </c>
      <c r="L45" s="290">
        <f t="shared" si="9"/>
        <v>-0.54</v>
      </c>
      <c r="M45" s="286">
        <v>8.7200000000000006</v>
      </c>
      <c r="N45" s="291">
        <f t="shared" si="14"/>
        <v>-1.5599999999999987</v>
      </c>
      <c r="O45" s="287">
        <v>7.82</v>
      </c>
      <c r="P45" s="290">
        <f t="shared" si="15"/>
        <v>-0.83999999999999986</v>
      </c>
    </row>
    <row r="46" spans="2:16" ht="15" hidden="1" customHeight="1" outlineLevel="1">
      <c r="B46" s="55" t="s">
        <v>94</v>
      </c>
      <c r="C46" s="287">
        <v>7.893198090692124</v>
      </c>
      <c r="D46" s="290">
        <f t="shared" si="12"/>
        <v>0.60636286837303111</v>
      </c>
      <c r="E46" s="286">
        <v>8.8000000000000007</v>
      </c>
      <c r="F46" s="291">
        <f t="shared" si="12"/>
        <v>0.63000000000000078</v>
      </c>
      <c r="G46" s="287">
        <v>8.26</v>
      </c>
      <c r="H46" s="290">
        <f t="shared" si="7"/>
        <v>0.75</v>
      </c>
      <c r="I46" s="286">
        <v>7.49</v>
      </c>
      <c r="J46" s="291">
        <f t="shared" si="13"/>
        <v>0.94000000000000039</v>
      </c>
      <c r="K46" s="287">
        <v>8.24</v>
      </c>
      <c r="L46" s="290">
        <f t="shared" si="9"/>
        <v>0.77000000000000046</v>
      </c>
      <c r="M46" s="286">
        <v>9.17</v>
      </c>
      <c r="N46" s="291">
        <f t="shared" si="14"/>
        <v>-9.9999999999997868E-3</v>
      </c>
      <c r="O46" s="287">
        <v>8.5500000000000007</v>
      </c>
      <c r="P46" s="290">
        <f t="shared" si="15"/>
        <v>0.49000000000000021</v>
      </c>
    </row>
    <row r="47" spans="2:16" ht="15" hidden="1" customHeight="1" outlineLevel="1">
      <c r="B47" s="55" t="s">
        <v>95</v>
      </c>
      <c r="C47" s="287">
        <v>7.3100519112789053</v>
      </c>
      <c r="D47" s="290">
        <f t="shared" si="12"/>
        <v>4.9068875176251581E-2</v>
      </c>
      <c r="E47" s="286">
        <v>8.35</v>
      </c>
      <c r="F47" s="291">
        <f t="shared" si="12"/>
        <v>-9.9999999999997868E-3</v>
      </c>
      <c r="G47" s="287">
        <v>7.65</v>
      </c>
      <c r="H47" s="290">
        <f t="shared" si="7"/>
        <v>0.11000000000000032</v>
      </c>
      <c r="I47" s="286">
        <v>7.43</v>
      </c>
      <c r="J47" s="291">
        <f t="shared" si="13"/>
        <v>-8.9999999999999858E-2</v>
      </c>
      <c r="K47" s="287">
        <v>7.76</v>
      </c>
      <c r="L47" s="290">
        <f t="shared" si="9"/>
        <v>4.9999999999999822E-2</v>
      </c>
      <c r="M47" s="286">
        <v>9.09</v>
      </c>
      <c r="N47" s="291">
        <f t="shared" si="14"/>
        <v>0.28999999999999915</v>
      </c>
      <c r="O47" s="287">
        <v>8.23</v>
      </c>
      <c r="P47" s="290">
        <f t="shared" si="15"/>
        <v>9.9999999999999645E-2</v>
      </c>
    </row>
    <row r="48" spans="2:16" ht="15" hidden="1" customHeight="1" outlineLevel="1">
      <c r="B48" s="55" t="s">
        <v>96</v>
      </c>
      <c r="C48" s="287">
        <v>6.9116575591985425</v>
      </c>
      <c r="D48" s="290">
        <f t="shared" si="12"/>
        <v>-0.82660702117130125</v>
      </c>
      <c r="E48" s="286">
        <v>9.0500000000000007</v>
      </c>
      <c r="F48" s="291">
        <f t="shared" si="12"/>
        <v>0.43000000000000149</v>
      </c>
      <c r="G48" s="287">
        <v>7.8</v>
      </c>
      <c r="H48" s="290">
        <f t="shared" si="7"/>
        <v>-0.15000000000000036</v>
      </c>
      <c r="I48" s="286">
        <v>7.27</v>
      </c>
      <c r="J48" s="291">
        <f t="shared" si="13"/>
        <v>0.29999999999999982</v>
      </c>
      <c r="K48" s="287">
        <v>7.97</v>
      </c>
      <c r="L48" s="290">
        <f t="shared" si="9"/>
        <v>4.0000000000000036E-2</v>
      </c>
      <c r="M48" s="286">
        <v>8.85</v>
      </c>
      <c r="N48" s="291">
        <f t="shared" si="14"/>
        <v>-0.62000000000000099</v>
      </c>
      <c r="O48" s="287">
        <v>8.3000000000000007</v>
      </c>
      <c r="P48" s="290">
        <f t="shared" si="15"/>
        <v>-0.20999999999999908</v>
      </c>
    </row>
    <row r="49" spans="2:16" ht="15" hidden="1" customHeight="1" outlineLevel="1">
      <c r="B49" s="55" t="s">
        <v>97</v>
      </c>
      <c r="C49" s="287">
        <v>8.8283991228070171</v>
      </c>
      <c r="D49" s="290">
        <f t="shared" si="12"/>
        <v>0.28419881621529441</v>
      </c>
      <c r="E49" s="286">
        <v>9.81</v>
      </c>
      <c r="F49" s="291">
        <f t="shared" si="12"/>
        <v>9.9999999999997868E-3</v>
      </c>
      <c r="G49" s="287">
        <v>9.61</v>
      </c>
      <c r="H49" s="290">
        <f t="shared" si="7"/>
        <v>0.52999999999999936</v>
      </c>
      <c r="I49" s="286">
        <v>8.6199999999999992</v>
      </c>
      <c r="J49" s="291">
        <f t="shared" si="13"/>
        <v>0.35999999999999943</v>
      </c>
      <c r="K49" s="287">
        <v>9.5</v>
      </c>
      <c r="L49" s="290">
        <f t="shared" si="9"/>
        <v>0.40000000000000036</v>
      </c>
      <c r="M49" s="286">
        <v>10.47</v>
      </c>
      <c r="N49" s="291">
        <f t="shared" si="14"/>
        <v>2.000000000000135E-2</v>
      </c>
      <c r="O49" s="287">
        <v>9.86</v>
      </c>
      <c r="P49" s="290">
        <f t="shared" si="15"/>
        <v>0.25999999999999979</v>
      </c>
    </row>
    <row r="50" spans="2:16" collapsed="1">
      <c r="B50" s="69">
        <v>2008</v>
      </c>
      <c r="C50" s="289">
        <v>7.5806465821000701</v>
      </c>
      <c r="D50" s="292">
        <f>C50-C63</f>
        <v>-0.26030575238790377</v>
      </c>
      <c r="E50" s="289">
        <v>8.9061119994697471</v>
      </c>
      <c r="F50" s="292">
        <f>E50-E63</f>
        <v>3.282323112940233E-2</v>
      </c>
      <c r="G50" s="289">
        <v>8.1906971364107211</v>
      </c>
      <c r="H50" s="292">
        <f t="shared" si="7"/>
        <v>5.3801954905805971E-2</v>
      </c>
      <c r="I50" s="289">
        <v>7.8311227937555117</v>
      </c>
      <c r="J50" s="292">
        <f>I50-I63</f>
        <v>0.72466352899015085</v>
      </c>
      <c r="K50" s="289">
        <v>8.2702065580419415</v>
      </c>
      <c r="L50" s="292">
        <f t="shared" si="9"/>
        <v>0.15187638916851753</v>
      </c>
      <c r="M50" s="289">
        <v>9.0178960397852528</v>
      </c>
      <c r="N50" s="292">
        <f t="shared" si="14"/>
        <v>-0.22509100177808605</v>
      </c>
      <c r="O50" s="289">
        <v>8.5401565474931243</v>
      </c>
      <c r="P50" s="292">
        <f t="shared" si="15"/>
        <v>1.6909883088906952E-2</v>
      </c>
    </row>
    <row r="51" spans="2:16" ht="15" hidden="1" customHeight="1" outlineLevel="1">
      <c r="B51" s="55" t="s">
        <v>86</v>
      </c>
      <c r="C51" s="287">
        <v>7.8584585555016968</v>
      </c>
      <c r="D51" s="290">
        <f t="shared" si="12"/>
        <v>1.59484824031545</v>
      </c>
      <c r="E51" s="286">
        <v>9.1300000000000008</v>
      </c>
      <c r="F51" s="291">
        <f t="shared" si="12"/>
        <v>0.59000000000000163</v>
      </c>
      <c r="G51" s="287">
        <v>8.82</v>
      </c>
      <c r="H51" s="290">
        <f t="shared" si="7"/>
        <v>0.94000000000000039</v>
      </c>
      <c r="I51" s="286">
        <v>7.39</v>
      </c>
      <c r="J51" s="291">
        <f t="shared" si="13"/>
        <v>0.13999999999999968</v>
      </c>
      <c r="K51" s="287">
        <v>8.64</v>
      </c>
      <c r="L51" s="290">
        <f t="shared" si="9"/>
        <v>0.77000000000000046</v>
      </c>
      <c r="M51" s="286">
        <v>9.8699999999999992</v>
      </c>
      <c r="N51" s="291">
        <f t="shared" si="14"/>
        <v>1.1199999999999992</v>
      </c>
      <c r="O51" s="287">
        <v>9.09</v>
      </c>
      <c r="P51" s="290">
        <f t="shared" si="15"/>
        <v>0.89000000000000057</v>
      </c>
    </row>
    <row r="52" spans="2:16" ht="15" hidden="1" customHeight="1" outlineLevel="1">
      <c r="B52" s="55" t="s">
        <v>87</v>
      </c>
      <c r="C52" s="287">
        <v>7.2993348115299339</v>
      </c>
      <c r="D52" s="290">
        <f t="shared" si="12"/>
        <v>-4.3308579991262697E-2</v>
      </c>
      <c r="E52" s="286">
        <v>8.75</v>
      </c>
      <c r="F52" s="291">
        <f t="shared" si="12"/>
        <v>0.24000000000000021</v>
      </c>
      <c r="G52" s="287">
        <v>8.2799999999999994</v>
      </c>
      <c r="H52" s="290">
        <f t="shared" si="7"/>
        <v>5.9999999999998721E-2</v>
      </c>
      <c r="I52" s="286">
        <v>7.11</v>
      </c>
      <c r="J52" s="291">
        <f t="shared" si="13"/>
        <v>0.45000000000000018</v>
      </c>
      <c r="K52" s="287">
        <v>8.18</v>
      </c>
      <c r="L52" s="290">
        <f t="shared" si="9"/>
        <v>0.20999999999999996</v>
      </c>
      <c r="M52" s="286">
        <v>8.6199999999999992</v>
      </c>
      <c r="N52" s="291">
        <f t="shared" si="14"/>
        <v>-1.5</v>
      </c>
      <c r="O52" s="287">
        <v>8.35</v>
      </c>
      <c r="P52" s="290">
        <f t="shared" si="15"/>
        <v>-0.34999999999999964</v>
      </c>
    </row>
    <row r="53" spans="2:16" ht="15" hidden="1" customHeight="1" outlineLevel="1">
      <c r="B53" s="55" t="s">
        <v>88</v>
      </c>
      <c r="C53" s="287">
        <v>8.3703308431163279</v>
      </c>
      <c r="D53" s="290">
        <f t="shared" si="12"/>
        <v>1.2418636898316562</v>
      </c>
      <c r="E53" s="286">
        <v>8.44</v>
      </c>
      <c r="F53" s="291">
        <f t="shared" si="12"/>
        <v>-0.17999999999999972</v>
      </c>
      <c r="G53" s="287">
        <v>7.67</v>
      </c>
      <c r="H53" s="290">
        <f t="shared" si="7"/>
        <v>-0.33000000000000007</v>
      </c>
      <c r="I53" s="286">
        <v>6.91</v>
      </c>
      <c r="J53" s="291">
        <f t="shared" si="13"/>
        <v>1.1600000000000001</v>
      </c>
      <c r="K53" s="287">
        <v>7.7</v>
      </c>
      <c r="L53" s="290">
        <f t="shared" si="9"/>
        <v>-1.9999999999999574E-2</v>
      </c>
      <c r="M53" s="286">
        <v>8.69</v>
      </c>
      <c r="N53" s="291">
        <f t="shared" si="14"/>
        <v>0.30999999999999872</v>
      </c>
      <c r="O53" s="287">
        <v>8.0500000000000007</v>
      </c>
      <c r="P53" s="290">
        <f t="shared" si="15"/>
        <v>9.0000000000000746E-2</v>
      </c>
    </row>
    <row r="54" spans="2:16" ht="15" hidden="1" customHeight="1" outlineLevel="1">
      <c r="B54" s="55" t="s">
        <v>89</v>
      </c>
      <c r="C54" s="287">
        <v>8.8348837209302324</v>
      </c>
      <c r="D54" s="290">
        <f t="shared" si="12"/>
        <v>2.9932304734798834</v>
      </c>
      <c r="E54" s="286">
        <v>9.66</v>
      </c>
      <c r="F54" s="291">
        <f t="shared" si="12"/>
        <v>1.08</v>
      </c>
      <c r="G54" s="287">
        <v>8.41</v>
      </c>
      <c r="H54" s="290">
        <f t="shared" si="7"/>
        <v>0.61000000000000032</v>
      </c>
      <c r="I54" s="286">
        <v>7.16</v>
      </c>
      <c r="J54" s="291">
        <f t="shared" si="13"/>
        <v>-0.83999999999999986</v>
      </c>
      <c r="K54" s="287">
        <v>8.44</v>
      </c>
      <c r="L54" s="290">
        <f t="shared" si="9"/>
        <v>0.50999999999999979</v>
      </c>
      <c r="M54" s="286">
        <v>9.32</v>
      </c>
      <c r="N54" s="291">
        <f t="shared" si="14"/>
        <v>1.0700000000000003</v>
      </c>
      <c r="O54" s="287">
        <v>8.73</v>
      </c>
      <c r="P54" s="290">
        <f t="shared" si="15"/>
        <v>0.67999999999999972</v>
      </c>
    </row>
    <row r="55" spans="2:16" ht="15" hidden="1" customHeight="1" outlineLevel="1">
      <c r="B55" s="55" t="s">
        <v>90</v>
      </c>
      <c r="C55" s="287">
        <v>7.8128941836019621</v>
      </c>
      <c r="D55" s="290">
        <f t="shared" si="12"/>
        <v>-0.48051555851838224</v>
      </c>
      <c r="E55" s="286">
        <v>9.0399999999999991</v>
      </c>
      <c r="F55" s="291">
        <f t="shared" si="12"/>
        <v>-0.62000000000000099</v>
      </c>
      <c r="G55" s="287">
        <v>8.81</v>
      </c>
      <c r="H55" s="290">
        <f t="shared" si="7"/>
        <v>-0.32000000000000028</v>
      </c>
      <c r="I55" s="286">
        <v>7.52</v>
      </c>
      <c r="J55" s="291">
        <f t="shared" si="13"/>
        <v>-0.27000000000000046</v>
      </c>
      <c r="K55" s="287">
        <v>8.66</v>
      </c>
      <c r="L55" s="290">
        <f t="shared" si="9"/>
        <v>-0.36999999999999922</v>
      </c>
      <c r="M55" s="286">
        <v>9.07</v>
      </c>
      <c r="N55" s="291">
        <f t="shared" si="14"/>
        <v>-1.2599999999999998</v>
      </c>
      <c r="O55" s="287">
        <v>8.82</v>
      </c>
      <c r="P55" s="290">
        <f t="shared" si="15"/>
        <v>-0.69999999999999929</v>
      </c>
    </row>
    <row r="56" spans="2:16" ht="15" hidden="1" customHeight="1" outlineLevel="1">
      <c r="B56" s="55" t="s">
        <v>91</v>
      </c>
      <c r="C56" s="287">
        <v>9.5941278065630389</v>
      </c>
      <c r="D56" s="290">
        <f t="shared" si="12"/>
        <v>-0.47258883511612204</v>
      </c>
      <c r="E56" s="286">
        <v>9.3000000000000007</v>
      </c>
      <c r="F56" s="291">
        <f t="shared" si="12"/>
        <v>-6.9999999999998508E-2</v>
      </c>
      <c r="G56" s="287">
        <v>8.5299999999999994</v>
      </c>
      <c r="H56" s="290">
        <f t="shared" si="7"/>
        <v>-0.25999999999999979</v>
      </c>
      <c r="I56" s="286">
        <v>6.93</v>
      </c>
      <c r="J56" s="291">
        <f t="shared" si="13"/>
        <v>-1.2200000000000006</v>
      </c>
      <c r="K56" s="287">
        <v>8.4600000000000009</v>
      </c>
      <c r="L56" s="290">
        <f t="shared" si="9"/>
        <v>-0.37999999999999901</v>
      </c>
      <c r="M56" s="286">
        <v>9.4700000000000006</v>
      </c>
      <c r="N56" s="291">
        <f t="shared" si="14"/>
        <v>-3.9999999999999147E-2</v>
      </c>
      <c r="O56" s="287">
        <v>8.81</v>
      </c>
      <c r="P56" s="290">
        <f t="shared" si="15"/>
        <v>-0.27999999999999936</v>
      </c>
    </row>
    <row r="57" spans="2:16" ht="15" hidden="1" customHeight="1" outlineLevel="1">
      <c r="B57" s="55" t="s">
        <v>92</v>
      </c>
      <c r="C57" s="287">
        <v>6.0326797385620914</v>
      </c>
      <c r="D57" s="290">
        <f t="shared" si="12"/>
        <v>-2.2178681065803492</v>
      </c>
      <c r="E57" s="286">
        <v>8.1300000000000008</v>
      </c>
      <c r="F57" s="291">
        <f t="shared" si="12"/>
        <v>-0.64999999999999858</v>
      </c>
      <c r="G57" s="287">
        <v>7.27</v>
      </c>
      <c r="H57" s="290">
        <f t="shared" si="7"/>
        <v>-0.49000000000000021</v>
      </c>
      <c r="I57" s="286">
        <v>6.35</v>
      </c>
      <c r="J57" s="291">
        <f t="shared" si="13"/>
        <v>-0.84000000000000075</v>
      </c>
      <c r="K57" s="287">
        <v>7.28</v>
      </c>
      <c r="L57" s="290">
        <f t="shared" si="9"/>
        <v>-0.59999999999999964</v>
      </c>
      <c r="M57" s="286">
        <v>8.2200000000000006</v>
      </c>
      <c r="N57" s="291">
        <f t="shared" si="14"/>
        <v>0.15000000000000036</v>
      </c>
      <c r="O57" s="287">
        <v>7.6</v>
      </c>
      <c r="P57" s="290">
        <f t="shared" si="15"/>
        <v>-0.35000000000000053</v>
      </c>
    </row>
    <row r="58" spans="2:16" ht="15" hidden="1" customHeight="1" outlineLevel="1">
      <c r="B58" s="55" t="s">
        <v>93</v>
      </c>
      <c r="C58" s="287">
        <v>7.654365436543654</v>
      </c>
      <c r="D58" s="290">
        <f t="shared" si="12"/>
        <v>-0.55483337651272624</v>
      </c>
      <c r="E58" s="286">
        <v>9.39</v>
      </c>
      <c r="F58" s="291">
        <f t="shared" si="12"/>
        <v>0.61000000000000121</v>
      </c>
      <c r="G58" s="287">
        <v>7.89</v>
      </c>
      <c r="H58" s="290">
        <f t="shared" si="7"/>
        <v>4.0000000000000036E-2</v>
      </c>
      <c r="I58" s="286">
        <v>6.66</v>
      </c>
      <c r="J58" s="291">
        <f t="shared" si="13"/>
        <v>-0.83000000000000007</v>
      </c>
      <c r="K58" s="287">
        <v>7.92</v>
      </c>
      <c r="L58" s="290">
        <f t="shared" si="9"/>
        <v>-7.0000000000000284E-2</v>
      </c>
      <c r="M58" s="286">
        <v>10.28</v>
      </c>
      <c r="N58" s="291">
        <f t="shared" si="14"/>
        <v>0.59999999999999964</v>
      </c>
      <c r="O58" s="287">
        <v>8.66</v>
      </c>
      <c r="P58" s="290">
        <f t="shared" si="15"/>
        <v>0.12000000000000099</v>
      </c>
    </row>
    <row r="59" spans="2:16" ht="15" hidden="1" customHeight="1" outlineLevel="1">
      <c r="B59" s="55" t="s">
        <v>94</v>
      </c>
      <c r="C59" s="287">
        <v>7.2868352223190929</v>
      </c>
      <c r="D59" s="290">
        <f t="shared" si="12"/>
        <v>-1.3223151044782924</v>
      </c>
      <c r="E59" s="286">
        <v>8.17</v>
      </c>
      <c r="F59" s="291">
        <f t="shared" si="12"/>
        <v>-6.0000000000000497E-2</v>
      </c>
      <c r="G59" s="287">
        <v>7.51</v>
      </c>
      <c r="H59" s="290">
        <f t="shared" si="7"/>
        <v>9.9999999999997868E-3</v>
      </c>
      <c r="I59" s="286">
        <v>6.55</v>
      </c>
      <c r="J59" s="291">
        <f t="shared" si="13"/>
        <v>-4.0000000000000036E-2</v>
      </c>
      <c r="K59" s="287">
        <v>7.47</v>
      </c>
      <c r="L59" s="290">
        <f t="shared" si="9"/>
        <v>-6.0000000000000497E-2</v>
      </c>
      <c r="M59" s="286">
        <v>9.18</v>
      </c>
      <c r="N59" s="291">
        <f t="shared" si="14"/>
        <v>8.0000000000000071E-2</v>
      </c>
      <c r="O59" s="287">
        <v>8.06</v>
      </c>
      <c r="P59" s="290">
        <f t="shared" si="15"/>
        <v>-1.9999999999999574E-2</v>
      </c>
    </row>
    <row r="60" spans="2:16" ht="15" hidden="1" customHeight="1" outlineLevel="1">
      <c r="B60" s="55" t="s">
        <v>95</v>
      </c>
      <c r="C60" s="287">
        <v>7.2609830361026537</v>
      </c>
      <c r="D60" s="290">
        <f t="shared" si="12"/>
        <v>-0.81016542328109953</v>
      </c>
      <c r="E60" s="286">
        <v>8.36</v>
      </c>
      <c r="F60" s="291">
        <f t="shared" si="12"/>
        <v>-1.3900000000000006</v>
      </c>
      <c r="G60" s="287">
        <v>7.54</v>
      </c>
      <c r="H60" s="290">
        <f t="shared" si="7"/>
        <v>-0.29999999999999982</v>
      </c>
      <c r="I60" s="286">
        <v>7.52</v>
      </c>
      <c r="J60" s="291">
        <f t="shared" si="13"/>
        <v>0.14999999999999947</v>
      </c>
      <c r="K60" s="287">
        <v>7.71</v>
      </c>
      <c r="L60" s="290">
        <f t="shared" si="9"/>
        <v>-0.44000000000000039</v>
      </c>
      <c r="M60" s="286">
        <v>8.8000000000000007</v>
      </c>
      <c r="N60" s="291">
        <f t="shared" si="14"/>
        <v>-0.44999999999999929</v>
      </c>
      <c r="O60" s="287">
        <v>8.1300000000000008</v>
      </c>
      <c r="P60" s="290">
        <f t="shared" si="15"/>
        <v>-0.44999999999999929</v>
      </c>
    </row>
    <row r="61" spans="2:16" ht="15" hidden="1" customHeight="1" outlineLevel="1">
      <c r="B61" s="55" t="s">
        <v>96</v>
      </c>
      <c r="C61" s="287">
        <v>7.7382645803698438</v>
      </c>
      <c r="D61" s="290">
        <f t="shared" si="12"/>
        <v>-0.51573085342011105</v>
      </c>
      <c r="E61" s="286">
        <v>8.6199999999999992</v>
      </c>
      <c r="F61" s="291">
        <f t="shared" si="12"/>
        <v>-0.87000000000000099</v>
      </c>
      <c r="G61" s="287">
        <v>7.95</v>
      </c>
      <c r="H61" s="290">
        <f t="shared" si="7"/>
        <v>-0.13999999999999968</v>
      </c>
      <c r="I61" s="286">
        <v>6.97</v>
      </c>
      <c r="J61" s="291">
        <f t="shared" si="13"/>
        <v>-0.33000000000000007</v>
      </c>
      <c r="K61" s="287">
        <v>7.93</v>
      </c>
      <c r="L61" s="290">
        <f t="shared" si="9"/>
        <v>-0.33999999999999986</v>
      </c>
      <c r="M61" s="286">
        <v>9.4700000000000006</v>
      </c>
      <c r="N61" s="291">
        <f t="shared" si="14"/>
        <v>-0.11999999999999922</v>
      </c>
      <c r="O61" s="287">
        <v>8.51</v>
      </c>
      <c r="P61" s="290">
        <f t="shared" si="15"/>
        <v>-0.26999999999999957</v>
      </c>
    </row>
    <row r="62" spans="2:16" ht="15" hidden="1" customHeight="1" outlineLevel="1">
      <c r="B62" s="55" t="s">
        <v>97</v>
      </c>
      <c r="C62" s="287">
        <v>8.5442003065917227</v>
      </c>
      <c r="D62" s="290">
        <f t="shared" si="12"/>
        <v>0.70099295214841284</v>
      </c>
      <c r="E62" s="286">
        <v>9.8000000000000007</v>
      </c>
      <c r="F62" s="291">
        <f t="shared" si="12"/>
        <v>-0.35999999999999943</v>
      </c>
      <c r="G62" s="287">
        <v>9.08</v>
      </c>
      <c r="H62" s="290">
        <f t="shared" si="7"/>
        <v>0.35999999999999943</v>
      </c>
      <c r="I62" s="286">
        <v>8.26</v>
      </c>
      <c r="J62" s="291">
        <f t="shared" si="13"/>
        <v>-0.82000000000000028</v>
      </c>
      <c r="K62" s="287">
        <v>9.1</v>
      </c>
      <c r="L62" s="290">
        <f t="shared" si="9"/>
        <v>3.9999999999999147E-2</v>
      </c>
      <c r="M62" s="286">
        <v>10.45</v>
      </c>
      <c r="N62" s="291">
        <f t="shared" si="14"/>
        <v>-4.0000000000000924E-2</v>
      </c>
      <c r="O62" s="287">
        <v>9.6</v>
      </c>
      <c r="P62" s="290">
        <f t="shared" si="15"/>
        <v>9.9999999999997868E-3</v>
      </c>
    </row>
    <row r="63" spans="2:16" collapsed="1">
      <c r="B63" s="69">
        <v>2007</v>
      </c>
      <c r="C63" s="289">
        <v>7.8409523344879739</v>
      </c>
      <c r="D63" s="292">
        <f>C63-C76</f>
        <v>0.13740770806611113</v>
      </c>
      <c r="E63" s="289">
        <v>8.8732887683403447</v>
      </c>
      <c r="F63" s="292">
        <f>E63-E76</f>
        <v>-0.18392169016916959</v>
      </c>
      <c r="G63" s="289">
        <v>8.1368951815049151</v>
      </c>
      <c r="H63" s="292">
        <f t="shared" si="7"/>
        <v>3.1635934793694531E-3</v>
      </c>
      <c r="I63" s="289">
        <v>7.1064592647653608</v>
      </c>
      <c r="J63" s="292">
        <f>I63-I76</f>
        <v>-0.18854646011332665</v>
      </c>
      <c r="K63" s="289">
        <v>8.118330168873424</v>
      </c>
      <c r="L63" s="292">
        <f t="shared" si="9"/>
        <v>-6.5053594279024907E-2</v>
      </c>
      <c r="M63" s="289">
        <v>9.2429870415633388</v>
      </c>
      <c r="N63" s="292">
        <f t="shared" si="14"/>
        <v>-4.0429610057136856E-2</v>
      </c>
      <c r="O63" s="289">
        <v>8.5232466644042173</v>
      </c>
      <c r="P63" s="292">
        <f t="shared" si="15"/>
        <v>-6.3904544111387906E-2</v>
      </c>
    </row>
    <row r="64" spans="2:16" ht="15" hidden="1" customHeight="1" outlineLevel="1">
      <c r="B64" s="55" t="s">
        <v>86</v>
      </c>
      <c r="C64" s="287">
        <v>6.2636103151862468</v>
      </c>
      <c r="D64" s="287"/>
      <c r="E64" s="286">
        <v>8.5399999999999991</v>
      </c>
      <c r="F64" s="286"/>
      <c r="G64" s="287">
        <v>7.88</v>
      </c>
      <c r="H64" s="287"/>
      <c r="I64" s="286">
        <v>7.25</v>
      </c>
      <c r="J64" s="286"/>
      <c r="K64" s="287">
        <v>7.87</v>
      </c>
      <c r="L64" s="287"/>
      <c r="M64" s="286">
        <v>8.75</v>
      </c>
      <c r="N64" s="286"/>
      <c r="O64" s="287">
        <v>8.1999999999999993</v>
      </c>
      <c r="P64" s="287"/>
    </row>
    <row r="65" spans="2:16" ht="15" hidden="1" customHeight="1" outlineLevel="1">
      <c r="B65" s="55" t="s">
        <v>87</v>
      </c>
      <c r="C65" s="287">
        <v>7.3426433915211966</v>
      </c>
      <c r="D65" s="287"/>
      <c r="E65" s="286">
        <v>8.51</v>
      </c>
      <c r="F65" s="286"/>
      <c r="G65" s="287">
        <v>8.2200000000000006</v>
      </c>
      <c r="H65" s="287"/>
      <c r="I65" s="286">
        <v>6.66</v>
      </c>
      <c r="J65" s="286"/>
      <c r="K65" s="287">
        <v>7.97</v>
      </c>
      <c r="L65" s="287"/>
      <c r="M65" s="286">
        <v>10.119999999999999</v>
      </c>
      <c r="N65" s="286"/>
      <c r="O65" s="287">
        <v>8.6999999999999993</v>
      </c>
      <c r="P65" s="287"/>
    </row>
    <row r="66" spans="2:16" ht="15" hidden="1" customHeight="1" outlineLevel="1">
      <c r="B66" s="55" t="s">
        <v>88</v>
      </c>
      <c r="C66" s="287">
        <v>7.1284671532846717</v>
      </c>
      <c r="D66" s="287"/>
      <c r="E66" s="286">
        <v>8.6199999999999992</v>
      </c>
      <c r="F66" s="286"/>
      <c r="G66" s="287">
        <v>8</v>
      </c>
      <c r="H66" s="287"/>
      <c r="I66" s="286">
        <v>5.75</v>
      </c>
      <c r="J66" s="286"/>
      <c r="K66" s="287">
        <v>7.72</v>
      </c>
      <c r="L66" s="287"/>
      <c r="M66" s="286">
        <v>8.3800000000000008</v>
      </c>
      <c r="N66" s="286"/>
      <c r="O66" s="287">
        <v>7.96</v>
      </c>
      <c r="P66" s="287"/>
    </row>
    <row r="67" spans="2:16" ht="15" hidden="1" customHeight="1" outlineLevel="1">
      <c r="B67" s="55" t="s">
        <v>89</v>
      </c>
      <c r="C67" s="287">
        <v>5.8416532474503491</v>
      </c>
      <c r="D67" s="287"/>
      <c r="E67" s="286">
        <v>8.58</v>
      </c>
      <c r="F67" s="286"/>
      <c r="G67" s="287">
        <v>7.8</v>
      </c>
      <c r="H67" s="287"/>
      <c r="I67" s="286">
        <v>8</v>
      </c>
      <c r="J67" s="286"/>
      <c r="K67" s="287">
        <v>7.93</v>
      </c>
      <c r="L67" s="287"/>
      <c r="M67" s="286">
        <v>8.25</v>
      </c>
      <c r="N67" s="286"/>
      <c r="O67" s="287">
        <v>8.0500000000000007</v>
      </c>
      <c r="P67" s="287"/>
    </row>
    <row r="68" spans="2:16" ht="15" hidden="1" customHeight="1" outlineLevel="1">
      <c r="B68" s="55" t="s">
        <v>90</v>
      </c>
      <c r="C68" s="287">
        <v>8.2934097421203443</v>
      </c>
      <c r="D68" s="287"/>
      <c r="E68" s="286">
        <v>9.66</v>
      </c>
      <c r="F68" s="286"/>
      <c r="G68" s="287">
        <v>9.1300000000000008</v>
      </c>
      <c r="H68" s="287"/>
      <c r="I68" s="286">
        <v>7.79</v>
      </c>
      <c r="J68" s="286"/>
      <c r="K68" s="287">
        <v>9.0299999999999994</v>
      </c>
      <c r="L68" s="287"/>
      <c r="M68" s="286">
        <v>10.33</v>
      </c>
      <c r="N68" s="286"/>
      <c r="O68" s="287">
        <v>9.52</v>
      </c>
      <c r="P68" s="287"/>
    </row>
    <row r="69" spans="2:16" ht="15" hidden="1" customHeight="1" outlineLevel="1">
      <c r="B69" s="55" t="s">
        <v>91</v>
      </c>
      <c r="C69" s="287">
        <v>10.066716641679161</v>
      </c>
      <c r="D69" s="287"/>
      <c r="E69" s="286">
        <v>9.3699999999999992</v>
      </c>
      <c r="F69" s="286"/>
      <c r="G69" s="287">
        <v>8.7899999999999991</v>
      </c>
      <c r="H69" s="287"/>
      <c r="I69" s="286">
        <v>8.15</v>
      </c>
      <c r="J69" s="286"/>
      <c r="K69" s="287">
        <v>8.84</v>
      </c>
      <c r="L69" s="287"/>
      <c r="M69" s="286">
        <v>9.51</v>
      </c>
      <c r="N69" s="286"/>
      <c r="O69" s="287">
        <v>9.09</v>
      </c>
      <c r="P69" s="287"/>
    </row>
    <row r="70" spans="2:16" ht="15" hidden="1" customHeight="1" outlineLevel="1">
      <c r="B70" s="55" t="s">
        <v>92</v>
      </c>
      <c r="C70" s="287">
        <v>8.2505478451424406</v>
      </c>
      <c r="D70" s="287"/>
      <c r="E70" s="286">
        <v>8.7799999999999994</v>
      </c>
      <c r="F70" s="286"/>
      <c r="G70" s="287">
        <v>7.76</v>
      </c>
      <c r="H70" s="287"/>
      <c r="I70" s="286">
        <v>7.19</v>
      </c>
      <c r="J70" s="286"/>
      <c r="K70" s="287">
        <v>7.88</v>
      </c>
      <c r="L70" s="287"/>
      <c r="M70" s="286">
        <v>8.07</v>
      </c>
      <c r="N70" s="286"/>
      <c r="O70" s="287">
        <v>7.95</v>
      </c>
      <c r="P70" s="287"/>
    </row>
    <row r="71" spans="2:16" ht="15" hidden="1" customHeight="1" outlineLevel="1">
      <c r="B71" s="55" t="s">
        <v>93</v>
      </c>
      <c r="C71" s="287">
        <v>8.2091988130563802</v>
      </c>
      <c r="D71" s="287"/>
      <c r="E71" s="286">
        <v>8.7799999999999994</v>
      </c>
      <c r="F71" s="286"/>
      <c r="G71" s="287">
        <v>7.85</v>
      </c>
      <c r="H71" s="287"/>
      <c r="I71" s="286">
        <v>7.49</v>
      </c>
      <c r="J71" s="286"/>
      <c r="K71" s="287">
        <v>7.99</v>
      </c>
      <c r="L71" s="287"/>
      <c r="M71" s="286">
        <v>9.68</v>
      </c>
      <c r="N71" s="286"/>
      <c r="O71" s="287">
        <v>8.5399999999999991</v>
      </c>
      <c r="P71" s="287"/>
    </row>
    <row r="72" spans="2:16" ht="15" hidden="1" customHeight="1" outlineLevel="1">
      <c r="B72" s="55" t="s">
        <v>94</v>
      </c>
      <c r="C72" s="287">
        <v>8.6091503267973852</v>
      </c>
      <c r="D72" s="287"/>
      <c r="E72" s="286">
        <v>8.23</v>
      </c>
      <c r="F72" s="286"/>
      <c r="G72" s="287">
        <v>7.5</v>
      </c>
      <c r="H72" s="287"/>
      <c r="I72" s="286">
        <v>6.59</v>
      </c>
      <c r="J72" s="286"/>
      <c r="K72" s="287">
        <v>7.53</v>
      </c>
      <c r="L72" s="287"/>
      <c r="M72" s="286">
        <v>9.1</v>
      </c>
      <c r="N72" s="286"/>
      <c r="O72" s="287">
        <v>8.08</v>
      </c>
      <c r="P72" s="287"/>
    </row>
    <row r="73" spans="2:16" ht="15" hidden="1" customHeight="1" outlineLevel="1">
      <c r="B73" s="55" t="s">
        <v>95</v>
      </c>
      <c r="C73" s="287">
        <v>8.0711484593837532</v>
      </c>
      <c r="D73" s="287"/>
      <c r="E73" s="286">
        <v>9.75</v>
      </c>
      <c r="F73" s="286"/>
      <c r="G73" s="287">
        <v>7.84</v>
      </c>
      <c r="H73" s="287"/>
      <c r="I73" s="286">
        <v>7.37</v>
      </c>
      <c r="J73" s="286"/>
      <c r="K73" s="287">
        <v>8.15</v>
      </c>
      <c r="L73" s="287"/>
      <c r="M73" s="286">
        <v>9.25</v>
      </c>
      <c r="N73" s="286"/>
      <c r="O73" s="287">
        <v>8.58</v>
      </c>
      <c r="P73" s="287"/>
    </row>
    <row r="74" spans="2:16" ht="15" hidden="1" customHeight="1" outlineLevel="1">
      <c r="B74" s="55" t="s">
        <v>96</v>
      </c>
      <c r="C74" s="287">
        <v>8.2539954337899548</v>
      </c>
      <c r="D74" s="287"/>
      <c r="E74" s="286">
        <v>9.49</v>
      </c>
      <c r="F74" s="286"/>
      <c r="G74" s="287">
        <v>8.09</v>
      </c>
      <c r="H74" s="287"/>
      <c r="I74" s="286">
        <v>7.3</v>
      </c>
      <c r="J74" s="286"/>
      <c r="K74" s="287">
        <v>8.27</v>
      </c>
      <c r="L74" s="287"/>
      <c r="M74" s="286">
        <v>9.59</v>
      </c>
      <c r="N74" s="286"/>
      <c r="O74" s="287">
        <v>8.7799999999999994</v>
      </c>
      <c r="P74" s="287"/>
    </row>
    <row r="75" spans="2:16" ht="15" hidden="1" customHeight="1" outlineLevel="1">
      <c r="B75" s="55" t="s">
        <v>97</v>
      </c>
      <c r="C75" s="287">
        <v>7.8432073544433099</v>
      </c>
      <c r="D75" s="287"/>
      <c r="E75" s="286">
        <v>10.16</v>
      </c>
      <c r="F75" s="286"/>
      <c r="G75" s="287">
        <v>8.7200000000000006</v>
      </c>
      <c r="H75" s="287"/>
      <c r="I75" s="286">
        <v>9.08</v>
      </c>
      <c r="J75" s="286"/>
      <c r="K75" s="287">
        <v>9.06</v>
      </c>
      <c r="L75" s="287"/>
      <c r="M75" s="286">
        <v>10.49</v>
      </c>
      <c r="N75" s="286"/>
      <c r="O75" s="287">
        <v>9.59</v>
      </c>
      <c r="P75" s="287"/>
    </row>
    <row r="76" spans="2:16" collapsed="1">
      <c r="B76" s="69">
        <v>2006</v>
      </c>
      <c r="C76" s="289">
        <v>7.7035446264218628</v>
      </c>
      <c r="D76" s="292"/>
      <c r="E76" s="289">
        <v>9.0572104585095143</v>
      </c>
      <c r="F76" s="292"/>
      <c r="G76" s="289">
        <v>8.1337315880255456</v>
      </c>
      <c r="H76" s="292"/>
      <c r="I76" s="289">
        <v>7.2950057248786875</v>
      </c>
      <c r="J76" s="292"/>
      <c r="K76" s="289">
        <v>8.1833837631524489</v>
      </c>
      <c r="L76" s="292"/>
      <c r="M76" s="289">
        <v>9.2834166516204757</v>
      </c>
      <c r="N76" s="292"/>
      <c r="O76" s="289">
        <v>8.5871512085156052</v>
      </c>
      <c r="P76" s="292"/>
    </row>
    <row r="77" spans="2:16" ht="15" customHeight="1">
      <c r="B77" s="349" t="s">
        <v>79</v>
      </c>
      <c r="C77" s="349"/>
      <c r="D77" s="349"/>
      <c r="E77" s="349"/>
      <c r="F77" s="349"/>
      <c r="G77" s="349"/>
      <c r="H77" s="349"/>
      <c r="I77" s="349"/>
      <c r="J77" s="349"/>
      <c r="K77" s="349"/>
      <c r="L77" s="349"/>
      <c r="M77" s="349"/>
      <c r="N77" s="349"/>
      <c r="O77" s="349"/>
      <c r="P77" s="349"/>
    </row>
    <row r="79" spans="2:16" ht="30" customHeight="1"/>
    <row r="81" ht="30" customHeight="1"/>
  </sheetData>
  <mergeCells count="2">
    <mergeCell ref="B5:P5"/>
    <mergeCell ref="B77:P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</sheetPr>
  <dimension ref="B1:I68"/>
  <sheetViews>
    <sheetView showGridLines="0" showRowColHeaders="0" zoomScaleNormal="100" workbookViewId="0">
      <selection activeCell="I25" sqref="I25"/>
    </sheetView>
  </sheetViews>
  <sheetFormatPr baseColWidth="10" defaultRowHeight="15" outlineLevelRow="1"/>
  <cols>
    <col min="1" max="1" width="14.28515625" style="99" customWidth="1"/>
    <col min="2" max="2" width="13" style="99" customWidth="1"/>
    <col min="3" max="7" width="10.7109375" style="99" customWidth="1"/>
    <col min="8" max="8" width="12.7109375" style="99" customWidth="1"/>
    <col min="9" max="9" width="10.7109375" style="99" customWidth="1"/>
    <col min="10" max="10" width="11.42578125" style="99"/>
    <col min="11" max="11" width="14.28515625" style="99" customWidth="1"/>
    <col min="12" max="16384" width="11.42578125" style="99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45" t="s">
        <v>289</v>
      </c>
      <c r="C5" s="345"/>
      <c r="D5" s="345"/>
      <c r="E5" s="345"/>
      <c r="F5" s="345"/>
      <c r="G5" s="345"/>
      <c r="H5" s="345"/>
      <c r="I5" s="345"/>
    </row>
    <row r="6" spans="2:9" ht="15" customHeight="1">
      <c r="B6" s="137"/>
      <c r="C6" s="117" t="s">
        <v>290</v>
      </c>
      <c r="D6" s="117" t="s">
        <v>171</v>
      </c>
      <c r="E6" s="117" t="s">
        <v>172</v>
      </c>
      <c r="F6" s="117" t="s">
        <v>173</v>
      </c>
      <c r="G6" s="141" t="s">
        <v>81</v>
      </c>
      <c r="H6" s="117" t="s">
        <v>174</v>
      </c>
      <c r="I6" s="141" t="s">
        <v>83</v>
      </c>
    </row>
    <row r="7" spans="2:9">
      <c r="B7" s="55" t="s">
        <v>94</v>
      </c>
      <c r="C7" s="286">
        <f>IFERROR('tablas evol EM CAT'!C7-'tablas evol EM CAT'!C20,"-")</f>
        <v>0.58299705680913672</v>
      </c>
      <c r="D7" s="286">
        <f>IFERROR('tablas evol EM CAT'!E7-'tablas evol EM CAT'!E20,"-")</f>
        <v>0.89698583244711205</v>
      </c>
      <c r="E7" s="286">
        <f>IFERROR('tablas evol EM CAT'!G7-'tablas evol EM CAT'!G20,"-")</f>
        <v>0.57697519125377816</v>
      </c>
      <c r="F7" s="286">
        <f>IFERROR('tablas evol EM CAT'!I7-'tablas evol EM CAT'!I20,"-")</f>
        <v>0.57334374897236362</v>
      </c>
      <c r="G7" s="287">
        <f>IFERROR('tablas evol EM CAT'!K7-'tablas evol EM CAT'!K20,"-")</f>
        <v>0.6232445589358333</v>
      </c>
      <c r="H7" s="286">
        <f>IFERROR('tablas evol EM CAT'!M7-'tablas evol EM CAT'!M20,"-")</f>
        <v>0.8822918390910468</v>
      </c>
      <c r="I7" s="287">
        <f>IFERROR('tablas evol EM CAT'!O7-'tablas evol EM CAT'!O20,"-")</f>
        <v>0.70127929774154385</v>
      </c>
    </row>
    <row r="8" spans="2:9">
      <c r="B8" s="55" t="s">
        <v>95</v>
      </c>
      <c r="C8" s="286">
        <f>IFERROR('tablas evol EM CAT'!C8-'tablas evol EM CAT'!C21,"-")</f>
        <v>-8.9397587126567757E-2</v>
      </c>
      <c r="D8" s="286">
        <f>IFERROR('tablas evol EM CAT'!E8-'tablas evol EM CAT'!E21,"-")</f>
        <v>0.6598994071053621</v>
      </c>
      <c r="E8" s="286">
        <f>IFERROR('tablas evol EM CAT'!G8-'tablas evol EM CAT'!G21,"-")</f>
        <v>0.38022404697214451</v>
      </c>
      <c r="F8" s="286">
        <f>IFERROR('tablas evol EM CAT'!I8-'tablas evol EM CAT'!I21,"-")</f>
        <v>0.27476861935211261</v>
      </c>
      <c r="G8" s="287">
        <f>IFERROR('tablas evol EM CAT'!K8-'tablas evol EM CAT'!K21,"-")</f>
        <v>0.40644509948722529</v>
      </c>
      <c r="H8" s="286">
        <f>IFERROR('tablas evol EM CAT'!M8-'tablas evol EM CAT'!M21,"-")</f>
        <v>0.12670916915049091</v>
      </c>
      <c r="I8" s="287">
        <f>IFERROR('tablas evol EM CAT'!O8-'tablas evol EM CAT'!O21,"-")</f>
        <v>0.29188820285527761</v>
      </c>
    </row>
    <row r="9" spans="2:9">
      <c r="B9" s="55" t="s">
        <v>96</v>
      </c>
      <c r="C9" s="286">
        <f>IFERROR('tablas evol EM CAT'!C9-'tablas evol EM CAT'!C22,"-")</f>
        <v>-0.74351643863589878</v>
      </c>
      <c r="D9" s="286">
        <f>IFERROR('tablas evol EM CAT'!E9-'tablas evol EM CAT'!E22,"-")</f>
        <v>1.1399999999999988</v>
      </c>
      <c r="E9" s="286">
        <f>IFERROR('tablas evol EM CAT'!G9-'tablas evol EM CAT'!G22,"-")</f>
        <v>0.34999999999999964</v>
      </c>
      <c r="F9" s="286">
        <f>IFERROR('tablas evol EM CAT'!I9-'tablas evol EM CAT'!I22,"-")</f>
        <v>0.62000000000000011</v>
      </c>
      <c r="G9" s="287">
        <f>IFERROR('tablas evol EM CAT'!K9-'tablas evol EM CAT'!K22,"-")</f>
        <v>0.5</v>
      </c>
      <c r="H9" s="286">
        <f>IFERROR('tablas evol EM CAT'!M9-'tablas evol EM CAT'!M22,"-")</f>
        <v>0.32000000000000028</v>
      </c>
      <c r="I9" s="287">
        <f>IFERROR('tablas evol EM CAT'!O9-'tablas evol EM CAT'!O22,"-")</f>
        <v>0.41999999999999993</v>
      </c>
    </row>
    <row r="10" spans="2:9">
      <c r="B10" s="55" t="s">
        <v>97</v>
      </c>
      <c r="C10" s="286">
        <f>IFERROR('tablas evol EM CAT'!C10-'tablas evol EM CAT'!C23,"-")</f>
        <v>1.6983651535814017</v>
      </c>
      <c r="D10" s="286">
        <f>IFERROR('tablas evol EM CAT'!E10-'tablas evol EM CAT'!E23,"-")</f>
        <v>0.58999999999999986</v>
      </c>
      <c r="E10" s="286">
        <f>IFERROR('tablas evol EM CAT'!G10-'tablas evol EM CAT'!G23,"-")</f>
        <v>0.11999999999999922</v>
      </c>
      <c r="F10" s="286">
        <f>IFERROR('tablas evol EM CAT'!I10-'tablas evol EM CAT'!I23,"-")</f>
        <v>1.1100000000000003</v>
      </c>
      <c r="G10" s="287">
        <f>IFERROR('tablas evol EM CAT'!K10-'tablas evol EM CAT'!K23,"-")</f>
        <v>0.33999999999999986</v>
      </c>
      <c r="H10" s="286">
        <f>IFERROR('tablas evol EM CAT'!M10-'tablas evol EM CAT'!M23,"-")</f>
        <v>1.1000000000000014</v>
      </c>
      <c r="I10" s="287">
        <f>IFERROR('tablas evol EM CAT'!O10-'tablas evol EM CAT'!O23,"-")</f>
        <v>0.55000000000000071</v>
      </c>
    </row>
    <row r="11" spans="2:9" ht="30" customHeight="1">
      <c r="B11" s="61" t="str">
        <f>actualizaciones!$A$2</f>
        <v xml:space="preserve">acumulado abril 2011 </v>
      </c>
      <c r="C11" s="281">
        <v>0.35106556448210569</v>
      </c>
      <c r="D11" s="281">
        <v>0.81708565211977735</v>
      </c>
      <c r="E11" s="281">
        <v>0.36970281199116251</v>
      </c>
      <c r="F11" s="281">
        <v>0.61549304993369702</v>
      </c>
      <c r="G11" s="281">
        <v>0.469389835933403</v>
      </c>
      <c r="H11" s="281">
        <v>0.59004602227284941</v>
      </c>
      <c r="I11" s="281">
        <v>0.48999285308305041</v>
      </c>
    </row>
    <row r="12" spans="2:9" outlineLevel="1">
      <c r="B12" s="55" t="s">
        <v>86</v>
      </c>
      <c r="C12" s="286">
        <f>IFERROR('tablas evol EM CAT'!C12-'tablas evol EM CAT'!C25,"-")</f>
        <v>-1.0688144246089815</v>
      </c>
      <c r="D12" s="286">
        <f>IFERROR('tablas evol EM CAT'!E12-'tablas evol EM CAT'!E25,"-")</f>
        <v>-0.81335954565312285</v>
      </c>
      <c r="E12" s="286">
        <f>IFERROR('tablas evol EM CAT'!G12-'tablas evol EM CAT'!G25,"-")</f>
        <v>-0.33177771292211045</v>
      </c>
      <c r="F12" s="286">
        <f>IFERROR('tablas evol EM CAT'!I12-'tablas evol EM CAT'!I25,"-")</f>
        <v>-2.9128949615713218E-2</v>
      </c>
      <c r="G12" s="287">
        <f>IFERROR('tablas evol EM CAT'!K12-'tablas evol EM CAT'!K25,"-")</f>
        <v>-0.38724932408604662</v>
      </c>
      <c r="H12" s="286">
        <f>IFERROR('tablas evol EM CAT'!M12-'tablas evol EM CAT'!M25,"-")</f>
        <v>-0.53036827436546652</v>
      </c>
      <c r="I12" s="287">
        <f>IFERROR('tablas evol EM CAT'!O12-'tablas evol EM CAT'!O25,"-")</f>
        <v>-0.4260997327235696</v>
      </c>
    </row>
    <row r="13" spans="2:9" outlineLevel="1">
      <c r="B13" s="55" t="s">
        <v>87</v>
      </c>
      <c r="C13" s="286">
        <f>IFERROR('tablas evol EM CAT'!C13-'tablas evol EM CAT'!C26,"-")</f>
        <v>-0.33392018863206019</v>
      </c>
      <c r="D13" s="286">
        <f>IFERROR('tablas evol EM CAT'!E13-'tablas evol EM CAT'!E26,"-")</f>
        <v>0.35744397011739615</v>
      </c>
      <c r="E13" s="286">
        <f>IFERROR('tablas evol EM CAT'!G13-'tablas evol EM CAT'!G26,"-")</f>
        <v>0.22224731839190781</v>
      </c>
      <c r="F13" s="286">
        <f>IFERROR('tablas evol EM CAT'!I13-'tablas evol EM CAT'!I26,"-")</f>
        <v>-0.17617629840260918</v>
      </c>
      <c r="G13" s="287">
        <f>IFERROR('tablas evol EM CAT'!K13-'tablas evol EM CAT'!K26,"-")</f>
        <v>0.16740704787078542</v>
      </c>
      <c r="H13" s="286">
        <f>IFERROR('tablas evol EM CAT'!M13-'tablas evol EM CAT'!M26,"-")</f>
        <v>-4.8569792538431855E-2</v>
      </c>
      <c r="I13" s="287">
        <f>IFERROR('tablas evol EM CAT'!O13-'tablas evol EM CAT'!O26,"-")</f>
        <v>0.11604276318302276</v>
      </c>
    </row>
    <row r="14" spans="2:9" outlineLevel="1">
      <c r="B14" s="55" t="s">
        <v>88</v>
      </c>
      <c r="C14" s="286">
        <f>IFERROR('tablas evol EM CAT'!C14-'tablas evol EM CAT'!C27,"-")</f>
        <v>-0.47326601556033765</v>
      </c>
      <c r="D14" s="286">
        <f>IFERROR('tablas evol EM CAT'!E14-'tablas evol EM CAT'!E27,"-")</f>
        <v>-0.66045730732331265</v>
      </c>
      <c r="E14" s="286">
        <f>IFERROR('tablas evol EM CAT'!G14-'tablas evol EM CAT'!G27,"-")</f>
        <v>-4.689562087582555E-2</v>
      </c>
      <c r="F14" s="286">
        <f>IFERROR('tablas evol EM CAT'!I14-'tablas evol EM CAT'!I27,"-")</f>
        <v>-0.7653002283946071</v>
      </c>
      <c r="G14" s="287">
        <f>IFERROR('tablas evol EM CAT'!K14-'tablas evol EM CAT'!K27,"-")</f>
        <v>-0.24135064990320565</v>
      </c>
      <c r="H14" s="286">
        <f>IFERROR('tablas evol EM CAT'!M14-'tablas evol EM CAT'!M27,"-")</f>
        <v>0.54416329074478043</v>
      </c>
      <c r="I14" s="287">
        <f>IFERROR('tablas evol EM CAT'!O14-'tablas evol EM CAT'!O27,"-")</f>
        <v>-6.5637942184126885E-3</v>
      </c>
    </row>
    <row r="15" spans="2:9" outlineLevel="1">
      <c r="B15" s="55" t="s">
        <v>89</v>
      </c>
      <c r="C15" s="286">
        <f>IFERROR('tablas evol EM CAT'!C15-'tablas evol EM CAT'!C28,"-")</f>
        <v>4.1256877463224173</v>
      </c>
      <c r="D15" s="286">
        <f>IFERROR('tablas evol EM CAT'!E15-'tablas evol EM CAT'!E28,"-")</f>
        <v>-0.97117227979274734</v>
      </c>
      <c r="E15" s="286">
        <f>IFERROR('tablas evol EM CAT'!G15-'tablas evol EM CAT'!G28,"-")</f>
        <v>-0.31932024389060487</v>
      </c>
      <c r="F15" s="286">
        <f>IFERROR('tablas evol EM CAT'!I15-'tablas evol EM CAT'!I28,"-")</f>
        <v>-1.3199843811011318</v>
      </c>
      <c r="G15" s="287">
        <f>IFERROR('tablas evol EM CAT'!K15-'tablas evol EM CAT'!K28,"-")</f>
        <v>-0.49184905187060313</v>
      </c>
      <c r="H15" s="286">
        <f>IFERROR('tablas evol EM CAT'!M15-'tablas evol EM CAT'!M28,"-")</f>
        <v>2.5611961679649298E-2</v>
      </c>
      <c r="I15" s="287">
        <f>IFERROR('tablas evol EM CAT'!O15-'tablas evol EM CAT'!O28,"-")</f>
        <v>-0.33208498583569401</v>
      </c>
    </row>
    <row r="16" spans="2:9" outlineLevel="1">
      <c r="B16" s="55" t="s">
        <v>90</v>
      </c>
      <c r="C16" s="286">
        <f>IFERROR('tablas evol EM CAT'!C16-'tablas evol EM CAT'!C29,"-")</f>
        <v>-0.7860171051565823</v>
      </c>
      <c r="D16" s="286">
        <f>IFERROR('tablas evol EM CAT'!E16-'tablas evol EM CAT'!E29,"-")</f>
        <v>-1.231333961819467</v>
      </c>
      <c r="E16" s="286">
        <f>IFERROR('tablas evol EM CAT'!G16-'tablas evol EM CAT'!G29,"-")</f>
        <v>0.18095773472108156</v>
      </c>
      <c r="F16" s="286">
        <f>IFERROR('tablas evol EM CAT'!I16-'tablas evol EM CAT'!I29,"-")</f>
        <v>-0.22409278154509149</v>
      </c>
      <c r="G16" s="287">
        <f>IFERROR('tablas evol EM CAT'!K16-'tablas evol EM CAT'!K29,"-")</f>
        <v>-0.11469124432451316</v>
      </c>
      <c r="H16" s="286">
        <f>IFERROR('tablas evol EM CAT'!M16-'tablas evol EM CAT'!M29,"-")</f>
        <v>0.84036196459770807</v>
      </c>
      <c r="I16" s="287">
        <f>IFERROR('tablas evol EM CAT'!O16-'tablas evol EM CAT'!O29,"-")</f>
        <v>0.2056728232189986</v>
      </c>
    </row>
    <row r="17" spans="2:9" outlineLevel="1">
      <c r="B17" s="55" t="s">
        <v>91</v>
      </c>
      <c r="C17" s="286">
        <f>IFERROR('tablas evol EM CAT'!C17-'tablas evol EM CAT'!C30,"-")</f>
        <v>-0.26429883826504774</v>
      </c>
      <c r="D17" s="286">
        <f>IFERROR('tablas evol EM CAT'!E17-'tablas evol EM CAT'!E30,"-")</f>
        <v>-0.77406258731489253</v>
      </c>
      <c r="E17" s="286">
        <f>IFERROR('tablas evol EM CAT'!G17-'tablas evol EM CAT'!G30,"-")</f>
        <v>0.10984272964736697</v>
      </c>
      <c r="F17" s="286">
        <f>IFERROR('tablas evol EM CAT'!I17-'tablas evol EM CAT'!I30,"-")</f>
        <v>0.22928019194881433</v>
      </c>
      <c r="G17" s="287">
        <f>IFERROR('tablas evol EM CAT'!K17-'tablas evol EM CAT'!K30,"-")</f>
        <v>-2.6345078166085223E-2</v>
      </c>
      <c r="H17" s="286">
        <f>IFERROR('tablas evol EM CAT'!M17-'tablas evol EM CAT'!M30,"-")</f>
        <v>-0.14811213554247615</v>
      </c>
      <c r="I17" s="287">
        <f>IFERROR('tablas evol EM CAT'!O17-'tablas evol EM CAT'!O30,"-")</f>
        <v>-7.3801164221312554E-2</v>
      </c>
    </row>
    <row r="18" spans="2:9" outlineLevel="1">
      <c r="B18" s="55" t="s">
        <v>92</v>
      </c>
      <c r="C18" s="286">
        <f>IFERROR('tablas evol EM CAT'!C18-'tablas evol EM CAT'!C31,"-")</f>
        <v>-0.20526287358376738</v>
      </c>
      <c r="D18" s="286">
        <f>IFERROR('tablas evol EM CAT'!E18-'tablas evol EM CAT'!E31,"-")</f>
        <v>-1.4721598299072962</v>
      </c>
      <c r="E18" s="286">
        <f>IFERROR('tablas evol EM CAT'!G18-'tablas evol EM CAT'!G31,"-")</f>
        <v>-6.9205510997482733E-2</v>
      </c>
      <c r="F18" s="286">
        <f>IFERROR('tablas evol EM CAT'!I18-'tablas evol EM CAT'!I31,"-")</f>
        <v>0.63435255321609851</v>
      </c>
      <c r="G18" s="287">
        <f>IFERROR('tablas evol EM CAT'!K18-'tablas evol EM CAT'!K31,"-")</f>
        <v>-0.21703260790775136</v>
      </c>
      <c r="H18" s="286">
        <f>IFERROR('tablas evol EM CAT'!M18-'tablas evol EM CAT'!M31,"-")</f>
        <v>-0.29692533274538846</v>
      </c>
      <c r="I18" s="287">
        <f>IFERROR('tablas evol EM CAT'!O18-'tablas evol EM CAT'!O31,"-")</f>
        <v>-0.25224997276931393</v>
      </c>
    </row>
    <row r="19" spans="2:9" outlineLevel="1">
      <c r="B19" s="55" t="s">
        <v>93</v>
      </c>
      <c r="C19" s="286">
        <f>IFERROR('tablas evol EM CAT'!C19-'tablas evol EM CAT'!C32,"-")</f>
        <v>-0.24143602678117571</v>
      </c>
      <c r="D19" s="286">
        <f>IFERROR('tablas evol EM CAT'!E19-'tablas evol EM CAT'!E32,"-")</f>
        <v>-0.63896938013442917</v>
      </c>
      <c r="E19" s="286">
        <f>IFERROR('tablas evol EM CAT'!G19-'tablas evol EM CAT'!G32,"-")</f>
        <v>0.15695046811234725</v>
      </c>
      <c r="F19" s="286">
        <f>IFERROR('tablas evol EM CAT'!I19-'tablas evol EM CAT'!I32,"-")</f>
        <v>-0.74275825496712145</v>
      </c>
      <c r="G19" s="287">
        <f>IFERROR('tablas evol EM CAT'!K19-'tablas evol EM CAT'!K32,"-")</f>
        <v>-0.10496761658031062</v>
      </c>
      <c r="H19" s="286">
        <f>IFERROR('tablas evol EM CAT'!M19-'tablas evol EM CAT'!M32,"-")</f>
        <v>1.1269590511297167E-2</v>
      </c>
      <c r="I19" s="287">
        <f>IFERROR('tablas evol EM CAT'!O19-'tablas evol EM CAT'!O32,"-")</f>
        <v>-9.1974132011259258E-2</v>
      </c>
    </row>
    <row r="20" spans="2:9" outlineLevel="1">
      <c r="B20" s="55" t="s">
        <v>94</v>
      </c>
      <c r="C20" s="286">
        <f>IFERROR('tablas evol EM CAT'!C20-'tablas evol EM CAT'!C33,"-")</f>
        <v>-1.1731189290264927</v>
      </c>
      <c r="D20" s="286">
        <f>IFERROR('tablas evol EM CAT'!E20-'tablas evol EM CAT'!E33,"-")</f>
        <v>-0.89260670026712408</v>
      </c>
      <c r="E20" s="286">
        <f>IFERROR('tablas evol EM CAT'!G20-'tablas evol EM CAT'!G33,"-")</f>
        <v>-0.96427505652447909</v>
      </c>
      <c r="F20" s="286">
        <f>IFERROR('tablas evol EM CAT'!I20-'tablas evol EM CAT'!I33,"-")</f>
        <v>-0.20000426682743377</v>
      </c>
      <c r="G20" s="287">
        <f>IFERROR('tablas evol EM CAT'!K20-'tablas evol EM CAT'!K33,"-")</f>
        <v>-0.85207448467870783</v>
      </c>
      <c r="H20" s="286">
        <f>IFERROR('tablas evol EM CAT'!M20-'tablas evol EM CAT'!M33,"-")</f>
        <v>-1.0247522892764147</v>
      </c>
      <c r="I20" s="287">
        <f>IFERROR('tablas evol EM CAT'!O20-'tablas evol EM CAT'!O33,"-")</f>
        <v>-0.92277302976878062</v>
      </c>
    </row>
    <row r="21" spans="2:9" outlineLevel="1">
      <c r="B21" s="55" t="s">
        <v>95</v>
      </c>
      <c r="C21" s="286">
        <f>IFERROR('tablas evol EM CAT'!C21-'tablas evol EM CAT'!C34,"-")</f>
        <v>1.3408385093167698</v>
      </c>
      <c r="D21" s="286">
        <f>IFERROR('tablas evol EM CAT'!E21-'tablas evol EM CAT'!E34,"-")</f>
        <v>0.11382406594149153</v>
      </c>
      <c r="E21" s="286">
        <f>IFERROR('tablas evol EM CAT'!G21-'tablas evol EM CAT'!G34,"-")</f>
        <v>-0.58359326834957859</v>
      </c>
      <c r="F21" s="286">
        <f>IFERROR('tablas evol EM CAT'!I21-'tablas evol EM CAT'!I34,"-")</f>
        <v>-0.45411439624205574</v>
      </c>
      <c r="G21" s="287">
        <f>IFERROR('tablas evol EM CAT'!K21-'tablas evol EM CAT'!K34,"-")</f>
        <v>-0.44097372488408126</v>
      </c>
      <c r="H21" s="286">
        <f>IFERROR('tablas evol EM CAT'!M21-'tablas evol EM CAT'!M34,"-")</f>
        <v>-0.46020342117429536</v>
      </c>
      <c r="I21" s="287">
        <f>IFERROR('tablas evol EM CAT'!O21-'tablas evol EM CAT'!O34,"-")</f>
        <v>-0.45882554568193257</v>
      </c>
    </row>
    <row r="22" spans="2:9" outlineLevel="1">
      <c r="B22" s="55" t="s">
        <v>96</v>
      </c>
      <c r="C22" s="286">
        <f>IFERROR('tablas evol EM CAT'!C22-'tablas evol EM CAT'!C35,"-")</f>
        <v>0.95612595308771287</v>
      </c>
      <c r="D22" s="286">
        <f>IFERROR('tablas evol EM CAT'!E22-'tablas evol EM CAT'!E35,"-")</f>
        <v>0.35000000000000142</v>
      </c>
      <c r="E22" s="286">
        <f>IFERROR('tablas evol EM CAT'!G22-'tablas evol EM CAT'!G35,"-")</f>
        <v>0.16999999999999993</v>
      </c>
      <c r="F22" s="286">
        <f>IFERROR('tablas evol EM CAT'!I22-'tablas evol EM CAT'!I35,"-")</f>
        <v>0.37999999999999989</v>
      </c>
      <c r="G22" s="287">
        <f>IFERROR('tablas evol EM CAT'!K22-'tablas evol EM CAT'!K35,"-")</f>
        <v>0.20999999999999996</v>
      </c>
      <c r="H22" s="286">
        <f>IFERROR('tablas evol EM CAT'!M22-'tablas evol EM CAT'!M35,"-")</f>
        <v>0.66999999999999993</v>
      </c>
      <c r="I22" s="287">
        <f>IFERROR('tablas evol EM CAT'!O22-'tablas evol EM CAT'!O35,"-")</f>
        <v>0.33000000000000007</v>
      </c>
    </row>
    <row r="23" spans="2:9" outlineLevel="1">
      <c r="B23" s="55" t="s">
        <v>97</v>
      </c>
      <c r="C23" s="286">
        <f>IFERROR('tablas evol EM CAT'!C23-'tablas evol EM CAT'!C36,"-")</f>
        <v>-0.90503045409172689</v>
      </c>
      <c r="D23" s="286">
        <f>IFERROR('tablas evol EM CAT'!E23-'tablas evol EM CAT'!E36,"-")</f>
        <v>-0.19000000000000128</v>
      </c>
      <c r="E23" s="286">
        <f>IFERROR('tablas evol EM CAT'!G23-'tablas evol EM CAT'!G36,"-")</f>
        <v>-0.5</v>
      </c>
      <c r="F23" s="286">
        <f>IFERROR('tablas evol EM CAT'!I23-'tablas evol EM CAT'!I36,"-")</f>
        <v>-1.4399999999999995</v>
      </c>
      <c r="G23" s="287">
        <f>IFERROR('tablas evol EM CAT'!K23-'tablas evol EM CAT'!K36,"-")</f>
        <v>-0.58999999999999986</v>
      </c>
      <c r="H23" s="286">
        <f>IFERROR('tablas evol EM CAT'!M23-'tablas evol EM CAT'!M36,"-")</f>
        <v>0.33000000000000007</v>
      </c>
      <c r="I23" s="287">
        <f>IFERROR('tablas evol EM CAT'!O23-'tablas evol EM CAT'!O36,"-")</f>
        <v>-0.27999999999999936</v>
      </c>
    </row>
    <row r="24" spans="2:9" ht="15" customHeight="1">
      <c r="B24" s="66">
        <v>2010</v>
      </c>
      <c r="C24" s="288">
        <f>IFERROR('tablas evol EM CAT'!C24-'tablas evol EM CAT'!C37,"-")</f>
        <v>-9.7769514805738922E-2</v>
      </c>
      <c r="D24" s="288">
        <f>IFERROR('tablas evol EM CAT'!E24-'tablas evol EM CAT'!E37,"-")</f>
        <v>-0.57468232542730568</v>
      </c>
      <c r="E24" s="288">
        <f>IFERROR('tablas evol EM CAT'!G24-'tablas evol EM CAT'!G37,"-")</f>
        <v>-0.16927809068566191</v>
      </c>
      <c r="F24" s="288">
        <f>IFERROR('tablas evol EM CAT'!I24-'tablas evol EM CAT'!I37,"-")</f>
        <v>-0.35610819513996628</v>
      </c>
      <c r="G24" s="288">
        <f>IFERROR('tablas evol EM CAT'!K24-'tablas evol EM CAT'!K37,"-")</f>
        <v>-0.27212515748925981</v>
      </c>
      <c r="H24" s="288">
        <f>IFERROR('tablas evol EM CAT'!M24-'tablas evol EM CAT'!M37,"-")</f>
        <v>-1.3390211867848834E-2</v>
      </c>
      <c r="I24" s="288">
        <f>IFERROR('tablas evol EM CAT'!O24-'tablas evol EM CAT'!O37,"-")</f>
        <v>-0.19659090246600108</v>
      </c>
    </row>
    <row r="25" spans="2:9" hidden="1" outlineLevel="1">
      <c r="B25" s="55" t="s">
        <v>86</v>
      </c>
      <c r="C25" s="286">
        <f>IFERROR('tablas evol EM CAT'!C25-'tablas evol EM CAT'!C38,"-")</f>
        <v>-0.32644533749942362</v>
      </c>
      <c r="D25" s="286">
        <f>IFERROR('tablas evol EM CAT'!E25-'tablas evol EM CAT'!E38,"-")</f>
        <v>-0.18664045434687715</v>
      </c>
      <c r="E25" s="286">
        <f>IFERROR('tablas evol EM CAT'!G25-'tablas evol EM CAT'!G38,"-")</f>
        <v>-0.4482222870778898</v>
      </c>
      <c r="F25" s="286">
        <f>IFERROR('tablas evol EM CAT'!I25-'tablas evol EM CAT'!I38,"-")</f>
        <v>-0.94087105038428653</v>
      </c>
      <c r="G25" s="287">
        <f>IFERROR('tablas evol EM CAT'!K25-'tablas evol EM CAT'!K38,"-")</f>
        <v>-0.50275067591395306</v>
      </c>
      <c r="H25" s="286">
        <f>IFERROR('tablas evol EM CAT'!M25-'tablas evol EM CAT'!M38,"-")</f>
        <v>0.33036827436546545</v>
      </c>
      <c r="I25" s="287">
        <f>IFERROR('tablas evol EM CAT'!O25-'tablas evol EM CAT'!O38,"-")</f>
        <v>-0.21390026727643097</v>
      </c>
    </row>
    <row r="26" spans="2:9" hidden="1" outlineLevel="1">
      <c r="B26" s="55" t="s">
        <v>87</v>
      </c>
      <c r="C26" s="286">
        <f>IFERROR('tablas evol EM CAT'!C26-'tablas evol EM CAT'!C39,"-")</f>
        <v>0.69548271041766707</v>
      </c>
      <c r="D26" s="286">
        <f>IFERROR('tablas evol EM CAT'!E26-'tablas evol EM CAT'!E39,"-")</f>
        <v>-0.31744397011739522</v>
      </c>
      <c r="E26" s="286">
        <f>IFERROR('tablas evol EM CAT'!G26-'tablas evol EM CAT'!G39,"-")</f>
        <v>-0.19224731839190845</v>
      </c>
      <c r="F26" s="286">
        <f>IFERROR('tablas evol EM CAT'!I26-'tablas evol EM CAT'!I39,"-")</f>
        <v>1.1161762984026087</v>
      </c>
      <c r="G26" s="287">
        <f>IFERROR('tablas evol EM CAT'!K26-'tablas evol EM CAT'!K39,"-")</f>
        <v>-3.7407047870784638E-2</v>
      </c>
      <c r="H26" s="286">
        <f>IFERROR('tablas evol EM CAT'!M26-'tablas evol EM CAT'!M39,"-")</f>
        <v>0.90856979253843129</v>
      </c>
      <c r="I26" s="287">
        <f>IFERROR('tablas evol EM CAT'!O26-'tablas evol EM CAT'!O39,"-")</f>
        <v>0.2839572368169776</v>
      </c>
    </row>
    <row r="27" spans="2:9" hidden="1" outlineLevel="1">
      <c r="B27" s="55" t="s">
        <v>88</v>
      </c>
      <c r="C27" s="286">
        <f>IFERROR('tablas evol EM CAT'!C27-'tablas evol EM CAT'!C40,"-")</f>
        <v>-0.15509227614490761</v>
      </c>
      <c r="D27" s="286">
        <f>IFERROR('tablas evol EM CAT'!E27-'tablas evol EM CAT'!E40,"-")</f>
        <v>-0.56954269267668778</v>
      </c>
      <c r="E27" s="286">
        <f>IFERROR('tablas evol EM CAT'!G27-'tablas evol EM CAT'!G40,"-")</f>
        <v>-0.44310437912417466</v>
      </c>
      <c r="F27" s="286">
        <f>IFERROR('tablas evol EM CAT'!I27-'tablas evol EM CAT'!I40,"-")</f>
        <v>-0.91469977160539351</v>
      </c>
      <c r="G27" s="287">
        <f>IFERROR('tablas evol EM CAT'!K27-'tablas evol EM CAT'!K40,"-")</f>
        <v>-0.55864935009679417</v>
      </c>
      <c r="H27" s="286">
        <f>IFERROR('tablas evol EM CAT'!M27-'tablas evol EM CAT'!M40,"-")</f>
        <v>-0.27416329074478085</v>
      </c>
      <c r="I27" s="287">
        <f>IFERROR('tablas evol EM CAT'!O27-'tablas evol EM CAT'!O40,"-")</f>
        <v>-0.46343620578158706</v>
      </c>
    </row>
    <row r="28" spans="2:9" hidden="1" outlineLevel="1">
      <c r="B28" s="55" t="s">
        <v>89</v>
      </c>
      <c r="C28" s="286">
        <f>IFERROR('tablas evol EM CAT'!C28-'tablas evol EM CAT'!C41,"-")</f>
        <v>-0.66319738744577883</v>
      </c>
      <c r="D28" s="286">
        <f>IFERROR('tablas evol EM CAT'!E28-'tablas evol EM CAT'!E41,"-")</f>
        <v>-0.42999999999999972</v>
      </c>
      <c r="E28" s="286">
        <f>IFERROR('tablas evol EM CAT'!G28-'tablas evol EM CAT'!G41,"-")</f>
        <v>-0.21000000000000085</v>
      </c>
      <c r="F28" s="286">
        <f>IFERROR('tablas evol EM CAT'!I28-'tablas evol EM CAT'!I41,"-")</f>
        <v>-0.35999999999999943</v>
      </c>
      <c r="G28" s="287">
        <f>IFERROR('tablas evol EM CAT'!K28-'tablas evol EM CAT'!K41,"-")</f>
        <v>-0.30000000000000071</v>
      </c>
      <c r="H28" s="286">
        <f>IFERROR('tablas evol EM CAT'!M28-'tablas evol EM CAT'!M41,"-")</f>
        <v>9.9999999999997868E-3</v>
      </c>
      <c r="I28" s="287">
        <f>IFERROR('tablas evol EM CAT'!O28-'tablas evol EM CAT'!O41,"-")</f>
        <v>-0.1899999999999995</v>
      </c>
    </row>
    <row r="29" spans="2:9" hidden="1" outlineLevel="1">
      <c r="B29" s="55" t="s">
        <v>90</v>
      </c>
      <c r="C29" s="286">
        <f>IFERROR('tablas evol EM CAT'!C29-'tablas evol EM CAT'!C42,"-")</f>
        <v>0.48914689517262655</v>
      </c>
      <c r="D29" s="286">
        <f>IFERROR('tablas evol EM CAT'!E29-'tablas evol EM CAT'!E42,"-")</f>
        <v>0.46999999999999886</v>
      </c>
      <c r="E29" s="286">
        <f>IFERROR('tablas evol EM CAT'!G29-'tablas evol EM CAT'!G42,"-")</f>
        <v>-0.14999999999999858</v>
      </c>
      <c r="F29" s="286">
        <f>IFERROR('tablas evol EM CAT'!I29-'tablas evol EM CAT'!I42,"-")</f>
        <v>-1.1899999999999995</v>
      </c>
      <c r="G29" s="287">
        <f>IFERROR('tablas evol EM CAT'!K29-'tablas evol EM CAT'!K42,"-")</f>
        <v>-0.19999999999999929</v>
      </c>
      <c r="H29" s="286">
        <f>IFERROR('tablas evol EM CAT'!M29-'tablas evol EM CAT'!M42,"-")</f>
        <v>-0.44999999999999929</v>
      </c>
      <c r="I29" s="287">
        <f>IFERROR('tablas evol EM CAT'!O29-'tablas evol EM CAT'!O42,"-")</f>
        <v>-0.3100000000000005</v>
      </c>
    </row>
    <row r="30" spans="2:9" hidden="1" outlineLevel="1">
      <c r="B30" s="55" t="s">
        <v>91</v>
      </c>
      <c r="C30" s="286">
        <f>IFERROR('tablas evol EM CAT'!C30-'tablas evol EM CAT'!C43,"-")</f>
        <v>-1.8784416171744676</v>
      </c>
      <c r="D30" s="286">
        <f>IFERROR('tablas evol EM CAT'!E30-'tablas evol EM CAT'!E43,"-")</f>
        <v>-0.58999999999999986</v>
      </c>
      <c r="E30" s="286">
        <f>IFERROR('tablas evol EM CAT'!G30-'tablas evol EM CAT'!G43,"-")</f>
        <v>-1.3000000000000007</v>
      </c>
      <c r="F30" s="286">
        <f>IFERROR('tablas evol EM CAT'!I30-'tablas evol EM CAT'!I43,"-")</f>
        <v>-1.0200000000000005</v>
      </c>
      <c r="G30" s="287">
        <f>IFERROR('tablas evol EM CAT'!K30-'tablas evol EM CAT'!K43,"-")</f>
        <v>-1.1399999999999988</v>
      </c>
      <c r="H30" s="286">
        <f>IFERROR('tablas evol EM CAT'!M30-'tablas evol EM CAT'!M43,"-")</f>
        <v>-1.3099999999999987</v>
      </c>
      <c r="I30" s="287">
        <f>IFERROR('tablas evol EM CAT'!O30-'tablas evol EM CAT'!O43,"-")</f>
        <v>-1.1999999999999993</v>
      </c>
    </row>
    <row r="31" spans="2:9" hidden="1" outlineLevel="1">
      <c r="B31" s="55" t="s">
        <v>92</v>
      </c>
      <c r="C31" s="286">
        <f>IFERROR('tablas evol EM CAT'!C31-'tablas evol EM CAT'!C44,"-")</f>
        <v>-1.4820454529540683</v>
      </c>
      <c r="D31" s="286">
        <f>IFERROR('tablas evol EM CAT'!E31-'tablas evol EM CAT'!E44,"-")</f>
        <v>0.27533893105843887</v>
      </c>
      <c r="E31" s="286">
        <f>IFERROR('tablas evol EM CAT'!G31-'tablas evol EM CAT'!G44,"-")</f>
        <v>1.2858401055245494E-2</v>
      </c>
      <c r="F31" s="286">
        <f>IFERROR('tablas evol EM CAT'!I31-'tablas evol EM CAT'!I44,"-")</f>
        <v>-0.74640542228421491</v>
      </c>
      <c r="G31" s="287">
        <f>IFERROR('tablas evol EM CAT'!K31-'tablas evol EM CAT'!K44,"-")</f>
        <v>-7.6215275168458163E-2</v>
      </c>
      <c r="H31" s="286">
        <f>IFERROR('tablas evol EM CAT'!M31-'tablas evol EM CAT'!M44,"-")</f>
        <v>-0.88575159465639786</v>
      </c>
      <c r="I31" s="287">
        <f>IFERROR('tablas evol EM CAT'!O31-'tablas evol EM CAT'!O44,"-")</f>
        <v>-0.32567713181807001</v>
      </c>
    </row>
    <row r="32" spans="2:9" hidden="1" outlineLevel="1">
      <c r="B32" s="55" t="s">
        <v>93</v>
      </c>
      <c r="C32" s="286">
        <f>IFERROR('tablas evol EM CAT'!C32-'tablas evol EM CAT'!C45,"-")</f>
        <v>-0.38075672335858979</v>
      </c>
      <c r="D32" s="286">
        <f>IFERROR('tablas evol EM CAT'!E32-'tablas evol EM CAT'!E45,"-")</f>
        <v>-0.61999999999999922</v>
      </c>
      <c r="E32" s="286">
        <f>IFERROR('tablas evol EM CAT'!G32-'tablas evol EM CAT'!G45,"-")</f>
        <v>-0.40000000000000036</v>
      </c>
      <c r="F32" s="286">
        <f>IFERROR('tablas evol EM CAT'!I32-'tablas evol EM CAT'!I45,"-")</f>
        <v>-0.15000000000000036</v>
      </c>
      <c r="G32" s="287">
        <f>IFERROR('tablas evol EM CAT'!K32-'tablas evol EM CAT'!K45,"-")</f>
        <v>-0.45000000000000018</v>
      </c>
      <c r="H32" s="286">
        <f>IFERROR('tablas evol EM CAT'!M32-'tablas evol EM CAT'!M45,"-")</f>
        <v>-0.70000000000000107</v>
      </c>
      <c r="I32" s="287">
        <f>IFERROR('tablas evol EM CAT'!O32-'tablas evol EM CAT'!O45,"-")</f>
        <v>-0.54</v>
      </c>
    </row>
    <row r="33" spans="2:9" hidden="1" outlineLevel="1">
      <c r="B33" s="55" t="s">
        <v>94</v>
      </c>
      <c r="C33" s="286">
        <f>IFERROR('tablas evol EM CAT'!C33-'tablas evol EM CAT'!C46,"-")</f>
        <v>-0.9307533189690016</v>
      </c>
      <c r="D33" s="286">
        <f>IFERROR('tablas evol EM CAT'!E33-'tablas evol EM CAT'!E46,"-")</f>
        <v>-1.0102192470674947</v>
      </c>
      <c r="E33" s="286">
        <f>IFERROR('tablas evol EM CAT'!G33-'tablas evol EM CAT'!G46,"-")</f>
        <v>-0.69622005529526643</v>
      </c>
      <c r="F33" s="286">
        <f>IFERROR('tablas evol EM CAT'!I33-'tablas evol EM CAT'!I46,"-")</f>
        <v>-0.67312977099236626</v>
      </c>
      <c r="G33" s="287">
        <f>IFERROR('tablas evol EM CAT'!K33-'tablas evol EM CAT'!K46,"-")</f>
        <v>-0.75215658737821478</v>
      </c>
      <c r="H33" s="286">
        <f>IFERROR('tablas evol EM CAT'!M33-'tablas evol EM CAT'!M46,"-")</f>
        <v>-1.0992060983366425</v>
      </c>
      <c r="I33" s="287">
        <f>IFERROR('tablas evol EM CAT'!O33-'tablas evol EM CAT'!O46,"-")</f>
        <v>-0.85069147783285715</v>
      </c>
    </row>
    <row r="34" spans="2:9" hidden="1" outlineLevel="1">
      <c r="B34" s="55" t="s">
        <v>95</v>
      </c>
      <c r="C34" s="286">
        <f>IFERROR('tablas evol EM CAT'!C34-'tablas evol EM CAT'!C47,"-")</f>
        <v>-6.0051911278905301E-2</v>
      </c>
      <c r="D34" s="286">
        <f>IFERROR('tablas evol EM CAT'!E34-'tablas evol EM CAT'!E47,"-")</f>
        <v>-6.0000000000000497E-2</v>
      </c>
      <c r="E34" s="286">
        <f>IFERROR('tablas evol EM CAT'!G34-'tablas evol EM CAT'!G47,"-")</f>
        <v>0.63999999999999879</v>
      </c>
      <c r="F34" s="286">
        <f>IFERROR('tablas evol EM CAT'!I34-'tablas evol EM CAT'!I47,"-")</f>
        <v>-0.16999999999999993</v>
      </c>
      <c r="G34" s="287">
        <f>IFERROR('tablas evol EM CAT'!K34-'tablas evol EM CAT'!K47,"-")</f>
        <v>0.37000000000000099</v>
      </c>
      <c r="H34" s="286">
        <f>IFERROR('tablas evol EM CAT'!M34-'tablas evol EM CAT'!M47,"-")</f>
        <v>0.25</v>
      </c>
      <c r="I34" s="287">
        <f>IFERROR('tablas evol EM CAT'!O34-'tablas evol EM CAT'!O47,"-")</f>
        <v>0.33999999999999986</v>
      </c>
    </row>
    <row r="35" spans="2:9" hidden="1" outlineLevel="1">
      <c r="B35" s="55" t="s">
        <v>96</v>
      </c>
      <c r="C35" s="286">
        <f>IFERROR('tablas evol EM CAT'!C35-'tablas evol EM CAT'!C48,"-")</f>
        <v>0.96273857606715829</v>
      </c>
      <c r="D35" s="286">
        <f>IFERROR('tablas evol EM CAT'!E35-'tablas evol EM CAT'!E48,"-")</f>
        <v>-0.44000000000000128</v>
      </c>
      <c r="E35" s="286">
        <f>IFERROR('tablas evol EM CAT'!G35-'tablas evol EM CAT'!G48,"-")</f>
        <v>4.0000000000000036E-2</v>
      </c>
      <c r="F35" s="286">
        <f>IFERROR('tablas evol EM CAT'!I35-'tablas evol EM CAT'!I48,"-")</f>
        <v>-0.82999999999999918</v>
      </c>
      <c r="G35" s="287">
        <f>IFERROR('tablas evol EM CAT'!K35-'tablas evol EM CAT'!K48,"-")</f>
        <v>-0.17999999999999972</v>
      </c>
      <c r="H35" s="286">
        <f>IFERROR('tablas evol EM CAT'!M35-'tablas evol EM CAT'!M48,"-")</f>
        <v>0.26999999999999957</v>
      </c>
      <c r="I35" s="287">
        <f>IFERROR('tablas evol EM CAT'!O35-'tablas evol EM CAT'!O48,"-")</f>
        <v>-1.0000000000001563E-2</v>
      </c>
    </row>
    <row r="36" spans="2:9" hidden="1" outlineLevel="1">
      <c r="B36" s="55" t="s">
        <v>97</v>
      </c>
      <c r="C36" s="286">
        <f>IFERROR('tablas evol EM CAT'!C36-'tablas evol EM CAT'!C49,"-")</f>
        <v>-0.89080161890686149</v>
      </c>
      <c r="D36" s="286">
        <f>IFERROR('tablas evol EM CAT'!E36-'tablas evol EM CAT'!E49,"-")</f>
        <v>-0.41999999999999993</v>
      </c>
      <c r="E36" s="286">
        <f>IFERROR('tablas evol EM CAT'!G36-'tablas evol EM CAT'!G49,"-")</f>
        <v>-0.53999999999999915</v>
      </c>
      <c r="F36" s="286">
        <f>IFERROR('tablas evol EM CAT'!I36-'tablas evol EM CAT'!I49,"-")</f>
        <v>-0.33999999999999986</v>
      </c>
      <c r="G36" s="287">
        <f>IFERROR('tablas evol EM CAT'!K36-'tablas evol EM CAT'!K49,"-")</f>
        <v>-0.49000000000000021</v>
      </c>
      <c r="H36" s="286">
        <f>IFERROR('tablas evol EM CAT'!M36-'tablas evol EM CAT'!M49,"-")</f>
        <v>-1.1900000000000013</v>
      </c>
      <c r="I36" s="287">
        <f>IFERROR('tablas evol EM CAT'!O36-'tablas evol EM CAT'!O49,"-")</f>
        <v>-0.74000000000000021</v>
      </c>
    </row>
    <row r="37" spans="2:9" collapsed="1">
      <c r="B37" s="69">
        <v>2009</v>
      </c>
      <c r="C37" s="289">
        <f>IFERROR('tablas evol EM CAT'!C37-'tablas evol EM CAT'!C50,"-")</f>
        <v>-0.34728033101995681</v>
      </c>
      <c r="D37" s="289">
        <f>IFERROR('tablas evol EM CAT'!E37-'tablas evol EM CAT'!E50,"-")</f>
        <v>-0.30519361434376435</v>
      </c>
      <c r="E37" s="289">
        <f>IFERROR('tablas evol EM CAT'!G37-'tablas evol EM CAT'!G50,"-")</f>
        <v>-0.29589201264337994</v>
      </c>
      <c r="F37" s="289">
        <f>IFERROR('tablas evol EM CAT'!I37-'tablas evol EM CAT'!I50,"-")</f>
        <v>-0.48739902787741674</v>
      </c>
      <c r="G37" s="289">
        <f>IFERROR('tablas evol EM CAT'!K37-'tablas evol EM CAT'!K50,"-")</f>
        <v>-0.34230758042801579</v>
      </c>
      <c r="H37" s="289">
        <f>IFERROR('tablas evol EM CAT'!M37-'tablas evol EM CAT'!M50,"-")</f>
        <v>-0.34219359036848296</v>
      </c>
      <c r="I37" s="289">
        <f>IFERROR('tablas evol EM CAT'!O37-'tablas evol EM CAT'!O50,"-")</f>
        <v>-0.34171515979331701</v>
      </c>
    </row>
    <row r="38" spans="2:9" hidden="1" outlineLevel="1">
      <c r="B38" s="55" t="s">
        <v>86</v>
      </c>
      <c r="C38" s="286">
        <f>IFERROR('tablas evol EM CAT'!C38-'tablas evol EM CAT'!C51,"-")</f>
        <v>0.23704996282561375</v>
      </c>
      <c r="D38" s="286">
        <f>IFERROR('tablas evol EM CAT'!E38-'tablas evol EM CAT'!E51,"-")</f>
        <v>-0.15000000000000036</v>
      </c>
      <c r="E38" s="286">
        <f>IFERROR('tablas evol EM CAT'!G38-'tablas evol EM CAT'!G51,"-")</f>
        <v>-0.32000000000000028</v>
      </c>
      <c r="F38" s="286">
        <f>IFERROR('tablas evol EM CAT'!I38-'tablas evol EM CAT'!I51,"-")</f>
        <v>0.37000000000000011</v>
      </c>
      <c r="G38" s="287">
        <f>IFERROR('tablas evol EM CAT'!K38-'tablas evol EM CAT'!K51,"-")</f>
        <v>-0.14000000000000057</v>
      </c>
      <c r="H38" s="286">
        <f>IFERROR('tablas evol EM CAT'!M38-'tablas evol EM CAT'!M51,"-")</f>
        <v>-0.96999999999999886</v>
      </c>
      <c r="I38" s="287">
        <f>IFERROR('tablas evol EM CAT'!O38-'tablas evol EM CAT'!O51,"-")</f>
        <v>-0.4399999999999995</v>
      </c>
    </row>
    <row r="39" spans="2:9" hidden="1" outlineLevel="1">
      <c r="B39" s="55" t="s">
        <v>87</v>
      </c>
      <c r="C39" s="286">
        <f>IFERROR('tablas evol EM CAT'!C39-'tablas evol EM CAT'!C52,"-")</f>
        <v>0.10953744929315512</v>
      </c>
      <c r="D39" s="286">
        <f>IFERROR('tablas evol EM CAT'!E39-'tablas evol EM CAT'!E52,"-")</f>
        <v>0.10999999999999943</v>
      </c>
      <c r="E39" s="286">
        <f>IFERROR('tablas evol EM CAT'!G39-'tablas evol EM CAT'!G52,"-")</f>
        <v>2.000000000000135E-2</v>
      </c>
      <c r="F39" s="286">
        <f>IFERROR('tablas evol EM CAT'!I39-'tablas evol EM CAT'!I52,"-")</f>
        <v>0.72999999999999954</v>
      </c>
      <c r="G39" s="287">
        <f>IFERROR('tablas evol EM CAT'!K39-'tablas evol EM CAT'!K52,"-")</f>
        <v>0.16000000000000014</v>
      </c>
      <c r="H39" s="286">
        <f>IFERROR('tablas evol EM CAT'!M39-'tablas evol EM CAT'!M52,"-")</f>
        <v>-3.9999999999999147E-2</v>
      </c>
      <c r="I39" s="287">
        <f>IFERROR('tablas evol EM CAT'!O39-'tablas evol EM CAT'!O52,"-")</f>
        <v>8.0000000000000071E-2</v>
      </c>
    </row>
    <row r="40" spans="2:9" hidden="1" outlineLevel="1">
      <c r="B40" s="55" t="s">
        <v>88</v>
      </c>
      <c r="C40" s="286">
        <f>IFERROR('tablas evol EM CAT'!C40-'tablas evol EM CAT'!C53,"-")</f>
        <v>-1.5009528526857059</v>
      </c>
      <c r="D40" s="286">
        <f>IFERROR('tablas evol EM CAT'!E40-'tablas evol EM CAT'!E53,"-")</f>
        <v>4.0000000000000924E-2</v>
      </c>
      <c r="E40" s="286">
        <f>IFERROR('tablas evol EM CAT'!G40-'tablas evol EM CAT'!G53,"-")</f>
        <v>0.16999999999999993</v>
      </c>
      <c r="F40" s="286">
        <f>IFERROR('tablas evol EM CAT'!I40-'tablas evol EM CAT'!I53,"-")</f>
        <v>1.2300000000000004</v>
      </c>
      <c r="G40" s="287">
        <f>IFERROR('tablas evol EM CAT'!K40-'tablas evol EM CAT'!K53,"-")</f>
        <v>0.29000000000000004</v>
      </c>
      <c r="H40" s="286">
        <f>IFERROR('tablas evol EM CAT'!M40-'tablas evol EM CAT'!M53,"-")</f>
        <v>-0.62999999999999901</v>
      </c>
      <c r="I40" s="287">
        <f>IFERROR('tablas evol EM CAT'!O40-'tablas evol EM CAT'!O53,"-")</f>
        <v>-3.0000000000001137E-2</v>
      </c>
    </row>
    <row r="41" spans="2:9" hidden="1" outlineLevel="1">
      <c r="B41" s="55" t="s">
        <v>89</v>
      </c>
      <c r="C41" s="286">
        <f>IFERROR('tablas evol EM CAT'!C41-'tablas evol EM CAT'!C54,"-")</f>
        <v>-1.2945611402850714</v>
      </c>
      <c r="D41" s="286">
        <f>IFERROR('tablas evol EM CAT'!E41-'tablas evol EM CAT'!E54,"-")</f>
        <v>-0.26999999999999957</v>
      </c>
      <c r="E41" s="286">
        <f>IFERROR('tablas evol EM CAT'!G41-'tablas evol EM CAT'!G54,"-")</f>
        <v>-9.9999999999997868E-3</v>
      </c>
      <c r="F41" s="286">
        <f>IFERROR('tablas evol EM CAT'!I41-'tablas evol EM CAT'!I54,"-")</f>
        <v>1.879999999999999</v>
      </c>
      <c r="G41" s="287">
        <f>IFERROR('tablas evol EM CAT'!K41-'tablas evol EM CAT'!K54,"-")</f>
        <v>0.19000000000000128</v>
      </c>
      <c r="H41" s="286">
        <f>IFERROR('tablas evol EM CAT'!M41-'tablas evol EM CAT'!M54,"-")</f>
        <v>-0.57000000000000028</v>
      </c>
      <c r="I41" s="287">
        <f>IFERROR('tablas evol EM CAT'!O41-'tablas evol EM CAT'!O54,"-")</f>
        <v>-5.0000000000000711E-2</v>
      </c>
    </row>
    <row r="42" spans="2:9" hidden="1" outlineLevel="1">
      <c r="B42" s="55" t="s">
        <v>90</v>
      </c>
      <c r="C42" s="286">
        <f>IFERROR('tablas evol EM CAT'!C42-'tablas evol EM CAT'!C55,"-")</f>
        <v>-0.84658130865964587</v>
      </c>
      <c r="D42" s="286">
        <f>IFERROR('tablas evol EM CAT'!E42-'tablas evol EM CAT'!E55,"-")</f>
        <v>-0.40999999999999837</v>
      </c>
      <c r="E42" s="286">
        <f>IFERROR('tablas evol EM CAT'!G42-'tablas evol EM CAT'!G55,"-")</f>
        <v>-0.61000000000000121</v>
      </c>
      <c r="F42" s="286">
        <f>IFERROR('tablas evol EM CAT'!I42-'tablas evol EM CAT'!I55,"-")</f>
        <v>0.91000000000000014</v>
      </c>
      <c r="G42" s="287">
        <f>IFERROR('tablas evol EM CAT'!K42-'tablas evol EM CAT'!K55,"-")</f>
        <v>-0.37000000000000099</v>
      </c>
      <c r="H42" s="286">
        <f>IFERROR('tablas evol EM CAT'!M42-'tablas evol EM CAT'!M55,"-")</f>
        <v>-0.23000000000000043</v>
      </c>
      <c r="I42" s="287">
        <f>IFERROR('tablas evol EM CAT'!O42-'tablas evol EM CAT'!O55,"-")</f>
        <v>-0.3100000000000005</v>
      </c>
    </row>
    <row r="43" spans="2:9" hidden="1" outlineLevel="1">
      <c r="B43" s="55" t="s">
        <v>91</v>
      </c>
      <c r="C43" s="286">
        <f>IFERROR('tablas evol EM CAT'!C43-'tablas evol EM CAT'!C56,"-")</f>
        <v>-1.2668331205727004</v>
      </c>
      <c r="D43" s="286">
        <f>IFERROR('tablas evol EM CAT'!E43-'tablas evol EM CAT'!E56,"-")</f>
        <v>6.9999999999998508E-2</v>
      </c>
      <c r="E43" s="286">
        <f>IFERROR('tablas evol EM CAT'!G43-'tablas evol EM CAT'!G56,"-")</f>
        <v>0.80000000000000071</v>
      </c>
      <c r="F43" s="286">
        <f>IFERROR('tablas evol EM CAT'!I43-'tablas evol EM CAT'!I56,"-")</f>
        <v>1.0600000000000005</v>
      </c>
      <c r="G43" s="287">
        <f>IFERROR('tablas evol EM CAT'!K43-'tablas evol EM CAT'!K56,"-")</f>
        <v>0.65999999999999837</v>
      </c>
      <c r="H43" s="286">
        <f>IFERROR('tablas evol EM CAT'!M43-'tablas evol EM CAT'!M56,"-")</f>
        <v>5.9999999999998721E-2</v>
      </c>
      <c r="I43" s="287">
        <f>IFERROR('tablas evol EM CAT'!O43-'tablas evol EM CAT'!O56,"-")</f>
        <v>0.45999999999999908</v>
      </c>
    </row>
    <row r="44" spans="2:9" hidden="1" outlineLevel="1">
      <c r="B44" s="55" t="s">
        <v>92</v>
      </c>
      <c r="C44" s="286">
        <f>IFERROR('tablas evol EM CAT'!C44-'tablas evol EM CAT'!C57,"-")</f>
        <v>2.3845344532907333</v>
      </c>
      <c r="D44" s="286">
        <f>IFERROR('tablas evol EM CAT'!E44-'tablas evol EM CAT'!E57,"-")</f>
        <v>0.45133764832793943</v>
      </c>
      <c r="E44" s="286">
        <f>IFERROR('tablas evol EM CAT'!G44-'tablas evol EM CAT'!G57,"-")</f>
        <v>0.31953215459239637</v>
      </c>
      <c r="F44" s="286">
        <f>IFERROR('tablas evol EM CAT'!I44-'tablas evol EM CAT'!I57,"-")</f>
        <v>1.2794942108470444</v>
      </c>
      <c r="G44" s="287">
        <f>IFERROR('tablas evol EM CAT'!K44-'tablas evol EM CAT'!K57,"-")</f>
        <v>0.50999999999999979</v>
      </c>
      <c r="H44" s="286">
        <f>IFERROR('tablas evol EM CAT'!M44-'tablas evol EM CAT'!M57,"-")</f>
        <v>1.17</v>
      </c>
      <c r="I44" s="287">
        <f>IFERROR('tablas evol EM CAT'!O44-'tablas evol EM CAT'!O57,"-")</f>
        <v>0.71000000000000085</v>
      </c>
    </row>
    <row r="45" spans="2:9" hidden="1" outlineLevel="1">
      <c r="B45" s="55" t="s">
        <v>93</v>
      </c>
      <c r="C45" s="286">
        <f>IFERROR('tablas evol EM CAT'!C45-'tablas evol EM CAT'!C58,"-")</f>
        <v>-0.62609318523475377</v>
      </c>
      <c r="D45" s="286">
        <f>IFERROR('tablas evol EM CAT'!E45-'tablas evol EM CAT'!E58,"-")</f>
        <v>-0.55000000000000071</v>
      </c>
      <c r="E45" s="286">
        <f>IFERROR('tablas evol EM CAT'!G45-'tablas evol EM CAT'!G58,"-")</f>
        <v>-0.8199999999999994</v>
      </c>
      <c r="F45" s="286">
        <f>IFERROR('tablas evol EM CAT'!I45-'tablas evol EM CAT'!I58,"-")</f>
        <v>0.29999999999999982</v>
      </c>
      <c r="G45" s="287">
        <f>IFERROR('tablas evol EM CAT'!K45-'tablas evol EM CAT'!K58,"-")</f>
        <v>-0.54</v>
      </c>
      <c r="H45" s="286">
        <f>IFERROR('tablas evol EM CAT'!M45-'tablas evol EM CAT'!M58,"-")</f>
        <v>-1.5599999999999987</v>
      </c>
      <c r="I45" s="287">
        <f>IFERROR('tablas evol EM CAT'!O45-'tablas evol EM CAT'!O58,"-")</f>
        <v>-0.83999999999999986</v>
      </c>
    </row>
    <row r="46" spans="2:9" hidden="1" outlineLevel="1">
      <c r="B46" s="55" t="s">
        <v>94</v>
      </c>
      <c r="C46" s="286">
        <f>IFERROR('tablas evol EM CAT'!C46-'tablas evol EM CAT'!C59,"-")</f>
        <v>0.60636286837303111</v>
      </c>
      <c r="D46" s="286">
        <f>IFERROR('tablas evol EM CAT'!E46-'tablas evol EM CAT'!E59,"-")</f>
        <v>0.63000000000000078</v>
      </c>
      <c r="E46" s="286">
        <f>IFERROR('tablas evol EM CAT'!G46-'tablas evol EM CAT'!G59,"-")</f>
        <v>0.75</v>
      </c>
      <c r="F46" s="286">
        <f>IFERROR('tablas evol EM CAT'!I46-'tablas evol EM CAT'!I59,"-")</f>
        <v>0.94000000000000039</v>
      </c>
      <c r="G46" s="287">
        <f>IFERROR('tablas evol EM CAT'!K46-'tablas evol EM CAT'!K59,"-")</f>
        <v>0.77000000000000046</v>
      </c>
      <c r="H46" s="286">
        <f>IFERROR('tablas evol EM CAT'!M46-'tablas evol EM CAT'!M59,"-")</f>
        <v>-9.9999999999997868E-3</v>
      </c>
      <c r="I46" s="287">
        <f>IFERROR('tablas evol EM CAT'!O46-'tablas evol EM CAT'!O59,"-")</f>
        <v>0.49000000000000021</v>
      </c>
    </row>
    <row r="47" spans="2:9" hidden="1" outlineLevel="1">
      <c r="B47" s="55" t="s">
        <v>95</v>
      </c>
      <c r="C47" s="286">
        <f>IFERROR('tablas evol EM CAT'!C47-'tablas evol EM CAT'!C60,"-")</f>
        <v>4.9068875176251581E-2</v>
      </c>
      <c r="D47" s="286">
        <f>IFERROR('tablas evol EM CAT'!E47-'tablas evol EM CAT'!E60,"-")</f>
        <v>-9.9999999999997868E-3</v>
      </c>
      <c r="E47" s="286">
        <f>IFERROR('tablas evol EM CAT'!G47-'tablas evol EM CAT'!G60,"-")</f>
        <v>0.11000000000000032</v>
      </c>
      <c r="F47" s="286">
        <f>IFERROR('tablas evol EM CAT'!I47-'tablas evol EM CAT'!I60,"-")</f>
        <v>-8.9999999999999858E-2</v>
      </c>
      <c r="G47" s="287">
        <f>IFERROR('tablas evol EM CAT'!K47-'tablas evol EM CAT'!K60,"-")</f>
        <v>4.9999999999999822E-2</v>
      </c>
      <c r="H47" s="286">
        <f>IFERROR('tablas evol EM CAT'!M47-'tablas evol EM CAT'!M60,"-")</f>
        <v>0.28999999999999915</v>
      </c>
      <c r="I47" s="287">
        <f>IFERROR('tablas evol EM CAT'!O47-'tablas evol EM CAT'!O60,"-")</f>
        <v>9.9999999999999645E-2</v>
      </c>
    </row>
    <row r="48" spans="2:9" hidden="1" outlineLevel="1">
      <c r="B48" s="55" t="s">
        <v>96</v>
      </c>
      <c r="C48" s="286">
        <f>IFERROR('tablas evol EM CAT'!C48-'tablas evol EM CAT'!C61,"-")</f>
        <v>-0.82660702117130125</v>
      </c>
      <c r="D48" s="286">
        <f>IFERROR('tablas evol EM CAT'!E48-'tablas evol EM CAT'!E61,"-")</f>
        <v>0.43000000000000149</v>
      </c>
      <c r="E48" s="286">
        <f>IFERROR('tablas evol EM CAT'!G48-'tablas evol EM CAT'!G61,"-")</f>
        <v>-0.15000000000000036</v>
      </c>
      <c r="F48" s="286">
        <f>IFERROR('tablas evol EM CAT'!I48-'tablas evol EM CAT'!I61,"-")</f>
        <v>0.29999999999999982</v>
      </c>
      <c r="G48" s="287">
        <f>IFERROR('tablas evol EM CAT'!K48-'tablas evol EM CAT'!K61,"-")</f>
        <v>4.0000000000000036E-2</v>
      </c>
      <c r="H48" s="286">
        <f>IFERROR('tablas evol EM CAT'!M48-'tablas evol EM CAT'!M61,"-")</f>
        <v>-0.62000000000000099</v>
      </c>
      <c r="I48" s="287">
        <f>IFERROR('tablas evol EM CAT'!O48-'tablas evol EM CAT'!O61,"-")</f>
        <v>-0.20999999999999908</v>
      </c>
    </row>
    <row r="49" spans="2:9" hidden="1" outlineLevel="1">
      <c r="B49" s="55" t="s">
        <v>97</v>
      </c>
      <c r="C49" s="286">
        <f>IFERROR('tablas evol EM CAT'!C49-'tablas evol EM CAT'!C62,"-")</f>
        <v>0.28419881621529441</v>
      </c>
      <c r="D49" s="286">
        <f>IFERROR('tablas evol EM CAT'!E49-'tablas evol EM CAT'!E62,"-")</f>
        <v>9.9999999999997868E-3</v>
      </c>
      <c r="E49" s="286">
        <f>IFERROR('tablas evol EM CAT'!G49-'tablas evol EM CAT'!G62,"-")</f>
        <v>0.52999999999999936</v>
      </c>
      <c r="F49" s="286">
        <f>IFERROR('tablas evol EM CAT'!I49-'tablas evol EM CAT'!I62,"-")</f>
        <v>0.35999999999999943</v>
      </c>
      <c r="G49" s="287">
        <f>IFERROR('tablas evol EM CAT'!K49-'tablas evol EM CAT'!K62,"-")</f>
        <v>0.40000000000000036</v>
      </c>
      <c r="H49" s="286">
        <f>IFERROR('tablas evol EM CAT'!M49-'tablas evol EM CAT'!M62,"-")</f>
        <v>2.000000000000135E-2</v>
      </c>
      <c r="I49" s="287">
        <f>IFERROR('tablas evol EM CAT'!O49-'tablas evol EM CAT'!O62,"-")</f>
        <v>0.25999999999999979</v>
      </c>
    </row>
    <row r="50" spans="2:9" collapsed="1">
      <c r="B50" s="69">
        <v>2008</v>
      </c>
      <c r="C50" s="289">
        <f>IFERROR('tablas evol EM CAT'!C50-'tablas evol EM CAT'!C63,"-")</f>
        <v>-0.26030575238790377</v>
      </c>
      <c r="D50" s="289">
        <f>IFERROR('tablas evol EM CAT'!E50-'tablas evol EM CAT'!E63,"-")</f>
        <v>3.282323112940233E-2</v>
      </c>
      <c r="E50" s="289">
        <f>IFERROR('tablas evol EM CAT'!G50-'tablas evol EM CAT'!G63,"-")</f>
        <v>5.3801954905805971E-2</v>
      </c>
      <c r="F50" s="289">
        <f>IFERROR('tablas evol EM CAT'!I50-'tablas evol EM CAT'!I63,"-")</f>
        <v>0.72466352899015085</v>
      </c>
      <c r="G50" s="289">
        <f>IFERROR('tablas evol EM CAT'!K50-'tablas evol EM CAT'!K63,"-")</f>
        <v>0.15187638916851753</v>
      </c>
      <c r="H50" s="289">
        <f>IFERROR('tablas evol EM CAT'!M50-'tablas evol EM CAT'!M63,"-")</f>
        <v>-0.22509100177808605</v>
      </c>
      <c r="I50" s="289">
        <f>IFERROR('tablas evol EM CAT'!O50-'tablas evol EM CAT'!O63,"-")</f>
        <v>1.6909883088906952E-2</v>
      </c>
    </row>
    <row r="51" spans="2:9" hidden="1" outlineLevel="1">
      <c r="B51" s="55" t="s">
        <v>86</v>
      </c>
      <c r="C51" s="286">
        <f>IFERROR('tablas evol EM CAT'!C51-'tablas evol EM CAT'!C64,"-")</f>
        <v>1.59484824031545</v>
      </c>
      <c r="D51" s="286">
        <f>IFERROR('tablas evol EM CAT'!E51-'tablas evol EM CAT'!E64,"-")</f>
        <v>0.59000000000000163</v>
      </c>
      <c r="E51" s="286">
        <f>IFERROR('tablas evol EM CAT'!G51-'tablas evol EM CAT'!G64,"-")</f>
        <v>0.94000000000000039</v>
      </c>
      <c r="F51" s="286">
        <f>IFERROR('tablas evol EM CAT'!I51-'tablas evol EM CAT'!I64,"-")</f>
        <v>0.13999999999999968</v>
      </c>
      <c r="G51" s="287">
        <f>IFERROR('tablas evol EM CAT'!K51-'tablas evol EM CAT'!K64,"-")</f>
        <v>0.77000000000000046</v>
      </c>
      <c r="H51" s="286">
        <f>IFERROR('tablas evol EM CAT'!M51-'tablas evol EM CAT'!M64,"-")</f>
        <v>1.1199999999999992</v>
      </c>
      <c r="I51" s="287">
        <f>IFERROR('tablas evol EM CAT'!O51-'tablas evol EM CAT'!O64,"-")</f>
        <v>0.89000000000000057</v>
      </c>
    </row>
    <row r="52" spans="2:9" hidden="1" outlineLevel="1">
      <c r="B52" s="55" t="s">
        <v>87</v>
      </c>
      <c r="C52" s="286">
        <f>IFERROR('tablas evol EM CAT'!C52-'tablas evol EM CAT'!C65,"-")</f>
        <v>-4.3308579991262697E-2</v>
      </c>
      <c r="D52" s="286">
        <f>IFERROR('tablas evol EM CAT'!E52-'tablas evol EM CAT'!E65,"-")</f>
        <v>0.24000000000000021</v>
      </c>
      <c r="E52" s="286">
        <f>IFERROR('tablas evol EM CAT'!G52-'tablas evol EM CAT'!G65,"-")</f>
        <v>5.9999999999998721E-2</v>
      </c>
      <c r="F52" s="286">
        <f>IFERROR('tablas evol EM CAT'!I52-'tablas evol EM CAT'!I65,"-")</f>
        <v>0.45000000000000018</v>
      </c>
      <c r="G52" s="287">
        <f>IFERROR('tablas evol EM CAT'!K52-'tablas evol EM CAT'!K65,"-")</f>
        <v>0.20999999999999996</v>
      </c>
      <c r="H52" s="286">
        <f>IFERROR('tablas evol EM CAT'!M52-'tablas evol EM CAT'!M65,"-")</f>
        <v>-1.5</v>
      </c>
      <c r="I52" s="287">
        <f>IFERROR('tablas evol EM CAT'!O52-'tablas evol EM CAT'!O65,"-")</f>
        <v>-0.34999999999999964</v>
      </c>
    </row>
    <row r="53" spans="2:9" hidden="1" outlineLevel="1">
      <c r="B53" s="55" t="s">
        <v>88</v>
      </c>
      <c r="C53" s="286">
        <f>IFERROR('tablas evol EM CAT'!C53-'tablas evol EM CAT'!C66,"-")</f>
        <v>1.2418636898316562</v>
      </c>
      <c r="D53" s="286">
        <f>IFERROR('tablas evol EM CAT'!E53-'tablas evol EM CAT'!E66,"-")</f>
        <v>-0.17999999999999972</v>
      </c>
      <c r="E53" s="286">
        <f>IFERROR('tablas evol EM CAT'!G53-'tablas evol EM CAT'!G66,"-")</f>
        <v>-0.33000000000000007</v>
      </c>
      <c r="F53" s="286">
        <f>IFERROR('tablas evol EM CAT'!I53-'tablas evol EM CAT'!I66,"-")</f>
        <v>1.1600000000000001</v>
      </c>
      <c r="G53" s="287">
        <f>IFERROR('tablas evol EM CAT'!K53-'tablas evol EM CAT'!K66,"-")</f>
        <v>-1.9999999999999574E-2</v>
      </c>
      <c r="H53" s="286">
        <f>IFERROR('tablas evol EM CAT'!M53-'tablas evol EM CAT'!M66,"-")</f>
        <v>0.30999999999999872</v>
      </c>
      <c r="I53" s="287">
        <f>IFERROR('tablas evol EM CAT'!O53-'tablas evol EM CAT'!O66,"-")</f>
        <v>9.0000000000000746E-2</v>
      </c>
    </row>
    <row r="54" spans="2:9" hidden="1" outlineLevel="1">
      <c r="B54" s="55" t="s">
        <v>89</v>
      </c>
      <c r="C54" s="286">
        <f>IFERROR('tablas evol EM CAT'!C54-'tablas evol EM CAT'!C67,"-")</f>
        <v>2.9932304734798834</v>
      </c>
      <c r="D54" s="286">
        <f>IFERROR('tablas evol EM CAT'!E54-'tablas evol EM CAT'!E67,"-")</f>
        <v>1.08</v>
      </c>
      <c r="E54" s="286">
        <f>IFERROR('tablas evol EM CAT'!G54-'tablas evol EM CAT'!G67,"-")</f>
        <v>0.61000000000000032</v>
      </c>
      <c r="F54" s="286">
        <f>IFERROR('tablas evol EM CAT'!I54-'tablas evol EM CAT'!I67,"-")</f>
        <v>-0.83999999999999986</v>
      </c>
      <c r="G54" s="287">
        <f>IFERROR('tablas evol EM CAT'!K54-'tablas evol EM CAT'!K67,"-")</f>
        <v>0.50999999999999979</v>
      </c>
      <c r="H54" s="286">
        <f>IFERROR('tablas evol EM CAT'!M54-'tablas evol EM CAT'!M67,"-")</f>
        <v>1.0700000000000003</v>
      </c>
      <c r="I54" s="287">
        <f>IFERROR('tablas evol EM CAT'!O54-'tablas evol EM CAT'!O67,"-")</f>
        <v>0.67999999999999972</v>
      </c>
    </row>
    <row r="55" spans="2:9" hidden="1" outlineLevel="1">
      <c r="B55" s="55" t="s">
        <v>90</v>
      </c>
      <c r="C55" s="286">
        <f>IFERROR('tablas evol EM CAT'!C55-'tablas evol EM CAT'!C68,"-")</f>
        <v>-0.48051555851838224</v>
      </c>
      <c r="D55" s="286">
        <f>IFERROR('tablas evol EM CAT'!E55-'tablas evol EM CAT'!E68,"-")</f>
        <v>-0.62000000000000099</v>
      </c>
      <c r="E55" s="286">
        <f>IFERROR('tablas evol EM CAT'!G55-'tablas evol EM CAT'!G68,"-")</f>
        <v>-0.32000000000000028</v>
      </c>
      <c r="F55" s="286">
        <f>IFERROR('tablas evol EM CAT'!I55-'tablas evol EM CAT'!I68,"-")</f>
        <v>-0.27000000000000046</v>
      </c>
      <c r="G55" s="287">
        <f>IFERROR('tablas evol EM CAT'!K55-'tablas evol EM CAT'!K68,"-")</f>
        <v>-0.36999999999999922</v>
      </c>
      <c r="H55" s="286">
        <f>IFERROR('tablas evol EM CAT'!M55-'tablas evol EM CAT'!M68,"-")</f>
        <v>-1.2599999999999998</v>
      </c>
      <c r="I55" s="287">
        <f>IFERROR('tablas evol EM CAT'!O55-'tablas evol EM CAT'!O68,"-")</f>
        <v>-0.69999999999999929</v>
      </c>
    </row>
    <row r="56" spans="2:9" hidden="1" outlineLevel="1">
      <c r="B56" s="55" t="s">
        <v>91</v>
      </c>
      <c r="C56" s="286">
        <f>IFERROR('tablas evol EM CAT'!C56-'tablas evol EM CAT'!C69,"-")</f>
        <v>-0.47258883511612204</v>
      </c>
      <c r="D56" s="286">
        <f>IFERROR('tablas evol EM CAT'!E56-'tablas evol EM CAT'!E69,"-")</f>
        <v>-6.9999999999998508E-2</v>
      </c>
      <c r="E56" s="286">
        <f>IFERROR('tablas evol EM CAT'!G56-'tablas evol EM CAT'!G69,"-")</f>
        <v>-0.25999999999999979</v>
      </c>
      <c r="F56" s="286">
        <f>IFERROR('tablas evol EM CAT'!I56-'tablas evol EM CAT'!I69,"-")</f>
        <v>-1.2200000000000006</v>
      </c>
      <c r="G56" s="287">
        <f>IFERROR('tablas evol EM CAT'!K56-'tablas evol EM CAT'!K69,"-")</f>
        <v>-0.37999999999999901</v>
      </c>
      <c r="H56" s="286">
        <f>IFERROR('tablas evol EM CAT'!M56-'tablas evol EM CAT'!M69,"-")</f>
        <v>-3.9999999999999147E-2</v>
      </c>
      <c r="I56" s="287">
        <f>IFERROR('tablas evol EM CAT'!O56-'tablas evol EM CAT'!O69,"-")</f>
        <v>-0.27999999999999936</v>
      </c>
    </row>
    <row r="57" spans="2:9" hidden="1" outlineLevel="1">
      <c r="B57" s="55" t="s">
        <v>92</v>
      </c>
      <c r="C57" s="286">
        <f>IFERROR('tablas evol EM CAT'!C57-'tablas evol EM CAT'!C70,"-")</f>
        <v>-2.2178681065803492</v>
      </c>
      <c r="D57" s="286">
        <f>IFERROR('tablas evol EM CAT'!E57-'tablas evol EM CAT'!E70,"-")</f>
        <v>-0.64999999999999858</v>
      </c>
      <c r="E57" s="286">
        <f>IFERROR('tablas evol EM CAT'!G57-'tablas evol EM CAT'!G70,"-")</f>
        <v>-0.49000000000000021</v>
      </c>
      <c r="F57" s="286">
        <f>IFERROR('tablas evol EM CAT'!I57-'tablas evol EM CAT'!I70,"-")</f>
        <v>-0.84000000000000075</v>
      </c>
      <c r="G57" s="287">
        <f>IFERROR('tablas evol EM CAT'!K57-'tablas evol EM CAT'!K70,"-")</f>
        <v>-0.59999999999999964</v>
      </c>
      <c r="H57" s="286">
        <f>IFERROR('tablas evol EM CAT'!M57-'tablas evol EM CAT'!M70,"-")</f>
        <v>0.15000000000000036</v>
      </c>
      <c r="I57" s="287">
        <f>IFERROR('tablas evol EM CAT'!O57-'tablas evol EM CAT'!O70,"-")</f>
        <v>-0.35000000000000053</v>
      </c>
    </row>
    <row r="58" spans="2:9" hidden="1" outlineLevel="1">
      <c r="B58" s="55" t="s">
        <v>93</v>
      </c>
      <c r="C58" s="286">
        <f>IFERROR('tablas evol EM CAT'!C58-'tablas evol EM CAT'!C71,"-")</f>
        <v>-0.55483337651272624</v>
      </c>
      <c r="D58" s="286">
        <f>IFERROR('tablas evol EM CAT'!E58-'tablas evol EM CAT'!E71,"-")</f>
        <v>0.61000000000000121</v>
      </c>
      <c r="E58" s="286">
        <f>IFERROR('tablas evol EM CAT'!G58-'tablas evol EM CAT'!G71,"-")</f>
        <v>4.0000000000000036E-2</v>
      </c>
      <c r="F58" s="286">
        <f>IFERROR('tablas evol EM CAT'!I58-'tablas evol EM CAT'!I71,"-")</f>
        <v>-0.83000000000000007</v>
      </c>
      <c r="G58" s="287">
        <f>IFERROR('tablas evol EM CAT'!K58-'tablas evol EM CAT'!K71,"-")</f>
        <v>-7.0000000000000284E-2</v>
      </c>
      <c r="H58" s="286">
        <f>IFERROR('tablas evol EM CAT'!M58-'tablas evol EM CAT'!M71,"-")</f>
        <v>0.59999999999999964</v>
      </c>
      <c r="I58" s="287">
        <f>IFERROR('tablas evol EM CAT'!O58-'tablas evol EM CAT'!O71,"-")</f>
        <v>0.12000000000000099</v>
      </c>
    </row>
    <row r="59" spans="2:9" hidden="1" outlineLevel="1">
      <c r="B59" s="55" t="s">
        <v>94</v>
      </c>
      <c r="C59" s="286">
        <f>IFERROR('tablas evol EM CAT'!C59-'tablas evol EM CAT'!C72,"-")</f>
        <v>-1.3223151044782924</v>
      </c>
      <c r="D59" s="286">
        <f>IFERROR('tablas evol EM CAT'!E59-'tablas evol EM CAT'!E72,"-")</f>
        <v>-6.0000000000000497E-2</v>
      </c>
      <c r="E59" s="286">
        <f>IFERROR('tablas evol EM CAT'!G59-'tablas evol EM CAT'!G72,"-")</f>
        <v>9.9999999999997868E-3</v>
      </c>
      <c r="F59" s="286">
        <f>IFERROR('tablas evol EM CAT'!I59-'tablas evol EM CAT'!I72,"-")</f>
        <v>-4.0000000000000036E-2</v>
      </c>
      <c r="G59" s="287">
        <f>IFERROR('tablas evol EM CAT'!K59-'tablas evol EM CAT'!K72,"-")</f>
        <v>-6.0000000000000497E-2</v>
      </c>
      <c r="H59" s="286">
        <f>IFERROR('tablas evol EM CAT'!M59-'tablas evol EM CAT'!M72,"-")</f>
        <v>8.0000000000000071E-2</v>
      </c>
      <c r="I59" s="287">
        <f>IFERROR('tablas evol EM CAT'!O59-'tablas evol EM CAT'!O72,"-")</f>
        <v>-1.9999999999999574E-2</v>
      </c>
    </row>
    <row r="60" spans="2:9" hidden="1" outlineLevel="1">
      <c r="B60" s="55" t="s">
        <v>95</v>
      </c>
      <c r="C60" s="286">
        <f>IFERROR('tablas evol EM CAT'!C60-'tablas evol EM CAT'!C73,"-")</f>
        <v>-0.81016542328109953</v>
      </c>
      <c r="D60" s="286">
        <f>IFERROR('tablas evol EM CAT'!E60-'tablas evol EM CAT'!E73,"-")</f>
        <v>-1.3900000000000006</v>
      </c>
      <c r="E60" s="286">
        <f>IFERROR('tablas evol EM CAT'!G60-'tablas evol EM CAT'!G73,"-")</f>
        <v>-0.29999999999999982</v>
      </c>
      <c r="F60" s="286">
        <f>IFERROR('tablas evol EM CAT'!I60-'tablas evol EM CAT'!I73,"-")</f>
        <v>0.14999999999999947</v>
      </c>
      <c r="G60" s="287">
        <f>IFERROR('tablas evol EM CAT'!K60-'tablas evol EM CAT'!K73,"-")</f>
        <v>-0.44000000000000039</v>
      </c>
      <c r="H60" s="286">
        <f>IFERROR('tablas evol EM CAT'!M60-'tablas evol EM CAT'!M73,"-")</f>
        <v>-0.44999999999999929</v>
      </c>
      <c r="I60" s="287">
        <f>IFERROR('tablas evol EM CAT'!O60-'tablas evol EM CAT'!O73,"-")</f>
        <v>-0.44999999999999929</v>
      </c>
    </row>
    <row r="61" spans="2:9" hidden="1" outlineLevel="1">
      <c r="B61" s="55" t="s">
        <v>96</v>
      </c>
      <c r="C61" s="286">
        <f>IFERROR('tablas evol EM CAT'!C61-'tablas evol EM CAT'!C74,"-")</f>
        <v>-0.51573085342011105</v>
      </c>
      <c r="D61" s="286">
        <f>IFERROR('tablas evol EM CAT'!E61-'tablas evol EM CAT'!E74,"-")</f>
        <v>-0.87000000000000099</v>
      </c>
      <c r="E61" s="286">
        <f>IFERROR('tablas evol EM CAT'!G61-'tablas evol EM CAT'!G74,"-")</f>
        <v>-0.13999999999999968</v>
      </c>
      <c r="F61" s="286">
        <f>IFERROR('tablas evol EM CAT'!I61-'tablas evol EM CAT'!I74,"-")</f>
        <v>-0.33000000000000007</v>
      </c>
      <c r="G61" s="287">
        <f>IFERROR('tablas evol EM CAT'!K61-'tablas evol EM CAT'!K74,"-")</f>
        <v>-0.33999999999999986</v>
      </c>
      <c r="H61" s="286">
        <f>IFERROR('tablas evol EM CAT'!M61-'tablas evol EM CAT'!M74,"-")</f>
        <v>-0.11999999999999922</v>
      </c>
      <c r="I61" s="287">
        <f>IFERROR('tablas evol EM CAT'!O61-'tablas evol EM CAT'!O74,"-")</f>
        <v>-0.26999999999999957</v>
      </c>
    </row>
    <row r="62" spans="2:9" hidden="1" outlineLevel="1">
      <c r="B62" s="55" t="s">
        <v>97</v>
      </c>
      <c r="C62" s="286">
        <f>IFERROR('tablas evol EM CAT'!C62-'tablas evol EM CAT'!C75,"-")</f>
        <v>0.70099295214841284</v>
      </c>
      <c r="D62" s="286">
        <f>IFERROR('tablas evol EM CAT'!E62-'tablas evol EM CAT'!E75,"-")</f>
        <v>-0.35999999999999943</v>
      </c>
      <c r="E62" s="286">
        <f>IFERROR('tablas evol EM CAT'!G62-'tablas evol EM CAT'!G75,"-")</f>
        <v>0.35999999999999943</v>
      </c>
      <c r="F62" s="286">
        <f>IFERROR('tablas evol EM CAT'!I62-'tablas evol EM CAT'!I75,"-")</f>
        <v>-0.82000000000000028</v>
      </c>
      <c r="G62" s="287">
        <f>IFERROR('tablas evol EM CAT'!K62-'tablas evol EM CAT'!K75,"-")</f>
        <v>3.9999999999999147E-2</v>
      </c>
      <c r="H62" s="286">
        <f>IFERROR('tablas evol EM CAT'!M62-'tablas evol EM CAT'!M75,"-")</f>
        <v>-4.0000000000000924E-2</v>
      </c>
      <c r="I62" s="287">
        <f>IFERROR('tablas evol EM CAT'!O62-'tablas evol EM CAT'!O75,"-")</f>
        <v>9.9999999999997868E-3</v>
      </c>
    </row>
    <row r="63" spans="2:9" collapsed="1">
      <c r="B63" s="69">
        <v>2007</v>
      </c>
      <c r="C63" s="289">
        <f>IFERROR('tablas evol EM CAT'!C63-'tablas evol EM CAT'!C76,"-")</f>
        <v>0.13740770806611113</v>
      </c>
      <c r="D63" s="289">
        <f>IFERROR('tablas evol EM CAT'!E63-'tablas evol EM CAT'!E76,"-")</f>
        <v>-0.18392169016916959</v>
      </c>
      <c r="E63" s="289">
        <f>IFERROR('tablas evol EM CAT'!G63-'tablas evol EM CAT'!G76,"-")</f>
        <v>3.1635934793694531E-3</v>
      </c>
      <c r="F63" s="289">
        <f>IFERROR('tablas evol EM CAT'!I63-'tablas evol EM CAT'!I76,"-")</f>
        <v>-0.18854646011332665</v>
      </c>
      <c r="G63" s="289">
        <f>IFERROR('tablas evol EM CAT'!K63-'tablas evol EM CAT'!K76,"-")</f>
        <v>-6.5053594279024907E-2</v>
      </c>
      <c r="H63" s="289">
        <f>IFERROR('tablas evol EM CAT'!M63-'tablas evol EM CAT'!M76,"-")</f>
        <v>-4.0429610057136856E-2</v>
      </c>
      <c r="I63" s="289">
        <f>IFERROR('tablas evol EM CAT'!O63-'tablas evol EM CAT'!O76,"-")</f>
        <v>-6.3904544111387906E-2</v>
      </c>
    </row>
    <row r="64" spans="2:9" ht="15" customHeight="1">
      <c r="B64" s="356" t="s">
        <v>79</v>
      </c>
      <c r="C64" s="356"/>
      <c r="D64" s="356"/>
      <c r="E64" s="356"/>
      <c r="F64" s="356"/>
      <c r="G64" s="356"/>
      <c r="H64" s="356"/>
      <c r="I64" s="356"/>
    </row>
    <row r="66" ht="30" customHeight="1"/>
    <row r="68" ht="30" customHeight="1"/>
  </sheetData>
  <mergeCells count="2">
    <mergeCell ref="B5:I5"/>
    <mergeCell ref="B64:I6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/>
  </sheetPr>
  <dimension ref="B1:K23"/>
  <sheetViews>
    <sheetView showGridLines="0" showRowColHeaders="0" showOutlineSymbols="0" zoomScaleNormal="100" workbookViewId="0">
      <selection activeCell="I25" sqref="I25"/>
    </sheetView>
  </sheetViews>
  <sheetFormatPr baseColWidth="10" defaultRowHeight="12.75"/>
  <cols>
    <col min="1" max="1" width="15.7109375" style="11" customWidth="1"/>
    <col min="2" max="2" width="25.7109375" style="11" customWidth="1"/>
    <col min="3" max="3" width="11.140625" style="11" customWidth="1"/>
    <col min="4" max="4" width="11.2851562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54" t="s">
        <v>291</v>
      </c>
      <c r="C5" s="354"/>
      <c r="D5" s="354"/>
      <c r="E5" s="354"/>
    </row>
    <row r="6" spans="2:5" ht="30" customHeight="1">
      <c r="B6" s="38" t="s">
        <v>73</v>
      </c>
      <c r="C6" s="39" t="str">
        <f>actualizaciones!A3</f>
        <v>acumulado abril 2010</v>
      </c>
      <c r="D6" s="39" t="str">
        <f>actualizaciones!A2</f>
        <v xml:space="preserve">acumulado abril 2011 </v>
      </c>
      <c r="E6" s="247" t="s">
        <v>292</v>
      </c>
    </row>
    <row r="7" spans="2:5" ht="15" customHeight="1">
      <c r="B7" s="42" t="s">
        <v>293</v>
      </c>
      <c r="C7" s="293">
        <v>8.0214787613559224</v>
      </c>
      <c r="D7" s="293">
        <v>8.5114716144389728</v>
      </c>
      <c r="E7" s="294">
        <f>D7-C7</f>
        <v>0.48999285308305041</v>
      </c>
    </row>
    <row r="8" spans="2:5" ht="15" customHeight="1">
      <c r="B8" s="45" t="s">
        <v>294</v>
      </c>
      <c r="C8" s="295">
        <v>7.6311354966064853</v>
      </c>
      <c r="D8" s="295">
        <v>8.1005253325398883</v>
      </c>
      <c r="E8" s="296">
        <f>D8-C8</f>
        <v>0.469389835933403</v>
      </c>
    </row>
    <row r="9" spans="2:5" ht="15" customHeight="1">
      <c r="B9" s="45" t="s">
        <v>295</v>
      </c>
      <c r="C9" s="295">
        <v>8.7501863276882936</v>
      </c>
      <c r="D9" s="295">
        <v>9.340232349961143</v>
      </c>
      <c r="E9" s="296">
        <f>D9-C9</f>
        <v>0.59004602227284941</v>
      </c>
    </row>
    <row r="10" spans="2:5" ht="15" customHeight="1">
      <c r="B10" s="335" t="s">
        <v>79</v>
      </c>
      <c r="C10" s="335"/>
      <c r="D10" s="335"/>
      <c r="E10" s="335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/>
  </sheetPr>
  <dimension ref="B1:L21"/>
  <sheetViews>
    <sheetView showGridLines="0" showRowColHeaders="0" showOutlineSymbols="0" zoomScaleNormal="100" workbookViewId="0">
      <selection activeCell="I25" sqref="I25"/>
    </sheetView>
  </sheetViews>
  <sheetFormatPr baseColWidth="10" defaultRowHeight="12.75"/>
  <cols>
    <col min="1" max="1" width="15.7109375" style="11" customWidth="1"/>
    <col min="2" max="2" width="25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54" t="s">
        <v>296</v>
      </c>
      <c r="C5" s="354"/>
      <c r="D5" s="354"/>
      <c r="E5" s="354"/>
    </row>
    <row r="6" spans="2:5" ht="30" customHeight="1">
      <c r="B6" s="38" t="s">
        <v>280</v>
      </c>
      <c r="C6" s="39" t="str">
        <f>actualizaciones!A3</f>
        <v>acumulado abril 2010</v>
      </c>
      <c r="D6" s="39" t="str">
        <f>actualizaciones!A2</f>
        <v xml:space="preserve">acumulado abril 2011 </v>
      </c>
      <c r="E6" s="247" t="s">
        <v>292</v>
      </c>
    </row>
    <row r="7" spans="2:5" ht="15" customHeight="1">
      <c r="B7" s="91" t="s">
        <v>45</v>
      </c>
      <c r="C7" s="92"/>
      <c r="D7" s="92"/>
      <c r="E7" s="92"/>
    </row>
    <row r="8" spans="2:5" ht="15" customHeight="1">
      <c r="B8" s="93" t="s">
        <v>293</v>
      </c>
      <c r="C8" s="297">
        <v>7.7026580198569201</v>
      </c>
      <c r="D8" s="297">
        <v>8.1049908893348643</v>
      </c>
      <c r="E8" s="294">
        <f>D8-C8</f>
        <v>0.40233286947794422</v>
      </c>
    </row>
    <row r="9" spans="2:5" ht="15" customHeight="1">
      <c r="B9" s="95" t="s">
        <v>294</v>
      </c>
      <c r="C9" s="37">
        <v>7.1567122640713814</v>
      </c>
      <c r="D9" s="37">
        <v>7.5687416743230012</v>
      </c>
      <c r="E9" s="296">
        <f>D9-C9</f>
        <v>0.41202941025161977</v>
      </c>
    </row>
    <row r="10" spans="2:5" ht="15" customHeight="1">
      <c r="B10" s="95" t="s">
        <v>295</v>
      </c>
      <c r="C10" s="37">
        <v>8.5245563416716656</v>
      </c>
      <c r="D10" s="37">
        <v>8.9600858651982307</v>
      </c>
      <c r="E10" s="296">
        <f>D10-C10</f>
        <v>0.43552952352656504</v>
      </c>
    </row>
    <row r="11" spans="2:5" ht="15" customHeight="1">
      <c r="B11" s="91" t="s">
        <v>281</v>
      </c>
      <c r="C11" s="298"/>
      <c r="D11" s="298"/>
      <c r="E11" s="299"/>
    </row>
    <row r="12" spans="2:5" ht="15" customHeight="1">
      <c r="B12" s="93" t="s">
        <v>293</v>
      </c>
      <c r="C12" s="297">
        <v>7.8831411440038135</v>
      </c>
      <c r="D12" s="297">
        <v>8.3252267115252909</v>
      </c>
      <c r="E12" s="294">
        <f>D12-C12</f>
        <v>0.44208556752147743</v>
      </c>
    </row>
    <row r="13" spans="2:5" ht="15" customHeight="1">
      <c r="B13" s="95" t="s">
        <v>294</v>
      </c>
      <c r="C13" s="37">
        <v>7.443417684919976</v>
      </c>
      <c r="D13" s="37">
        <v>7.9058368505602621</v>
      </c>
      <c r="E13" s="296">
        <f>D13-C13</f>
        <v>0.46241916564028607</v>
      </c>
    </row>
    <row r="14" spans="2:5" ht="15" customHeight="1">
      <c r="B14" s="95" t="s">
        <v>295</v>
      </c>
      <c r="C14" s="37">
        <v>8.4483389902495993</v>
      </c>
      <c r="D14" s="37">
        <v>8.8981667805435762</v>
      </c>
      <c r="E14" s="296">
        <f>D14-C14</f>
        <v>0.4498277902939769</v>
      </c>
    </row>
    <row r="15" spans="2:5" ht="15" customHeight="1">
      <c r="B15" s="91" t="s">
        <v>71</v>
      </c>
      <c r="C15" s="298"/>
      <c r="D15" s="298"/>
      <c r="E15" s="299"/>
    </row>
    <row r="16" spans="2:5" ht="15" customHeight="1">
      <c r="B16" s="93" t="s">
        <v>293</v>
      </c>
      <c r="C16" s="297">
        <v>8.0214787613559224</v>
      </c>
      <c r="D16" s="297">
        <v>8.5114716144389728</v>
      </c>
      <c r="E16" s="294">
        <f>D16-C16</f>
        <v>0.48999285308305041</v>
      </c>
    </row>
    <row r="17" spans="2:12" ht="15" customHeight="1">
      <c r="B17" s="95" t="s">
        <v>294</v>
      </c>
      <c r="C17" s="37">
        <v>7.6311354966064853</v>
      </c>
      <c r="D17" s="37">
        <v>8.1005253325398883</v>
      </c>
      <c r="E17" s="296">
        <f>D17-C17</f>
        <v>0.469389835933403</v>
      </c>
    </row>
    <row r="18" spans="2:12" ht="15" customHeight="1">
      <c r="B18" s="95" t="s">
        <v>295</v>
      </c>
      <c r="C18" s="37">
        <v>8.7501863276882936</v>
      </c>
      <c r="D18" s="37">
        <v>9.340232349961143</v>
      </c>
      <c r="E18" s="296">
        <f>D18-C18</f>
        <v>0.59004602227284941</v>
      </c>
    </row>
    <row r="19" spans="2:12" ht="15" customHeight="1">
      <c r="B19" s="343" t="s">
        <v>258</v>
      </c>
      <c r="C19" s="343"/>
      <c r="D19" s="343"/>
      <c r="E19" s="343"/>
    </row>
    <row r="20" spans="2:12" ht="15" customHeight="1" thickBot="1"/>
    <row r="21" spans="2:12" ht="30" customHeight="1" thickBot="1">
      <c r="B21" s="50"/>
      <c r="C21" s="50"/>
      <c r="D21" s="50"/>
      <c r="E21" s="72" t="s">
        <v>98</v>
      </c>
      <c r="F21" s="50"/>
      <c r="G21" s="50"/>
      <c r="H21" s="50"/>
      <c r="I21" s="50"/>
      <c r="J21" s="50"/>
      <c r="K21" s="50"/>
      <c r="L21" s="5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/>
  </sheetPr>
  <dimension ref="B1:L28"/>
  <sheetViews>
    <sheetView showGridLines="0" showRowColHeaders="0" showOutlineSymbols="0" zoomScaleNormal="100" workbookViewId="0">
      <selection activeCell="I25" sqref="I25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0"/>
      <c r="C28" s="50"/>
      <c r="D28" s="50"/>
      <c r="E28" s="50"/>
      <c r="F28" s="50"/>
      <c r="G28" s="50"/>
      <c r="H28" s="50"/>
      <c r="I28" s="72" t="s">
        <v>100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/>
  </sheetPr>
  <dimension ref="B1:L26"/>
  <sheetViews>
    <sheetView showGridLines="0" showRowColHeaders="0" showOutlineSymbols="0" zoomScaleNormal="100" workbookViewId="0">
      <selection activeCell="I25" sqref="I25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1.7109375" style="11" customWidth="1"/>
    <col min="4" max="4" width="11.5703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4" t="s">
        <v>297</v>
      </c>
      <c r="C5" s="354"/>
      <c r="D5" s="354"/>
      <c r="E5" s="354"/>
    </row>
    <row r="6" spans="2:7" ht="30" customHeight="1">
      <c r="B6" s="38" t="s">
        <v>155</v>
      </c>
      <c r="C6" s="39" t="str">
        <f>actualizaciones!A3</f>
        <v>acumulado abril 2010</v>
      </c>
      <c r="D6" s="39" t="str">
        <f>actualizaciones!A2</f>
        <v xml:space="preserve">acumulado abril 2011 </v>
      </c>
      <c r="E6" s="247" t="s">
        <v>292</v>
      </c>
    </row>
    <row r="7" spans="2:7" ht="15" customHeight="1">
      <c r="B7" s="300" t="s">
        <v>156</v>
      </c>
      <c r="C7" s="301"/>
      <c r="D7" s="301"/>
      <c r="E7" s="301"/>
      <c r="G7" s="2"/>
    </row>
    <row r="8" spans="2:7" ht="15" customHeight="1">
      <c r="B8" s="302" t="s">
        <v>293</v>
      </c>
      <c r="C8" s="297">
        <v>8.0214787613559224</v>
      </c>
      <c r="D8" s="297">
        <v>8.5114716144389728</v>
      </c>
      <c r="E8" s="294">
        <f>D8-C8</f>
        <v>0.48999285308305041</v>
      </c>
    </row>
    <row r="9" spans="2:7" ht="15" customHeight="1">
      <c r="B9" s="300" t="s">
        <v>158</v>
      </c>
      <c r="C9" s="298"/>
      <c r="D9" s="298"/>
      <c r="E9" s="299"/>
    </row>
    <row r="10" spans="2:7" ht="15" customHeight="1">
      <c r="B10" s="303" t="s">
        <v>159</v>
      </c>
      <c r="C10" s="304">
        <v>7.6311354966064853</v>
      </c>
      <c r="D10" s="304">
        <v>8.1005253325398883</v>
      </c>
      <c r="E10" s="305">
        <f>D10-C10</f>
        <v>0.469389835933403</v>
      </c>
    </row>
    <row r="11" spans="2:7" ht="15" customHeight="1">
      <c r="B11" s="306" t="s">
        <v>160</v>
      </c>
      <c r="C11" s="37">
        <v>6.7649637819290884</v>
      </c>
      <c r="D11" s="37">
        <v>7.3804568318627854</v>
      </c>
      <c r="E11" s="296">
        <f>D11-C11</f>
        <v>0.61549304993369702</v>
      </c>
    </row>
    <row r="12" spans="2:7" ht="15" customHeight="1">
      <c r="B12" s="306" t="s">
        <v>161</v>
      </c>
      <c r="C12" s="37">
        <v>7.654339829541037</v>
      </c>
      <c r="D12" s="37">
        <v>8.0240426415321995</v>
      </c>
      <c r="E12" s="296">
        <f>D12-C12</f>
        <v>0.36970281199116251</v>
      </c>
    </row>
    <row r="13" spans="2:7" ht="15" customHeight="1">
      <c r="B13" s="306" t="s">
        <v>162</v>
      </c>
      <c r="C13" s="37">
        <v>8.3274448598772004</v>
      </c>
      <c r="D13" s="37">
        <v>9.1445305119969778</v>
      </c>
      <c r="E13" s="296">
        <f>D13-C13</f>
        <v>0.81708565211977735</v>
      </c>
    </row>
    <row r="14" spans="2:7" ht="15" customHeight="1">
      <c r="B14" s="306" t="s">
        <v>163</v>
      </c>
      <c r="C14" s="37">
        <v>7.4807170016295492</v>
      </c>
      <c r="D14" s="37">
        <v>7.8317825661116549</v>
      </c>
      <c r="E14" s="296">
        <f>D14-C14</f>
        <v>0.35106556448210569</v>
      </c>
    </row>
    <row r="15" spans="2:7" ht="15" customHeight="1">
      <c r="B15" s="300" t="s">
        <v>164</v>
      </c>
      <c r="C15" s="298"/>
      <c r="D15" s="298"/>
      <c r="E15" s="299"/>
    </row>
    <row r="16" spans="2:7" ht="15" customHeight="1">
      <c r="B16" s="303" t="s">
        <v>165</v>
      </c>
      <c r="C16" s="304">
        <v>8.7501863276882936</v>
      </c>
      <c r="D16" s="304">
        <v>9.340232349961143</v>
      </c>
      <c r="E16" s="305">
        <f>D16-C16</f>
        <v>0.59004602227284941</v>
      </c>
    </row>
    <row r="17" spans="2:12" ht="15" customHeight="1">
      <c r="B17" s="335" t="s">
        <v>298</v>
      </c>
      <c r="C17" s="335"/>
      <c r="D17" s="335"/>
      <c r="E17" s="335"/>
    </row>
    <row r="18" spans="2:12" ht="15" customHeight="1" thickBot="1"/>
    <row r="19" spans="2:12" ht="30" customHeight="1" thickBot="1">
      <c r="E19" s="72" t="s">
        <v>98</v>
      </c>
    </row>
    <row r="26" spans="2:1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/>
  </sheetPr>
  <dimension ref="B3:L28"/>
  <sheetViews>
    <sheetView showGridLines="0" showRowColHeaders="0" showOutlineSymbols="0" zoomScaleNormal="100" workbookViewId="0">
      <selection activeCell="I25" sqref="I25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2" t="s">
        <v>100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</sheetPr>
  <dimension ref="B1:L77"/>
  <sheetViews>
    <sheetView showGridLines="0" showRowColHeaders="0" zoomScaleNormal="100" workbookViewId="0">
      <selection activeCell="I25" sqref="I25"/>
    </sheetView>
  </sheetViews>
  <sheetFormatPr baseColWidth="10" defaultRowHeight="12.75" outlineLevelRow="1"/>
  <cols>
    <col min="1" max="1" width="15.7109375" style="231" customWidth="1"/>
    <col min="2" max="2" width="13" style="231" customWidth="1"/>
    <col min="3" max="6" width="10.7109375" style="231" customWidth="1"/>
    <col min="7" max="18" width="11" style="231" customWidth="1"/>
    <col min="19" max="21" width="10.42578125" style="231" customWidth="1"/>
    <col min="22" max="25" width="9.28515625" style="231" customWidth="1"/>
    <col min="26" max="37" width="7.28515625" style="231" customWidth="1"/>
    <col min="38" max="38" width="11.5703125" style="231" bestFit="1" customWidth="1"/>
    <col min="39" max="258" width="11.42578125" style="231"/>
    <col min="259" max="259" width="13.7109375" style="231" customWidth="1"/>
    <col min="260" max="260" width="12.140625" style="231" customWidth="1"/>
    <col min="261" max="274" width="11" style="231" customWidth="1"/>
    <col min="275" max="277" width="10.42578125" style="231" customWidth="1"/>
    <col min="278" max="279" width="7.28515625" style="231" customWidth="1"/>
    <col min="280" max="280" width="7.85546875" style="231" bestFit="1" customWidth="1"/>
    <col min="281" max="293" width="7.28515625" style="231" customWidth="1"/>
    <col min="294" max="294" width="11.5703125" style="231" bestFit="1" customWidth="1"/>
    <col min="295" max="514" width="11.42578125" style="231"/>
    <col min="515" max="515" width="13.7109375" style="231" customWidth="1"/>
    <col min="516" max="516" width="12.140625" style="231" customWidth="1"/>
    <col min="517" max="530" width="11" style="231" customWidth="1"/>
    <col min="531" max="533" width="10.42578125" style="231" customWidth="1"/>
    <col min="534" max="535" width="7.28515625" style="231" customWidth="1"/>
    <col min="536" max="536" width="7.85546875" style="231" bestFit="1" customWidth="1"/>
    <col min="537" max="549" width="7.28515625" style="231" customWidth="1"/>
    <col min="550" max="550" width="11.5703125" style="231" bestFit="1" customWidth="1"/>
    <col min="551" max="770" width="11.42578125" style="231"/>
    <col min="771" max="771" width="13.7109375" style="231" customWidth="1"/>
    <col min="772" max="772" width="12.140625" style="231" customWidth="1"/>
    <col min="773" max="786" width="11" style="231" customWidth="1"/>
    <col min="787" max="789" width="10.42578125" style="231" customWidth="1"/>
    <col min="790" max="791" width="7.28515625" style="231" customWidth="1"/>
    <col min="792" max="792" width="7.85546875" style="231" bestFit="1" customWidth="1"/>
    <col min="793" max="805" width="7.28515625" style="231" customWidth="1"/>
    <col min="806" max="806" width="11.5703125" style="231" bestFit="1" customWidth="1"/>
    <col min="807" max="1026" width="11.42578125" style="231"/>
    <col min="1027" max="1027" width="13.7109375" style="231" customWidth="1"/>
    <col min="1028" max="1028" width="12.140625" style="231" customWidth="1"/>
    <col min="1029" max="1042" width="11" style="231" customWidth="1"/>
    <col min="1043" max="1045" width="10.42578125" style="231" customWidth="1"/>
    <col min="1046" max="1047" width="7.28515625" style="231" customWidth="1"/>
    <col min="1048" max="1048" width="7.85546875" style="231" bestFit="1" customWidth="1"/>
    <col min="1049" max="1061" width="7.28515625" style="231" customWidth="1"/>
    <col min="1062" max="1062" width="11.5703125" style="231" bestFit="1" customWidth="1"/>
    <col min="1063" max="1282" width="11.42578125" style="231"/>
    <col min="1283" max="1283" width="13.7109375" style="231" customWidth="1"/>
    <col min="1284" max="1284" width="12.140625" style="231" customWidth="1"/>
    <col min="1285" max="1298" width="11" style="231" customWidth="1"/>
    <col min="1299" max="1301" width="10.42578125" style="231" customWidth="1"/>
    <col min="1302" max="1303" width="7.28515625" style="231" customWidth="1"/>
    <col min="1304" max="1304" width="7.85546875" style="231" bestFit="1" customWidth="1"/>
    <col min="1305" max="1317" width="7.28515625" style="231" customWidth="1"/>
    <col min="1318" max="1318" width="11.5703125" style="231" bestFit="1" customWidth="1"/>
    <col min="1319" max="1538" width="11.42578125" style="231"/>
    <col min="1539" max="1539" width="13.7109375" style="231" customWidth="1"/>
    <col min="1540" max="1540" width="12.140625" style="231" customWidth="1"/>
    <col min="1541" max="1554" width="11" style="231" customWidth="1"/>
    <col min="1555" max="1557" width="10.42578125" style="231" customWidth="1"/>
    <col min="1558" max="1559" width="7.28515625" style="231" customWidth="1"/>
    <col min="1560" max="1560" width="7.85546875" style="231" bestFit="1" customWidth="1"/>
    <col min="1561" max="1573" width="7.28515625" style="231" customWidth="1"/>
    <col min="1574" max="1574" width="11.5703125" style="231" bestFit="1" customWidth="1"/>
    <col min="1575" max="1794" width="11.42578125" style="231"/>
    <col min="1795" max="1795" width="13.7109375" style="231" customWidth="1"/>
    <col min="1796" max="1796" width="12.140625" style="231" customWidth="1"/>
    <col min="1797" max="1810" width="11" style="231" customWidth="1"/>
    <col min="1811" max="1813" width="10.42578125" style="231" customWidth="1"/>
    <col min="1814" max="1815" width="7.28515625" style="231" customWidth="1"/>
    <col min="1816" max="1816" width="7.85546875" style="231" bestFit="1" customWidth="1"/>
    <col min="1817" max="1829" width="7.28515625" style="231" customWidth="1"/>
    <col min="1830" max="1830" width="11.5703125" style="231" bestFit="1" customWidth="1"/>
    <col min="1831" max="2050" width="11.42578125" style="231"/>
    <col min="2051" max="2051" width="13.7109375" style="231" customWidth="1"/>
    <col min="2052" max="2052" width="12.140625" style="231" customWidth="1"/>
    <col min="2053" max="2066" width="11" style="231" customWidth="1"/>
    <col min="2067" max="2069" width="10.42578125" style="231" customWidth="1"/>
    <col min="2070" max="2071" width="7.28515625" style="231" customWidth="1"/>
    <col min="2072" max="2072" width="7.85546875" style="231" bestFit="1" customWidth="1"/>
    <col min="2073" max="2085" width="7.28515625" style="231" customWidth="1"/>
    <col min="2086" max="2086" width="11.5703125" style="231" bestFit="1" customWidth="1"/>
    <col min="2087" max="2306" width="11.42578125" style="231"/>
    <col min="2307" max="2307" width="13.7109375" style="231" customWidth="1"/>
    <col min="2308" max="2308" width="12.140625" style="231" customWidth="1"/>
    <col min="2309" max="2322" width="11" style="231" customWidth="1"/>
    <col min="2323" max="2325" width="10.42578125" style="231" customWidth="1"/>
    <col min="2326" max="2327" width="7.28515625" style="231" customWidth="1"/>
    <col min="2328" max="2328" width="7.85546875" style="231" bestFit="1" customWidth="1"/>
    <col min="2329" max="2341" width="7.28515625" style="231" customWidth="1"/>
    <col min="2342" max="2342" width="11.5703125" style="231" bestFit="1" customWidth="1"/>
    <col min="2343" max="2562" width="11.42578125" style="231"/>
    <col min="2563" max="2563" width="13.7109375" style="231" customWidth="1"/>
    <col min="2564" max="2564" width="12.140625" style="231" customWidth="1"/>
    <col min="2565" max="2578" width="11" style="231" customWidth="1"/>
    <col min="2579" max="2581" width="10.42578125" style="231" customWidth="1"/>
    <col min="2582" max="2583" width="7.28515625" style="231" customWidth="1"/>
    <col min="2584" max="2584" width="7.85546875" style="231" bestFit="1" customWidth="1"/>
    <col min="2585" max="2597" width="7.28515625" style="231" customWidth="1"/>
    <col min="2598" max="2598" width="11.5703125" style="231" bestFit="1" customWidth="1"/>
    <col min="2599" max="2818" width="11.42578125" style="231"/>
    <col min="2819" max="2819" width="13.7109375" style="231" customWidth="1"/>
    <col min="2820" max="2820" width="12.140625" style="231" customWidth="1"/>
    <col min="2821" max="2834" width="11" style="231" customWidth="1"/>
    <col min="2835" max="2837" width="10.42578125" style="231" customWidth="1"/>
    <col min="2838" max="2839" width="7.28515625" style="231" customWidth="1"/>
    <col min="2840" max="2840" width="7.85546875" style="231" bestFit="1" customWidth="1"/>
    <col min="2841" max="2853" width="7.28515625" style="231" customWidth="1"/>
    <col min="2854" max="2854" width="11.5703125" style="231" bestFit="1" customWidth="1"/>
    <col min="2855" max="3074" width="11.42578125" style="231"/>
    <col min="3075" max="3075" width="13.7109375" style="231" customWidth="1"/>
    <col min="3076" max="3076" width="12.140625" style="231" customWidth="1"/>
    <col min="3077" max="3090" width="11" style="231" customWidth="1"/>
    <col min="3091" max="3093" width="10.42578125" style="231" customWidth="1"/>
    <col min="3094" max="3095" width="7.28515625" style="231" customWidth="1"/>
    <col min="3096" max="3096" width="7.85546875" style="231" bestFit="1" customWidth="1"/>
    <col min="3097" max="3109" width="7.28515625" style="231" customWidth="1"/>
    <col min="3110" max="3110" width="11.5703125" style="231" bestFit="1" customWidth="1"/>
    <col min="3111" max="3330" width="11.42578125" style="231"/>
    <col min="3331" max="3331" width="13.7109375" style="231" customWidth="1"/>
    <col min="3332" max="3332" width="12.140625" style="231" customWidth="1"/>
    <col min="3333" max="3346" width="11" style="231" customWidth="1"/>
    <col min="3347" max="3349" width="10.42578125" style="231" customWidth="1"/>
    <col min="3350" max="3351" width="7.28515625" style="231" customWidth="1"/>
    <col min="3352" max="3352" width="7.85546875" style="231" bestFit="1" customWidth="1"/>
    <col min="3353" max="3365" width="7.28515625" style="231" customWidth="1"/>
    <col min="3366" max="3366" width="11.5703125" style="231" bestFit="1" customWidth="1"/>
    <col min="3367" max="3586" width="11.42578125" style="231"/>
    <col min="3587" max="3587" width="13.7109375" style="231" customWidth="1"/>
    <col min="3588" max="3588" width="12.140625" style="231" customWidth="1"/>
    <col min="3589" max="3602" width="11" style="231" customWidth="1"/>
    <col min="3603" max="3605" width="10.42578125" style="231" customWidth="1"/>
    <col min="3606" max="3607" width="7.28515625" style="231" customWidth="1"/>
    <col min="3608" max="3608" width="7.85546875" style="231" bestFit="1" customWidth="1"/>
    <col min="3609" max="3621" width="7.28515625" style="231" customWidth="1"/>
    <col min="3622" max="3622" width="11.5703125" style="231" bestFit="1" customWidth="1"/>
    <col min="3623" max="3842" width="11.42578125" style="231"/>
    <col min="3843" max="3843" width="13.7109375" style="231" customWidth="1"/>
    <col min="3844" max="3844" width="12.140625" style="231" customWidth="1"/>
    <col min="3845" max="3858" width="11" style="231" customWidth="1"/>
    <col min="3859" max="3861" width="10.42578125" style="231" customWidth="1"/>
    <col min="3862" max="3863" width="7.28515625" style="231" customWidth="1"/>
    <col min="3864" max="3864" width="7.85546875" style="231" bestFit="1" customWidth="1"/>
    <col min="3865" max="3877" width="7.28515625" style="231" customWidth="1"/>
    <col min="3878" max="3878" width="11.5703125" style="231" bestFit="1" customWidth="1"/>
    <col min="3879" max="4098" width="11.42578125" style="231"/>
    <col min="4099" max="4099" width="13.7109375" style="231" customWidth="1"/>
    <col min="4100" max="4100" width="12.140625" style="231" customWidth="1"/>
    <col min="4101" max="4114" width="11" style="231" customWidth="1"/>
    <col min="4115" max="4117" width="10.42578125" style="231" customWidth="1"/>
    <col min="4118" max="4119" width="7.28515625" style="231" customWidth="1"/>
    <col min="4120" max="4120" width="7.85546875" style="231" bestFit="1" customWidth="1"/>
    <col min="4121" max="4133" width="7.28515625" style="231" customWidth="1"/>
    <col min="4134" max="4134" width="11.5703125" style="231" bestFit="1" customWidth="1"/>
    <col min="4135" max="4354" width="11.42578125" style="231"/>
    <col min="4355" max="4355" width="13.7109375" style="231" customWidth="1"/>
    <col min="4356" max="4356" width="12.140625" style="231" customWidth="1"/>
    <col min="4357" max="4370" width="11" style="231" customWidth="1"/>
    <col min="4371" max="4373" width="10.42578125" style="231" customWidth="1"/>
    <col min="4374" max="4375" width="7.28515625" style="231" customWidth="1"/>
    <col min="4376" max="4376" width="7.85546875" style="231" bestFit="1" customWidth="1"/>
    <col min="4377" max="4389" width="7.28515625" style="231" customWidth="1"/>
    <col min="4390" max="4390" width="11.5703125" style="231" bestFit="1" customWidth="1"/>
    <col min="4391" max="4610" width="11.42578125" style="231"/>
    <col min="4611" max="4611" width="13.7109375" style="231" customWidth="1"/>
    <col min="4612" max="4612" width="12.140625" style="231" customWidth="1"/>
    <col min="4613" max="4626" width="11" style="231" customWidth="1"/>
    <col min="4627" max="4629" width="10.42578125" style="231" customWidth="1"/>
    <col min="4630" max="4631" width="7.28515625" style="231" customWidth="1"/>
    <col min="4632" max="4632" width="7.85546875" style="231" bestFit="1" customWidth="1"/>
    <col min="4633" max="4645" width="7.28515625" style="231" customWidth="1"/>
    <col min="4646" max="4646" width="11.5703125" style="231" bestFit="1" customWidth="1"/>
    <col min="4647" max="4866" width="11.42578125" style="231"/>
    <col min="4867" max="4867" width="13.7109375" style="231" customWidth="1"/>
    <col min="4868" max="4868" width="12.140625" style="231" customWidth="1"/>
    <col min="4869" max="4882" width="11" style="231" customWidth="1"/>
    <col min="4883" max="4885" width="10.42578125" style="231" customWidth="1"/>
    <col min="4886" max="4887" width="7.28515625" style="231" customWidth="1"/>
    <col min="4888" max="4888" width="7.85546875" style="231" bestFit="1" customWidth="1"/>
    <col min="4889" max="4901" width="7.28515625" style="231" customWidth="1"/>
    <col min="4902" max="4902" width="11.5703125" style="231" bestFit="1" customWidth="1"/>
    <col min="4903" max="5122" width="11.42578125" style="231"/>
    <col min="5123" max="5123" width="13.7109375" style="231" customWidth="1"/>
    <col min="5124" max="5124" width="12.140625" style="231" customWidth="1"/>
    <col min="5125" max="5138" width="11" style="231" customWidth="1"/>
    <col min="5139" max="5141" width="10.42578125" style="231" customWidth="1"/>
    <col min="5142" max="5143" width="7.28515625" style="231" customWidth="1"/>
    <col min="5144" max="5144" width="7.85546875" style="231" bestFit="1" customWidth="1"/>
    <col min="5145" max="5157" width="7.28515625" style="231" customWidth="1"/>
    <col min="5158" max="5158" width="11.5703125" style="231" bestFit="1" customWidth="1"/>
    <col min="5159" max="5378" width="11.42578125" style="231"/>
    <col min="5379" max="5379" width="13.7109375" style="231" customWidth="1"/>
    <col min="5380" max="5380" width="12.140625" style="231" customWidth="1"/>
    <col min="5381" max="5394" width="11" style="231" customWidth="1"/>
    <col min="5395" max="5397" width="10.42578125" style="231" customWidth="1"/>
    <col min="5398" max="5399" width="7.28515625" style="231" customWidth="1"/>
    <col min="5400" max="5400" width="7.85546875" style="231" bestFit="1" customWidth="1"/>
    <col min="5401" max="5413" width="7.28515625" style="231" customWidth="1"/>
    <col min="5414" max="5414" width="11.5703125" style="231" bestFit="1" customWidth="1"/>
    <col min="5415" max="5634" width="11.42578125" style="231"/>
    <col min="5635" max="5635" width="13.7109375" style="231" customWidth="1"/>
    <col min="5636" max="5636" width="12.140625" style="231" customWidth="1"/>
    <col min="5637" max="5650" width="11" style="231" customWidth="1"/>
    <col min="5651" max="5653" width="10.42578125" style="231" customWidth="1"/>
    <col min="5654" max="5655" width="7.28515625" style="231" customWidth="1"/>
    <col min="5656" max="5656" width="7.85546875" style="231" bestFit="1" customWidth="1"/>
    <col min="5657" max="5669" width="7.28515625" style="231" customWidth="1"/>
    <col min="5670" max="5670" width="11.5703125" style="231" bestFit="1" customWidth="1"/>
    <col min="5671" max="5890" width="11.42578125" style="231"/>
    <col min="5891" max="5891" width="13.7109375" style="231" customWidth="1"/>
    <col min="5892" max="5892" width="12.140625" style="231" customWidth="1"/>
    <col min="5893" max="5906" width="11" style="231" customWidth="1"/>
    <col min="5907" max="5909" width="10.42578125" style="231" customWidth="1"/>
    <col min="5910" max="5911" width="7.28515625" style="231" customWidth="1"/>
    <col min="5912" max="5912" width="7.85546875" style="231" bestFit="1" customWidth="1"/>
    <col min="5913" max="5925" width="7.28515625" style="231" customWidth="1"/>
    <col min="5926" max="5926" width="11.5703125" style="231" bestFit="1" customWidth="1"/>
    <col min="5927" max="6146" width="11.42578125" style="231"/>
    <col min="6147" max="6147" width="13.7109375" style="231" customWidth="1"/>
    <col min="6148" max="6148" width="12.140625" style="231" customWidth="1"/>
    <col min="6149" max="6162" width="11" style="231" customWidth="1"/>
    <col min="6163" max="6165" width="10.42578125" style="231" customWidth="1"/>
    <col min="6166" max="6167" width="7.28515625" style="231" customWidth="1"/>
    <col min="6168" max="6168" width="7.85546875" style="231" bestFit="1" customWidth="1"/>
    <col min="6169" max="6181" width="7.28515625" style="231" customWidth="1"/>
    <col min="6182" max="6182" width="11.5703125" style="231" bestFit="1" customWidth="1"/>
    <col min="6183" max="6402" width="11.42578125" style="231"/>
    <col min="6403" max="6403" width="13.7109375" style="231" customWidth="1"/>
    <col min="6404" max="6404" width="12.140625" style="231" customWidth="1"/>
    <col min="6405" max="6418" width="11" style="231" customWidth="1"/>
    <col min="6419" max="6421" width="10.42578125" style="231" customWidth="1"/>
    <col min="6422" max="6423" width="7.28515625" style="231" customWidth="1"/>
    <col min="6424" max="6424" width="7.85546875" style="231" bestFit="1" customWidth="1"/>
    <col min="6425" max="6437" width="7.28515625" style="231" customWidth="1"/>
    <col min="6438" max="6438" width="11.5703125" style="231" bestFit="1" customWidth="1"/>
    <col min="6439" max="6658" width="11.42578125" style="231"/>
    <col min="6659" max="6659" width="13.7109375" style="231" customWidth="1"/>
    <col min="6660" max="6660" width="12.140625" style="231" customWidth="1"/>
    <col min="6661" max="6674" width="11" style="231" customWidth="1"/>
    <col min="6675" max="6677" width="10.42578125" style="231" customWidth="1"/>
    <col min="6678" max="6679" width="7.28515625" style="231" customWidth="1"/>
    <col min="6680" max="6680" width="7.85546875" style="231" bestFit="1" customWidth="1"/>
    <col min="6681" max="6693" width="7.28515625" style="231" customWidth="1"/>
    <col min="6694" max="6694" width="11.5703125" style="231" bestFit="1" customWidth="1"/>
    <col min="6695" max="6914" width="11.42578125" style="231"/>
    <col min="6915" max="6915" width="13.7109375" style="231" customWidth="1"/>
    <col min="6916" max="6916" width="12.140625" style="231" customWidth="1"/>
    <col min="6917" max="6930" width="11" style="231" customWidth="1"/>
    <col min="6931" max="6933" width="10.42578125" style="231" customWidth="1"/>
    <col min="6934" max="6935" width="7.28515625" style="231" customWidth="1"/>
    <col min="6936" max="6936" width="7.85546875" style="231" bestFit="1" customWidth="1"/>
    <col min="6937" max="6949" width="7.28515625" style="231" customWidth="1"/>
    <col min="6950" max="6950" width="11.5703125" style="231" bestFit="1" customWidth="1"/>
    <col min="6951" max="7170" width="11.42578125" style="231"/>
    <col min="7171" max="7171" width="13.7109375" style="231" customWidth="1"/>
    <col min="7172" max="7172" width="12.140625" style="231" customWidth="1"/>
    <col min="7173" max="7186" width="11" style="231" customWidth="1"/>
    <col min="7187" max="7189" width="10.42578125" style="231" customWidth="1"/>
    <col min="7190" max="7191" width="7.28515625" style="231" customWidth="1"/>
    <col min="7192" max="7192" width="7.85546875" style="231" bestFit="1" customWidth="1"/>
    <col min="7193" max="7205" width="7.28515625" style="231" customWidth="1"/>
    <col min="7206" max="7206" width="11.5703125" style="231" bestFit="1" customWidth="1"/>
    <col min="7207" max="7426" width="11.42578125" style="231"/>
    <col min="7427" max="7427" width="13.7109375" style="231" customWidth="1"/>
    <col min="7428" max="7428" width="12.140625" style="231" customWidth="1"/>
    <col min="7429" max="7442" width="11" style="231" customWidth="1"/>
    <col min="7443" max="7445" width="10.42578125" style="231" customWidth="1"/>
    <col min="7446" max="7447" width="7.28515625" style="231" customWidth="1"/>
    <col min="7448" max="7448" width="7.85546875" style="231" bestFit="1" customWidth="1"/>
    <col min="7449" max="7461" width="7.28515625" style="231" customWidth="1"/>
    <col min="7462" max="7462" width="11.5703125" style="231" bestFit="1" customWidth="1"/>
    <col min="7463" max="7682" width="11.42578125" style="231"/>
    <col min="7683" max="7683" width="13.7109375" style="231" customWidth="1"/>
    <col min="7684" max="7684" width="12.140625" style="231" customWidth="1"/>
    <col min="7685" max="7698" width="11" style="231" customWidth="1"/>
    <col min="7699" max="7701" width="10.42578125" style="231" customWidth="1"/>
    <col min="7702" max="7703" width="7.28515625" style="231" customWidth="1"/>
    <col min="7704" max="7704" width="7.85546875" style="231" bestFit="1" customWidth="1"/>
    <col min="7705" max="7717" width="7.28515625" style="231" customWidth="1"/>
    <col min="7718" max="7718" width="11.5703125" style="231" bestFit="1" customWidth="1"/>
    <col min="7719" max="7938" width="11.42578125" style="231"/>
    <col min="7939" max="7939" width="13.7109375" style="231" customWidth="1"/>
    <col min="7940" max="7940" width="12.140625" style="231" customWidth="1"/>
    <col min="7941" max="7954" width="11" style="231" customWidth="1"/>
    <col min="7955" max="7957" width="10.42578125" style="231" customWidth="1"/>
    <col min="7958" max="7959" width="7.28515625" style="231" customWidth="1"/>
    <col min="7960" max="7960" width="7.85546875" style="231" bestFit="1" customWidth="1"/>
    <col min="7961" max="7973" width="7.28515625" style="231" customWidth="1"/>
    <col min="7974" max="7974" width="11.5703125" style="231" bestFit="1" customWidth="1"/>
    <col min="7975" max="8194" width="11.42578125" style="231"/>
    <col min="8195" max="8195" width="13.7109375" style="231" customWidth="1"/>
    <col min="8196" max="8196" width="12.140625" style="231" customWidth="1"/>
    <col min="8197" max="8210" width="11" style="231" customWidth="1"/>
    <col min="8211" max="8213" width="10.42578125" style="231" customWidth="1"/>
    <col min="8214" max="8215" width="7.28515625" style="231" customWidth="1"/>
    <col min="8216" max="8216" width="7.85546875" style="231" bestFit="1" customWidth="1"/>
    <col min="8217" max="8229" width="7.28515625" style="231" customWidth="1"/>
    <col min="8230" max="8230" width="11.5703125" style="231" bestFit="1" customWidth="1"/>
    <col min="8231" max="8450" width="11.42578125" style="231"/>
    <col min="8451" max="8451" width="13.7109375" style="231" customWidth="1"/>
    <col min="8452" max="8452" width="12.140625" style="231" customWidth="1"/>
    <col min="8453" max="8466" width="11" style="231" customWidth="1"/>
    <col min="8467" max="8469" width="10.42578125" style="231" customWidth="1"/>
    <col min="8470" max="8471" width="7.28515625" style="231" customWidth="1"/>
    <col min="8472" max="8472" width="7.85546875" style="231" bestFit="1" customWidth="1"/>
    <col min="8473" max="8485" width="7.28515625" style="231" customWidth="1"/>
    <col min="8486" max="8486" width="11.5703125" style="231" bestFit="1" customWidth="1"/>
    <col min="8487" max="8706" width="11.42578125" style="231"/>
    <col min="8707" max="8707" width="13.7109375" style="231" customWidth="1"/>
    <col min="8708" max="8708" width="12.140625" style="231" customWidth="1"/>
    <col min="8709" max="8722" width="11" style="231" customWidth="1"/>
    <col min="8723" max="8725" width="10.42578125" style="231" customWidth="1"/>
    <col min="8726" max="8727" width="7.28515625" style="231" customWidth="1"/>
    <col min="8728" max="8728" width="7.85546875" style="231" bestFit="1" customWidth="1"/>
    <col min="8729" max="8741" width="7.28515625" style="231" customWidth="1"/>
    <col min="8742" max="8742" width="11.5703125" style="231" bestFit="1" customWidth="1"/>
    <col min="8743" max="8962" width="11.42578125" style="231"/>
    <col min="8963" max="8963" width="13.7109375" style="231" customWidth="1"/>
    <col min="8964" max="8964" width="12.140625" style="231" customWidth="1"/>
    <col min="8965" max="8978" width="11" style="231" customWidth="1"/>
    <col min="8979" max="8981" width="10.42578125" style="231" customWidth="1"/>
    <col min="8982" max="8983" width="7.28515625" style="231" customWidth="1"/>
    <col min="8984" max="8984" width="7.85546875" style="231" bestFit="1" customWidth="1"/>
    <col min="8985" max="8997" width="7.28515625" style="231" customWidth="1"/>
    <col min="8998" max="8998" width="11.5703125" style="231" bestFit="1" customWidth="1"/>
    <col min="8999" max="9218" width="11.42578125" style="231"/>
    <col min="9219" max="9219" width="13.7109375" style="231" customWidth="1"/>
    <col min="9220" max="9220" width="12.140625" style="231" customWidth="1"/>
    <col min="9221" max="9234" width="11" style="231" customWidth="1"/>
    <col min="9235" max="9237" width="10.42578125" style="231" customWidth="1"/>
    <col min="9238" max="9239" width="7.28515625" style="231" customWidth="1"/>
    <col min="9240" max="9240" width="7.85546875" style="231" bestFit="1" customWidth="1"/>
    <col min="9241" max="9253" width="7.28515625" style="231" customWidth="1"/>
    <col min="9254" max="9254" width="11.5703125" style="231" bestFit="1" customWidth="1"/>
    <col min="9255" max="9474" width="11.42578125" style="231"/>
    <col min="9475" max="9475" width="13.7109375" style="231" customWidth="1"/>
    <col min="9476" max="9476" width="12.140625" style="231" customWidth="1"/>
    <col min="9477" max="9490" width="11" style="231" customWidth="1"/>
    <col min="9491" max="9493" width="10.42578125" style="231" customWidth="1"/>
    <col min="9494" max="9495" width="7.28515625" style="231" customWidth="1"/>
    <col min="9496" max="9496" width="7.85546875" style="231" bestFit="1" customWidth="1"/>
    <col min="9497" max="9509" width="7.28515625" style="231" customWidth="1"/>
    <col min="9510" max="9510" width="11.5703125" style="231" bestFit="1" customWidth="1"/>
    <col min="9511" max="9730" width="11.42578125" style="231"/>
    <col min="9731" max="9731" width="13.7109375" style="231" customWidth="1"/>
    <col min="9732" max="9732" width="12.140625" style="231" customWidth="1"/>
    <col min="9733" max="9746" width="11" style="231" customWidth="1"/>
    <col min="9747" max="9749" width="10.42578125" style="231" customWidth="1"/>
    <col min="9750" max="9751" width="7.28515625" style="231" customWidth="1"/>
    <col min="9752" max="9752" width="7.85546875" style="231" bestFit="1" customWidth="1"/>
    <col min="9753" max="9765" width="7.28515625" style="231" customWidth="1"/>
    <col min="9766" max="9766" width="11.5703125" style="231" bestFit="1" customWidth="1"/>
    <col min="9767" max="9986" width="11.42578125" style="231"/>
    <col min="9987" max="9987" width="13.7109375" style="231" customWidth="1"/>
    <col min="9988" max="9988" width="12.140625" style="231" customWidth="1"/>
    <col min="9989" max="10002" width="11" style="231" customWidth="1"/>
    <col min="10003" max="10005" width="10.42578125" style="231" customWidth="1"/>
    <col min="10006" max="10007" width="7.28515625" style="231" customWidth="1"/>
    <col min="10008" max="10008" width="7.85546875" style="231" bestFit="1" customWidth="1"/>
    <col min="10009" max="10021" width="7.28515625" style="231" customWidth="1"/>
    <col min="10022" max="10022" width="11.5703125" style="231" bestFit="1" customWidth="1"/>
    <col min="10023" max="10242" width="11.42578125" style="231"/>
    <col min="10243" max="10243" width="13.7109375" style="231" customWidth="1"/>
    <col min="10244" max="10244" width="12.140625" style="231" customWidth="1"/>
    <col min="10245" max="10258" width="11" style="231" customWidth="1"/>
    <col min="10259" max="10261" width="10.42578125" style="231" customWidth="1"/>
    <col min="10262" max="10263" width="7.28515625" style="231" customWidth="1"/>
    <col min="10264" max="10264" width="7.85546875" style="231" bestFit="1" customWidth="1"/>
    <col min="10265" max="10277" width="7.28515625" style="231" customWidth="1"/>
    <col min="10278" max="10278" width="11.5703125" style="231" bestFit="1" customWidth="1"/>
    <col min="10279" max="10498" width="11.42578125" style="231"/>
    <col min="10499" max="10499" width="13.7109375" style="231" customWidth="1"/>
    <col min="10500" max="10500" width="12.140625" style="231" customWidth="1"/>
    <col min="10501" max="10514" width="11" style="231" customWidth="1"/>
    <col min="10515" max="10517" width="10.42578125" style="231" customWidth="1"/>
    <col min="10518" max="10519" width="7.28515625" style="231" customWidth="1"/>
    <col min="10520" max="10520" width="7.85546875" style="231" bestFit="1" customWidth="1"/>
    <col min="10521" max="10533" width="7.28515625" style="231" customWidth="1"/>
    <col min="10534" max="10534" width="11.5703125" style="231" bestFit="1" customWidth="1"/>
    <col min="10535" max="10754" width="11.42578125" style="231"/>
    <col min="10755" max="10755" width="13.7109375" style="231" customWidth="1"/>
    <col min="10756" max="10756" width="12.140625" style="231" customWidth="1"/>
    <col min="10757" max="10770" width="11" style="231" customWidth="1"/>
    <col min="10771" max="10773" width="10.42578125" style="231" customWidth="1"/>
    <col min="10774" max="10775" width="7.28515625" style="231" customWidth="1"/>
    <col min="10776" max="10776" width="7.85546875" style="231" bestFit="1" customWidth="1"/>
    <col min="10777" max="10789" width="7.28515625" style="231" customWidth="1"/>
    <col min="10790" max="10790" width="11.5703125" style="231" bestFit="1" customWidth="1"/>
    <col min="10791" max="11010" width="11.42578125" style="231"/>
    <col min="11011" max="11011" width="13.7109375" style="231" customWidth="1"/>
    <col min="11012" max="11012" width="12.140625" style="231" customWidth="1"/>
    <col min="11013" max="11026" width="11" style="231" customWidth="1"/>
    <col min="11027" max="11029" width="10.42578125" style="231" customWidth="1"/>
    <col min="11030" max="11031" width="7.28515625" style="231" customWidth="1"/>
    <col min="11032" max="11032" width="7.85546875" style="231" bestFit="1" customWidth="1"/>
    <col min="11033" max="11045" width="7.28515625" style="231" customWidth="1"/>
    <col min="11046" max="11046" width="11.5703125" style="231" bestFit="1" customWidth="1"/>
    <col min="11047" max="11266" width="11.42578125" style="231"/>
    <col min="11267" max="11267" width="13.7109375" style="231" customWidth="1"/>
    <col min="11268" max="11268" width="12.140625" style="231" customWidth="1"/>
    <col min="11269" max="11282" width="11" style="231" customWidth="1"/>
    <col min="11283" max="11285" width="10.42578125" style="231" customWidth="1"/>
    <col min="11286" max="11287" width="7.28515625" style="231" customWidth="1"/>
    <col min="11288" max="11288" width="7.85546875" style="231" bestFit="1" customWidth="1"/>
    <col min="11289" max="11301" width="7.28515625" style="231" customWidth="1"/>
    <col min="11302" max="11302" width="11.5703125" style="231" bestFit="1" customWidth="1"/>
    <col min="11303" max="11522" width="11.42578125" style="231"/>
    <col min="11523" max="11523" width="13.7109375" style="231" customWidth="1"/>
    <col min="11524" max="11524" width="12.140625" style="231" customWidth="1"/>
    <col min="11525" max="11538" width="11" style="231" customWidth="1"/>
    <col min="11539" max="11541" width="10.42578125" style="231" customWidth="1"/>
    <col min="11542" max="11543" width="7.28515625" style="231" customWidth="1"/>
    <col min="11544" max="11544" width="7.85546875" style="231" bestFit="1" customWidth="1"/>
    <col min="11545" max="11557" width="7.28515625" style="231" customWidth="1"/>
    <col min="11558" max="11558" width="11.5703125" style="231" bestFit="1" customWidth="1"/>
    <col min="11559" max="11778" width="11.42578125" style="231"/>
    <col min="11779" max="11779" width="13.7109375" style="231" customWidth="1"/>
    <col min="11780" max="11780" width="12.140625" style="231" customWidth="1"/>
    <col min="11781" max="11794" width="11" style="231" customWidth="1"/>
    <col min="11795" max="11797" width="10.42578125" style="231" customWidth="1"/>
    <col min="11798" max="11799" width="7.28515625" style="231" customWidth="1"/>
    <col min="11800" max="11800" width="7.85546875" style="231" bestFit="1" customWidth="1"/>
    <col min="11801" max="11813" width="7.28515625" style="231" customWidth="1"/>
    <col min="11814" max="11814" width="11.5703125" style="231" bestFit="1" customWidth="1"/>
    <col min="11815" max="12034" width="11.42578125" style="231"/>
    <col min="12035" max="12035" width="13.7109375" style="231" customWidth="1"/>
    <col min="12036" max="12036" width="12.140625" style="231" customWidth="1"/>
    <col min="12037" max="12050" width="11" style="231" customWidth="1"/>
    <col min="12051" max="12053" width="10.42578125" style="231" customWidth="1"/>
    <col min="12054" max="12055" width="7.28515625" style="231" customWidth="1"/>
    <col min="12056" max="12056" width="7.85546875" style="231" bestFit="1" customWidth="1"/>
    <col min="12057" max="12069" width="7.28515625" style="231" customWidth="1"/>
    <col min="12070" max="12070" width="11.5703125" style="231" bestFit="1" customWidth="1"/>
    <col min="12071" max="12290" width="11.42578125" style="231"/>
    <col min="12291" max="12291" width="13.7109375" style="231" customWidth="1"/>
    <col min="12292" max="12292" width="12.140625" style="231" customWidth="1"/>
    <col min="12293" max="12306" width="11" style="231" customWidth="1"/>
    <col min="12307" max="12309" width="10.42578125" style="231" customWidth="1"/>
    <col min="12310" max="12311" width="7.28515625" style="231" customWidth="1"/>
    <col min="12312" max="12312" width="7.85546875" style="231" bestFit="1" customWidth="1"/>
    <col min="12313" max="12325" width="7.28515625" style="231" customWidth="1"/>
    <col min="12326" max="12326" width="11.5703125" style="231" bestFit="1" customWidth="1"/>
    <col min="12327" max="12546" width="11.42578125" style="231"/>
    <col min="12547" max="12547" width="13.7109375" style="231" customWidth="1"/>
    <col min="12548" max="12548" width="12.140625" style="231" customWidth="1"/>
    <col min="12549" max="12562" width="11" style="231" customWidth="1"/>
    <col min="12563" max="12565" width="10.42578125" style="231" customWidth="1"/>
    <col min="12566" max="12567" width="7.28515625" style="231" customWidth="1"/>
    <col min="12568" max="12568" width="7.85546875" style="231" bestFit="1" customWidth="1"/>
    <col min="12569" max="12581" width="7.28515625" style="231" customWidth="1"/>
    <col min="12582" max="12582" width="11.5703125" style="231" bestFit="1" customWidth="1"/>
    <col min="12583" max="12802" width="11.42578125" style="231"/>
    <col min="12803" max="12803" width="13.7109375" style="231" customWidth="1"/>
    <col min="12804" max="12804" width="12.140625" style="231" customWidth="1"/>
    <col min="12805" max="12818" width="11" style="231" customWidth="1"/>
    <col min="12819" max="12821" width="10.42578125" style="231" customWidth="1"/>
    <col min="12822" max="12823" width="7.28515625" style="231" customWidth="1"/>
    <col min="12824" max="12824" width="7.85546875" style="231" bestFit="1" customWidth="1"/>
    <col min="12825" max="12837" width="7.28515625" style="231" customWidth="1"/>
    <col min="12838" max="12838" width="11.5703125" style="231" bestFit="1" customWidth="1"/>
    <col min="12839" max="13058" width="11.42578125" style="231"/>
    <col min="13059" max="13059" width="13.7109375" style="231" customWidth="1"/>
    <col min="13060" max="13060" width="12.140625" style="231" customWidth="1"/>
    <col min="13061" max="13074" width="11" style="231" customWidth="1"/>
    <col min="13075" max="13077" width="10.42578125" style="231" customWidth="1"/>
    <col min="13078" max="13079" width="7.28515625" style="231" customWidth="1"/>
    <col min="13080" max="13080" width="7.85546875" style="231" bestFit="1" customWidth="1"/>
    <col min="13081" max="13093" width="7.28515625" style="231" customWidth="1"/>
    <col min="13094" max="13094" width="11.5703125" style="231" bestFit="1" customWidth="1"/>
    <col min="13095" max="13314" width="11.42578125" style="231"/>
    <col min="13315" max="13315" width="13.7109375" style="231" customWidth="1"/>
    <col min="13316" max="13316" width="12.140625" style="231" customWidth="1"/>
    <col min="13317" max="13330" width="11" style="231" customWidth="1"/>
    <col min="13331" max="13333" width="10.42578125" style="231" customWidth="1"/>
    <col min="13334" max="13335" width="7.28515625" style="231" customWidth="1"/>
    <col min="13336" max="13336" width="7.85546875" style="231" bestFit="1" customWidth="1"/>
    <col min="13337" max="13349" width="7.28515625" style="231" customWidth="1"/>
    <col min="13350" max="13350" width="11.5703125" style="231" bestFit="1" customWidth="1"/>
    <col min="13351" max="13570" width="11.42578125" style="231"/>
    <col min="13571" max="13571" width="13.7109375" style="231" customWidth="1"/>
    <col min="13572" max="13572" width="12.140625" style="231" customWidth="1"/>
    <col min="13573" max="13586" width="11" style="231" customWidth="1"/>
    <col min="13587" max="13589" width="10.42578125" style="231" customWidth="1"/>
    <col min="13590" max="13591" width="7.28515625" style="231" customWidth="1"/>
    <col min="13592" max="13592" width="7.85546875" style="231" bestFit="1" customWidth="1"/>
    <col min="13593" max="13605" width="7.28515625" style="231" customWidth="1"/>
    <col min="13606" max="13606" width="11.5703125" style="231" bestFit="1" customWidth="1"/>
    <col min="13607" max="13826" width="11.42578125" style="231"/>
    <col min="13827" max="13827" width="13.7109375" style="231" customWidth="1"/>
    <col min="13828" max="13828" width="12.140625" style="231" customWidth="1"/>
    <col min="13829" max="13842" width="11" style="231" customWidth="1"/>
    <col min="13843" max="13845" width="10.42578125" style="231" customWidth="1"/>
    <col min="13846" max="13847" width="7.28515625" style="231" customWidth="1"/>
    <col min="13848" max="13848" width="7.85546875" style="231" bestFit="1" customWidth="1"/>
    <col min="13849" max="13861" width="7.28515625" style="231" customWidth="1"/>
    <col min="13862" max="13862" width="11.5703125" style="231" bestFit="1" customWidth="1"/>
    <col min="13863" max="14082" width="11.42578125" style="231"/>
    <col min="14083" max="14083" width="13.7109375" style="231" customWidth="1"/>
    <col min="14084" max="14084" width="12.140625" style="231" customWidth="1"/>
    <col min="14085" max="14098" width="11" style="231" customWidth="1"/>
    <col min="14099" max="14101" width="10.42578125" style="231" customWidth="1"/>
    <col min="14102" max="14103" width="7.28515625" style="231" customWidth="1"/>
    <col min="14104" max="14104" width="7.85546875" style="231" bestFit="1" customWidth="1"/>
    <col min="14105" max="14117" width="7.28515625" style="231" customWidth="1"/>
    <col min="14118" max="14118" width="11.5703125" style="231" bestFit="1" customWidth="1"/>
    <col min="14119" max="14338" width="11.42578125" style="231"/>
    <col min="14339" max="14339" width="13.7109375" style="231" customWidth="1"/>
    <col min="14340" max="14340" width="12.140625" style="231" customWidth="1"/>
    <col min="14341" max="14354" width="11" style="231" customWidth="1"/>
    <col min="14355" max="14357" width="10.42578125" style="231" customWidth="1"/>
    <col min="14358" max="14359" width="7.28515625" style="231" customWidth="1"/>
    <col min="14360" max="14360" width="7.85546875" style="231" bestFit="1" customWidth="1"/>
    <col min="14361" max="14373" width="7.28515625" style="231" customWidth="1"/>
    <col min="14374" max="14374" width="11.5703125" style="231" bestFit="1" customWidth="1"/>
    <col min="14375" max="14594" width="11.42578125" style="231"/>
    <col min="14595" max="14595" width="13.7109375" style="231" customWidth="1"/>
    <col min="14596" max="14596" width="12.140625" style="231" customWidth="1"/>
    <col min="14597" max="14610" width="11" style="231" customWidth="1"/>
    <col min="14611" max="14613" width="10.42578125" style="231" customWidth="1"/>
    <col min="14614" max="14615" width="7.28515625" style="231" customWidth="1"/>
    <col min="14616" max="14616" width="7.85546875" style="231" bestFit="1" customWidth="1"/>
    <col min="14617" max="14629" width="7.28515625" style="231" customWidth="1"/>
    <col min="14630" max="14630" width="11.5703125" style="231" bestFit="1" customWidth="1"/>
    <col min="14631" max="14850" width="11.42578125" style="231"/>
    <col min="14851" max="14851" width="13.7109375" style="231" customWidth="1"/>
    <col min="14852" max="14852" width="12.140625" style="231" customWidth="1"/>
    <col min="14853" max="14866" width="11" style="231" customWidth="1"/>
    <col min="14867" max="14869" width="10.42578125" style="231" customWidth="1"/>
    <col min="14870" max="14871" width="7.28515625" style="231" customWidth="1"/>
    <col min="14872" max="14872" width="7.85546875" style="231" bestFit="1" customWidth="1"/>
    <col min="14873" max="14885" width="7.28515625" style="231" customWidth="1"/>
    <col min="14886" max="14886" width="11.5703125" style="231" bestFit="1" customWidth="1"/>
    <col min="14887" max="15106" width="11.42578125" style="231"/>
    <col min="15107" max="15107" width="13.7109375" style="231" customWidth="1"/>
    <col min="15108" max="15108" width="12.140625" style="231" customWidth="1"/>
    <col min="15109" max="15122" width="11" style="231" customWidth="1"/>
    <col min="15123" max="15125" width="10.42578125" style="231" customWidth="1"/>
    <col min="15126" max="15127" width="7.28515625" style="231" customWidth="1"/>
    <col min="15128" max="15128" width="7.85546875" style="231" bestFit="1" customWidth="1"/>
    <col min="15129" max="15141" width="7.28515625" style="231" customWidth="1"/>
    <col min="15142" max="15142" width="11.5703125" style="231" bestFit="1" customWidth="1"/>
    <col min="15143" max="15362" width="11.42578125" style="231"/>
    <col min="15363" max="15363" width="13.7109375" style="231" customWidth="1"/>
    <col min="15364" max="15364" width="12.140625" style="231" customWidth="1"/>
    <col min="15365" max="15378" width="11" style="231" customWidth="1"/>
    <col min="15379" max="15381" width="10.42578125" style="231" customWidth="1"/>
    <col min="15382" max="15383" width="7.28515625" style="231" customWidth="1"/>
    <col min="15384" max="15384" width="7.85546875" style="231" bestFit="1" customWidth="1"/>
    <col min="15385" max="15397" width="7.28515625" style="231" customWidth="1"/>
    <col min="15398" max="15398" width="11.5703125" style="231" bestFit="1" customWidth="1"/>
    <col min="15399" max="15618" width="11.42578125" style="231"/>
    <col min="15619" max="15619" width="13.7109375" style="231" customWidth="1"/>
    <col min="15620" max="15620" width="12.140625" style="231" customWidth="1"/>
    <col min="15621" max="15634" width="11" style="231" customWidth="1"/>
    <col min="15635" max="15637" width="10.42578125" style="231" customWidth="1"/>
    <col min="15638" max="15639" width="7.28515625" style="231" customWidth="1"/>
    <col min="15640" max="15640" width="7.85546875" style="231" bestFit="1" customWidth="1"/>
    <col min="15641" max="15653" width="7.28515625" style="231" customWidth="1"/>
    <col min="15654" max="15654" width="11.5703125" style="231" bestFit="1" customWidth="1"/>
    <col min="15655" max="15874" width="11.42578125" style="231"/>
    <col min="15875" max="15875" width="13.7109375" style="231" customWidth="1"/>
    <col min="15876" max="15876" width="12.140625" style="231" customWidth="1"/>
    <col min="15877" max="15890" width="11" style="231" customWidth="1"/>
    <col min="15891" max="15893" width="10.42578125" style="231" customWidth="1"/>
    <col min="15894" max="15895" width="7.28515625" style="231" customWidth="1"/>
    <col min="15896" max="15896" width="7.85546875" style="231" bestFit="1" customWidth="1"/>
    <col min="15897" max="15909" width="7.28515625" style="231" customWidth="1"/>
    <col min="15910" max="15910" width="11.5703125" style="231" bestFit="1" customWidth="1"/>
    <col min="15911" max="16130" width="11.42578125" style="231"/>
    <col min="16131" max="16131" width="13.7109375" style="231" customWidth="1"/>
    <col min="16132" max="16132" width="12.140625" style="231" customWidth="1"/>
    <col min="16133" max="16146" width="11" style="231" customWidth="1"/>
    <col min="16147" max="16149" width="10.42578125" style="231" customWidth="1"/>
    <col min="16150" max="16151" width="7.28515625" style="231" customWidth="1"/>
    <col min="16152" max="16152" width="7.85546875" style="231" bestFit="1" customWidth="1"/>
    <col min="16153" max="16165" width="7.28515625" style="231" customWidth="1"/>
    <col min="16166" max="16166" width="11.5703125" style="231" bestFit="1" customWidth="1"/>
    <col min="16167" max="16384" width="11.42578125" style="231"/>
  </cols>
  <sheetData>
    <row r="1" spans="2:12" ht="15" customHeight="1"/>
    <row r="2" spans="2:12" ht="15" customHeight="1"/>
    <row r="3" spans="2:12" ht="15" customHeight="1">
      <c r="B3" s="232"/>
    </row>
    <row r="4" spans="2:12" ht="15" customHeight="1" thickBot="1">
      <c r="B4" s="232"/>
    </row>
    <row r="5" spans="2:12" ht="36" customHeight="1" thickBot="1">
      <c r="B5" s="354" t="s">
        <v>299</v>
      </c>
      <c r="C5" s="354"/>
      <c r="D5" s="354"/>
      <c r="E5" s="354"/>
      <c r="F5" s="354"/>
      <c r="H5" s="72" t="s">
        <v>98</v>
      </c>
    </row>
    <row r="6" spans="2:12" ht="45" customHeight="1">
      <c r="B6" s="38"/>
      <c r="C6" s="218" t="s">
        <v>300</v>
      </c>
      <c r="D6" s="218" t="s">
        <v>243</v>
      </c>
      <c r="E6" s="219" t="s">
        <v>244</v>
      </c>
      <c r="F6" s="218" t="s">
        <v>245</v>
      </c>
    </row>
    <row r="7" spans="2:12" ht="15" customHeight="1">
      <c r="B7" s="220" t="s">
        <v>254</v>
      </c>
      <c r="C7" s="307">
        <v>7.4778147901399068</v>
      </c>
      <c r="D7" s="308">
        <v>-0.92524786703343853</v>
      </c>
      <c r="E7" s="309">
        <v>0.70127929774154385</v>
      </c>
      <c r="F7" s="310">
        <v>9.184244210160486E-2</v>
      </c>
      <c r="G7" s="20"/>
      <c r="H7" s="20"/>
      <c r="I7" s="20"/>
      <c r="J7" s="20"/>
      <c r="K7" s="20"/>
      <c r="L7" s="20"/>
    </row>
    <row r="8" spans="2:12" ht="15" customHeight="1">
      <c r="B8" s="220" t="s">
        <v>255</v>
      </c>
      <c r="C8" s="307">
        <v>8.4030626571733453</v>
      </c>
      <c r="D8" s="308">
        <v>-0.63693734282665382</v>
      </c>
      <c r="E8" s="309">
        <v>0.29188820285527761</v>
      </c>
      <c r="F8" s="310">
        <v>-4.3495251857589068E-2</v>
      </c>
      <c r="G8" s="20"/>
      <c r="I8" s="20"/>
      <c r="J8" s="20"/>
      <c r="K8" s="20"/>
      <c r="L8" s="20"/>
    </row>
    <row r="9" spans="2:12" ht="15" customHeight="1">
      <c r="B9" s="220" t="s">
        <v>256</v>
      </c>
      <c r="C9" s="307">
        <v>9.0399999999999991</v>
      </c>
      <c r="D9" s="308">
        <v>-0.35000000000000142</v>
      </c>
      <c r="E9" s="309">
        <v>0.41999999999999993</v>
      </c>
      <c r="F9" s="310">
        <v>-0.10605473090235584</v>
      </c>
    </row>
    <row r="10" spans="2:12" ht="15" customHeight="1">
      <c r="B10" s="220" t="s">
        <v>257</v>
      </c>
      <c r="C10" s="307">
        <v>9.39</v>
      </c>
      <c r="D10" s="308">
        <v>1.3800000000000008</v>
      </c>
      <c r="E10" s="309">
        <v>0.55000000000000071</v>
      </c>
      <c r="F10" s="310">
        <v>-0.11355473090235257</v>
      </c>
    </row>
    <row r="11" spans="2:12" ht="25.5">
      <c r="B11" s="168" t="s">
        <v>325</v>
      </c>
      <c r="C11" s="281">
        <v>8.5114716144389728</v>
      </c>
      <c r="D11" s="271"/>
      <c r="E11" s="281">
        <v>0.48999285308305041</v>
      </c>
      <c r="F11" s="311" t="s">
        <v>64</v>
      </c>
    </row>
    <row r="12" spans="2:12" ht="15" customHeight="1" outlineLevel="1">
      <c r="B12" s="220" t="s">
        <v>246</v>
      </c>
      <c r="C12" s="307">
        <v>8.01</v>
      </c>
      <c r="D12" s="308">
        <v>-0.82000000000000028</v>
      </c>
      <c r="E12" s="309">
        <v>-0.4260997327235696</v>
      </c>
      <c r="F12" s="310">
        <v>-0.18272139756902028</v>
      </c>
    </row>
    <row r="13" spans="2:12" ht="15" customHeight="1" outlineLevel="1">
      <c r="B13" s="220" t="s">
        <v>247</v>
      </c>
      <c r="C13" s="307">
        <v>8.83</v>
      </c>
      <c r="D13" s="308">
        <v>1.2800000000000002</v>
      </c>
      <c r="E13" s="309">
        <v>0.11604276318302276</v>
      </c>
      <c r="F13" s="310">
        <v>-0.16503810878175784</v>
      </c>
    </row>
    <row r="14" spans="2:12" ht="15" customHeight="1" outlineLevel="1">
      <c r="B14" s="220" t="s">
        <v>248</v>
      </c>
      <c r="C14" s="307">
        <v>7.55</v>
      </c>
      <c r="D14" s="308">
        <v>-0.60791501416430638</v>
      </c>
      <c r="E14" s="309">
        <v>-6.5637942184126885E-3</v>
      </c>
      <c r="F14" s="310">
        <v>-0.15104523597893049</v>
      </c>
    </row>
    <row r="15" spans="2:12" ht="15" customHeight="1" outlineLevel="1">
      <c r="B15" s="220" t="s">
        <v>249</v>
      </c>
      <c r="C15" s="307">
        <v>8.1579150141643062</v>
      </c>
      <c r="D15" s="308">
        <v>-0.24775780905469169</v>
      </c>
      <c r="E15" s="309">
        <v>-0.33208498583569401</v>
      </c>
      <c r="F15" s="310">
        <v>-0.18911793694252665</v>
      </c>
      <c r="H15" s="20"/>
    </row>
    <row r="16" spans="2:12" ht="15" customHeight="1" outlineLevel="1">
      <c r="B16" s="220" t="s">
        <v>250</v>
      </c>
      <c r="C16" s="307">
        <v>8.4056728232189979</v>
      </c>
      <c r="D16" s="308">
        <v>0.40947398744031016</v>
      </c>
      <c r="E16" s="309">
        <v>0.2056728232189986</v>
      </c>
      <c r="F16" s="310">
        <v>-0.17727752145622055</v>
      </c>
      <c r="G16" s="20"/>
      <c r="H16" s="20"/>
      <c r="I16" s="20"/>
      <c r="J16" s="20"/>
      <c r="K16" s="20"/>
      <c r="L16" s="20"/>
    </row>
    <row r="17" spans="2:12" ht="15" customHeight="1" outlineLevel="1">
      <c r="B17" s="220" t="s">
        <v>251</v>
      </c>
      <c r="C17" s="307">
        <v>7.9961988357786877</v>
      </c>
      <c r="D17" s="308">
        <v>0.26412594036607118</v>
      </c>
      <c r="E17" s="309">
        <v>-7.3801164221312554E-2</v>
      </c>
      <c r="F17" s="310">
        <v>-0.22025025672447107</v>
      </c>
      <c r="G17" s="20"/>
      <c r="H17" s="20"/>
      <c r="I17" s="20"/>
      <c r="J17" s="20"/>
      <c r="K17" s="20"/>
      <c r="L17" s="20"/>
    </row>
    <row r="18" spans="2:12" ht="15" customHeight="1" outlineLevel="1">
      <c r="B18" s="220" t="s">
        <v>252</v>
      </c>
      <c r="C18" s="307">
        <v>7.7320728954126166</v>
      </c>
      <c r="D18" s="308">
        <v>0.54404702742387556</v>
      </c>
      <c r="E18" s="309">
        <v>-0.25224997276931393</v>
      </c>
      <c r="F18" s="310">
        <v>-0.31410015970602778</v>
      </c>
      <c r="G18" s="20"/>
      <c r="H18" s="20"/>
      <c r="I18" s="20"/>
      <c r="J18" s="20"/>
      <c r="K18" s="20"/>
      <c r="L18" s="20"/>
    </row>
    <row r="19" spans="2:12" ht="15" customHeight="1" outlineLevel="1">
      <c r="B19" s="220" t="s">
        <v>253</v>
      </c>
      <c r="C19" s="307">
        <v>7.188025867988741</v>
      </c>
      <c r="D19" s="308">
        <v>0.41149037559037804</v>
      </c>
      <c r="E19" s="309">
        <v>-9.1974132011259258E-2</v>
      </c>
      <c r="F19" s="310">
        <v>-0.32021908962675738</v>
      </c>
      <c r="G19" s="20"/>
      <c r="H19" s="20"/>
      <c r="I19" s="20"/>
      <c r="J19" s="20"/>
      <c r="K19" s="20"/>
      <c r="L19" s="20"/>
    </row>
    <row r="20" spans="2:12" ht="15" customHeight="1" outlineLevel="1">
      <c r="B20" s="220" t="s">
        <v>254</v>
      </c>
      <c r="C20" s="307">
        <v>6.7765354923983629</v>
      </c>
      <c r="D20" s="308">
        <v>-1.3346389619197048</v>
      </c>
      <c r="E20" s="309">
        <v>-0.92277302976878062</v>
      </c>
      <c r="F20" s="310">
        <v>-0.35755457862581785</v>
      </c>
      <c r="G20" s="20"/>
      <c r="H20" s="20"/>
      <c r="I20" s="20"/>
      <c r="J20" s="20"/>
      <c r="K20" s="20"/>
      <c r="L20" s="20"/>
    </row>
    <row r="21" spans="2:12" ht="15" customHeight="1" outlineLevel="1">
      <c r="B21" s="220" t="s">
        <v>255</v>
      </c>
      <c r="C21" s="307">
        <v>8.1111744543180677</v>
      </c>
      <c r="D21" s="308">
        <v>-0.5088255456819315</v>
      </c>
      <c r="E21" s="309">
        <v>-0.45882554568193257</v>
      </c>
      <c r="F21" s="310">
        <v>-0.35154778263115638</v>
      </c>
      <c r="G21" s="20"/>
      <c r="I21" s="20"/>
      <c r="J21" s="20"/>
      <c r="K21" s="20"/>
      <c r="L21" s="20"/>
    </row>
    <row r="22" spans="2:12" ht="15" customHeight="1" outlineLevel="1">
      <c r="B22" s="220" t="s">
        <v>256</v>
      </c>
      <c r="C22" s="307">
        <v>8.6199999999999992</v>
      </c>
      <c r="D22" s="308">
        <v>-0.22000000000000064</v>
      </c>
      <c r="E22" s="309">
        <v>0.33000000000000007</v>
      </c>
      <c r="F22" s="310">
        <v>-0.2849789871576629</v>
      </c>
    </row>
    <row r="23" spans="2:12" ht="15" customHeight="1" outlineLevel="1">
      <c r="B23" s="220" t="s">
        <v>257</v>
      </c>
      <c r="C23" s="307">
        <v>8.84</v>
      </c>
      <c r="D23" s="308">
        <v>0.40390026727643047</v>
      </c>
      <c r="E23" s="309">
        <v>-0.27999999999999936</v>
      </c>
      <c r="F23" s="310">
        <v>-0.31331232049099711</v>
      </c>
    </row>
    <row r="24" spans="2:12" ht="15" customHeight="1">
      <c r="B24" s="223">
        <v>2010</v>
      </c>
      <c r="C24" s="282">
        <v>8.0018504852338062</v>
      </c>
      <c r="D24" s="274"/>
      <c r="E24" s="312">
        <v>-0.19659090246600108</v>
      </c>
      <c r="F24" s="313"/>
    </row>
    <row r="25" spans="2:12" ht="15" hidden="1" customHeight="1" outlineLevel="1">
      <c r="B25" s="220" t="s">
        <v>246</v>
      </c>
      <c r="C25" s="287">
        <v>8.4360997327235694</v>
      </c>
      <c r="D25" s="308">
        <v>-0.27785750409340793</v>
      </c>
      <c r="E25" s="309">
        <v>-0.21390026727643097</v>
      </c>
      <c r="F25" s="310">
        <v>-0.35164565382433111</v>
      </c>
    </row>
    <row r="26" spans="2:12" ht="15" hidden="1" customHeight="1" outlineLevel="1">
      <c r="B26" s="220" t="s">
        <v>247</v>
      </c>
      <c r="C26" s="287">
        <v>8.7139572368169773</v>
      </c>
      <c r="D26" s="308">
        <v>1.1573934425985648</v>
      </c>
      <c r="E26" s="309">
        <v>0.2839572368169776</v>
      </c>
      <c r="F26" s="310">
        <v>-0.370487298217963</v>
      </c>
    </row>
    <row r="27" spans="2:12" ht="15" hidden="1" customHeight="1" outlineLevel="1">
      <c r="B27" s="220" t="s">
        <v>248</v>
      </c>
      <c r="C27" s="287">
        <v>7.5565637942184125</v>
      </c>
      <c r="D27" s="308">
        <v>-0.9334362057815877</v>
      </c>
      <c r="E27" s="309">
        <v>-0.46343620578158706</v>
      </c>
      <c r="F27" s="310">
        <v>-0.38748373461937646</v>
      </c>
    </row>
    <row r="28" spans="2:12" ht="15" hidden="1" customHeight="1" outlineLevel="1">
      <c r="B28" s="220" t="s">
        <v>249</v>
      </c>
      <c r="C28" s="287">
        <v>8.49</v>
      </c>
      <c r="D28" s="308">
        <v>0.29000000000000092</v>
      </c>
      <c r="E28" s="309">
        <v>-0.1899999999999995</v>
      </c>
      <c r="F28" s="310">
        <v>-0.35136405080424282</v>
      </c>
    </row>
    <row r="29" spans="2:12" ht="15" hidden="1" customHeight="1" outlineLevel="1">
      <c r="B29" s="220" t="s">
        <v>250</v>
      </c>
      <c r="C29" s="287">
        <v>8.1999999999999993</v>
      </c>
      <c r="D29" s="308">
        <v>0.12999999999999901</v>
      </c>
      <c r="E29" s="309">
        <v>-0.3100000000000005</v>
      </c>
      <c r="F29" s="310">
        <v>-0.33969738413757788</v>
      </c>
    </row>
    <row r="30" spans="2:12" ht="15" hidden="1" customHeight="1" outlineLevel="1">
      <c r="B30" s="220" t="s">
        <v>251</v>
      </c>
      <c r="C30" s="287">
        <v>8.07</v>
      </c>
      <c r="D30" s="308">
        <v>8.5677131818069796E-2</v>
      </c>
      <c r="E30" s="309">
        <v>-1.1999999999999993</v>
      </c>
      <c r="F30" s="310">
        <v>-0.33969738413757611</v>
      </c>
    </row>
    <row r="31" spans="2:12" ht="15" hidden="1" customHeight="1" outlineLevel="1">
      <c r="B31" s="220" t="s">
        <v>252</v>
      </c>
      <c r="C31" s="287">
        <v>7.9843228681819305</v>
      </c>
      <c r="D31" s="308">
        <v>0.70432286818193024</v>
      </c>
      <c r="E31" s="309">
        <v>-0.32567713181807001</v>
      </c>
      <c r="F31" s="310">
        <v>-0.20136405080424602</v>
      </c>
    </row>
    <row r="32" spans="2:12" ht="15" hidden="1" customHeight="1" outlineLevel="1">
      <c r="B32" s="220" t="s">
        <v>253</v>
      </c>
      <c r="C32" s="287">
        <v>7.28</v>
      </c>
      <c r="D32" s="308">
        <v>-0.41930852216714332</v>
      </c>
      <c r="E32" s="309">
        <v>-0.54</v>
      </c>
      <c r="F32" s="310">
        <v>-0.11505762315273849</v>
      </c>
    </row>
    <row r="33" spans="2:6" ht="15" hidden="1" customHeight="1" outlineLevel="1">
      <c r="B33" s="220" t="s">
        <v>254</v>
      </c>
      <c r="C33" s="287">
        <v>7.6993085221671436</v>
      </c>
      <c r="D33" s="308">
        <v>-0.87069147783285672</v>
      </c>
      <c r="E33" s="309">
        <v>-0.85069147783285715</v>
      </c>
      <c r="F33" s="310">
        <v>-0.14005762315273884</v>
      </c>
    </row>
    <row r="34" spans="2:6" ht="15" hidden="1" customHeight="1" outlineLevel="1">
      <c r="B34" s="220" t="s">
        <v>255</v>
      </c>
      <c r="C34" s="287">
        <v>8.57</v>
      </c>
      <c r="D34" s="308">
        <v>0.28000000000000114</v>
      </c>
      <c r="E34" s="309">
        <v>0.33999999999999986</v>
      </c>
      <c r="F34" s="310">
        <v>-2.833333333333421E-2</v>
      </c>
    </row>
    <row r="35" spans="2:6" ht="15" hidden="1" customHeight="1" outlineLevel="1">
      <c r="B35" s="220" t="s">
        <v>256</v>
      </c>
      <c r="C35" s="287">
        <v>8.2899999999999991</v>
      </c>
      <c r="D35" s="308">
        <v>-0.83000000000000007</v>
      </c>
      <c r="E35" s="309">
        <v>-1.0000000000001563E-2</v>
      </c>
      <c r="F35" s="310">
        <v>-4.8333333333332007E-2</v>
      </c>
    </row>
    <row r="36" spans="2:6" ht="15" hidden="1" customHeight="1" outlineLevel="1">
      <c r="B36" s="220" t="s">
        <v>257</v>
      </c>
      <c r="C36" s="287">
        <v>9.1199999999999992</v>
      </c>
      <c r="D36" s="308">
        <v>0.46999999999999886</v>
      </c>
      <c r="E36" s="309">
        <v>-0.74000000000000021</v>
      </c>
      <c r="F36" s="310">
        <v>-6.5000000000001279E-2</v>
      </c>
    </row>
    <row r="37" spans="2:6" ht="15" customHeight="1" collapsed="1">
      <c r="B37" s="225">
        <v>2009</v>
      </c>
      <c r="C37" s="289">
        <v>8.1984413876998072</v>
      </c>
      <c r="D37" s="276"/>
      <c r="E37" s="314">
        <v>-0.34171515979331701</v>
      </c>
      <c r="F37" s="315"/>
    </row>
    <row r="38" spans="2:6" ht="15" hidden="1" customHeight="1" outlineLevel="1">
      <c r="B38" s="220" t="s">
        <v>246</v>
      </c>
      <c r="C38" s="287">
        <v>8.65</v>
      </c>
      <c r="D38" s="308">
        <v>0.22000000000000064</v>
      </c>
      <c r="E38" s="309">
        <v>-0.4399999999999995</v>
      </c>
      <c r="F38" s="310">
        <v>1.8333333333334423E-2</v>
      </c>
    </row>
    <row r="39" spans="2:6" ht="15" hidden="1" customHeight="1" outlineLevel="1">
      <c r="B39" s="220" t="s">
        <v>247</v>
      </c>
      <c r="C39" s="287">
        <v>8.43</v>
      </c>
      <c r="D39" s="308">
        <v>0.41000000000000014</v>
      </c>
      <c r="E39" s="309">
        <v>8.0000000000000071E-2</v>
      </c>
      <c r="F39" s="310">
        <v>0.12916666666666643</v>
      </c>
    </row>
    <row r="40" spans="2:6" ht="15" hidden="1" customHeight="1" outlineLevel="1">
      <c r="B40" s="220" t="s">
        <v>248</v>
      </c>
      <c r="C40" s="287">
        <v>8.02</v>
      </c>
      <c r="D40" s="308">
        <v>-0.66000000000000014</v>
      </c>
      <c r="E40" s="309">
        <v>-3.0000000000001137E-2</v>
      </c>
      <c r="F40" s="310">
        <v>9.3333333333333712E-2</v>
      </c>
    </row>
    <row r="41" spans="2:6" ht="15" hidden="1" customHeight="1" outlineLevel="1">
      <c r="B41" s="220" t="s">
        <v>249</v>
      </c>
      <c r="C41" s="287">
        <v>8.68</v>
      </c>
      <c r="D41" s="308">
        <v>0.16999999999999993</v>
      </c>
      <c r="E41" s="309">
        <v>-5.0000000000000711E-2</v>
      </c>
      <c r="F41" s="310">
        <v>0.10333333333333172</v>
      </c>
    </row>
    <row r="42" spans="2:6" ht="15" hidden="1" customHeight="1" outlineLevel="1">
      <c r="B42" s="220" t="s">
        <v>250</v>
      </c>
      <c r="C42" s="287">
        <v>8.51</v>
      </c>
      <c r="D42" s="308">
        <v>-0.75999999999999979</v>
      </c>
      <c r="E42" s="309">
        <v>-0.3100000000000005</v>
      </c>
      <c r="F42" s="310">
        <v>0.16416666666666835</v>
      </c>
    </row>
    <row r="43" spans="2:6" ht="15" hidden="1" customHeight="1" outlineLevel="1">
      <c r="B43" s="220" t="s">
        <v>251</v>
      </c>
      <c r="C43" s="287">
        <v>9.27</v>
      </c>
      <c r="D43" s="308">
        <v>0.95999999999999908</v>
      </c>
      <c r="E43" s="309">
        <v>0.45999999999999908</v>
      </c>
      <c r="F43" s="310">
        <v>0.13166666666666771</v>
      </c>
    </row>
    <row r="44" spans="2:6" ht="15" hidden="1" customHeight="1" outlineLevel="1">
      <c r="B44" s="220" t="s">
        <v>252</v>
      </c>
      <c r="C44" s="287">
        <v>8.31</v>
      </c>
      <c r="D44" s="308">
        <v>0.49000000000000021</v>
      </c>
      <c r="E44" s="309">
        <v>0.71000000000000085</v>
      </c>
      <c r="F44" s="310">
        <v>7.0000000000002061E-2</v>
      </c>
    </row>
    <row r="45" spans="2:6" ht="15" hidden="1" customHeight="1" outlineLevel="1">
      <c r="B45" s="220" t="s">
        <v>253</v>
      </c>
      <c r="C45" s="287">
        <v>7.82</v>
      </c>
      <c r="D45" s="308">
        <v>-0.73000000000000043</v>
      </c>
      <c r="E45" s="309">
        <v>-0.83999999999999986</v>
      </c>
      <c r="F45" s="310">
        <v>-1.8333333333332646E-2</v>
      </c>
    </row>
    <row r="46" spans="2:6" ht="15" hidden="1" customHeight="1" outlineLevel="1">
      <c r="B46" s="220" t="s">
        <v>254</v>
      </c>
      <c r="C46" s="287">
        <v>8.5500000000000007</v>
      </c>
      <c r="D46" s="308">
        <v>0.32000000000000028</v>
      </c>
      <c r="E46" s="309">
        <v>0.49000000000000021</v>
      </c>
      <c r="F46" s="310">
        <v>6.1666666666667425E-2</v>
      </c>
    </row>
    <row r="47" spans="2:6" ht="15" hidden="1" customHeight="1" outlineLevel="1">
      <c r="B47" s="220" t="s">
        <v>255</v>
      </c>
      <c r="C47" s="287">
        <v>8.23</v>
      </c>
      <c r="D47" s="308">
        <v>-7.0000000000000284E-2</v>
      </c>
      <c r="E47" s="309">
        <v>9.9999999999999645E-2</v>
      </c>
      <c r="F47" s="310">
        <v>1.9166666666666998E-2</v>
      </c>
    </row>
    <row r="48" spans="2:6" ht="15" hidden="1" customHeight="1" outlineLevel="1">
      <c r="B48" s="220" t="s">
        <v>256</v>
      </c>
      <c r="C48" s="287">
        <v>8.3000000000000007</v>
      </c>
      <c r="D48" s="308">
        <v>-1.5599999999999987</v>
      </c>
      <c r="E48" s="309">
        <v>-0.20999999999999908</v>
      </c>
      <c r="F48" s="310">
        <v>-2.6666666666667282E-2</v>
      </c>
    </row>
    <row r="49" spans="2:6" ht="15" hidden="1" customHeight="1" outlineLevel="1">
      <c r="B49" s="220" t="s">
        <v>257</v>
      </c>
      <c r="C49" s="287">
        <v>9.86</v>
      </c>
      <c r="D49" s="308">
        <v>0.76999999999999957</v>
      </c>
      <c r="E49" s="309">
        <v>0.25999999999999979</v>
      </c>
      <c r="F49" s="310">
        <v>-3.1666666666664511E-2</v>
      </c>
    </row>
    <row r="50" spans="2:6" ht="15" customHeight="1" collapsed="1">
      <c r="B50" s="225">
        <v>2008</v>
      </c>
      <c r="C50" s="289">
        <v>8.5401565474931243</v>
      </c>
      <c r="D50" s="276"/>
      <c r="E50" s="314">
        <v>1.6909883088906952E-2</v>
      </c>
      <c r="F50" s="315"/>
    </row>
    <row r="51" spans="2:6" ht="15" hidden="1" customHeight="1" outlineLevel="1">
      <c r="B51" s="220" t="s">
        <v>246</v>
      </c>
      <c r="C51" s="287">
        <v>9.09</v>
      </c>
      <c r="D51" s="308">
        <v>0.74000000000000021</v>
      </c>
      <c r="E51" s="309">
        <v>0.89000000000000057</v>
      </c>
      <c r="F51" s="310">
        <v>-5.2500000000000213E-2</v>
      </c>
    </row>
    <row r="52" spans="2:6" ht="15" hidden="1" customHeight="1" outlineLevel="1">
      <c r="B52" s="220" t="s">
        <v>247</v>
      </c>
      <c r="C52" s="287">
        <v>8.35</v>
      </c>
      <c r="D52" s="308">
        <v>0.29999999999999893</v>
      </c>
      <c r="E52" s="309">
        <v>-0.34999999999999964</v>
      </c>
      <c r="F52" s="310" t="s">
        <v>64</v>
      </c>
    </row>
    <row r="53" spans="2:6" ht="15" hidden="1" customHeight="1" outlineLevel="1">
      <c r="B53" s="220" t="s">
        <v>248</v>
      </c>
      <c r="C53" s="287">
        <v>8.0500000000000007</v>
      </c>
      <c r="D53" s="308">
        <v>-0.67999999999999972</v>
      </c>
      <c r="E53" s="309">
        <v>9.0000000000000746E-2</v>
      </c>
      <c r="F53" s="310" t="s">
        <v>64</v>
      </c>
    </row>
    <row r="54" spans="2:6" ht="15" hidden="1" customHeight="1" outlineLevel="1">
      <c r="B54" s="220" t="s">
        <v>249</v>
      </c>
      <c r="C54" s="287">
        <v>8.73</v>
      </c>
      <c r="D54" s="308">
        <v>-8.9999999999999858E-2</v>
      </c>
      <c r="E54" s="309">
        <v>0.67999999999999972</v>
      </c>
      <c r="F54" s="310" t="s">
        <v>64</v>
      </c>
    </row>
    <row r="55" spans="2:6" ht="15" hidden="1" customHeight="1" outlineLevel="1">
      <c r="B55" s="220" t="s">
        <v>250</v>
      </c>
      <c r="C55" s="287">
        <v>8.82</v>
      </c>
      <c r="D55" s="308">
        <v>9.9999999999997868E-3</v>
      </c>
      <c r="E55" s="309">
        <v>-0.69999999999999929</v>
      </c>
      <c r="F55" s="310" t="s">
        <v>64</v>
      </c>
    </row>
    <row r="56" spans="2:6" ht="15" hidden="1" customHeight="1" outlineLevel="1">
      <c r="B56" s="220" t="s">
        <v>251</v>
      </c>
      <c r="C56" s="287">
        <v>8.81</v>
      </c>
      <c r="D56" s="308">
        <v>1.2100000000000009</v>
      </c>
      <c r="E56" s="309">
        <v>-0.27999999999999936</v>
      </c>
      <c r="F56" s="310" t="s">
        <v>64</v>
      </c>
    </row>
    <row r="57" spans="2:6" ht="15" hidden="1" customHeight="1" outlineLevel="1">
      <c r="B57" s="220" t="s">
        <v>252</v>
      </c>
      <c r="C57" s="287">
        <v>7.6</v>
      </c>
      <c r="D57" s="308">
        <v>-1.0600000000000005</v>
      </c>
      <c r="E57" s="309">
        <v>-0.35000000000000053</v>
      </c>
      <c r="F57" s="310" t="s">
        <v>64</v>
      </c>
    </row>
    <row r="58" spans="2:6" ht="15" hidden="1" customHeight="1" outlineLevel="1">
      <c r="B58" s="220" t="s">
        <v>253</v>
      </c>
      <c r="C58" s="287">
        <v>8.66</v>
      </c>
      <c r="D58" s="308">
        <v>0.59999999999999964</v>
      </c>
      <c r="E58" s="309">
        <v>0.12000000000000099</v>
      </c>
      <c r="F58" s="310" t="s">
        <v>64</v>
      </c>
    </row>
    <row r="59" spans="2:6" ht="15" hidden="1" customHeight="1" outlineLevel="1">
      <c r="B59" s="220" t="s">
        <v>254</v>
      </c>
      <c r="C59" s="287">
        <v>8.06</v>
      </c>
      <c r="D59" s="308">
        <v>-7.0000000000000284E-2</v>
      </c>
      <c r="E59" s="309">
        <v>-1.9999999999999574E-2</v>
      </c>
      <c r="F59" s="310" t="s">
        <v>64</v>
      </c>
    </row>
    <row r="60" spans="2:6" ht="15" hidden="1" customHeight="1" outlineLevel="1">
      <c r="B60" s="220" t="s">
        <v>255</v>
      </c>
      <c r="C60" s="287">
        <v>8.1300000000000008</v>
      </c>
      <c r="D60" s="308">
        <v>-0.37999999999999901</v>
      </c>
      <c r="E60" s="309">
        <v>-0.44999999999999929</v>
      </c>
      <c r="F60" s="310" t="s">
        <v>64</v>
      </c>
    </row>
    <row r="61" spans="2:6" ht="15" hidden="1" customHeight="1" outlineLevel="1">
      <c r="B61" s="220" t="s">
        <v>256</v>
      </c>
      <c r="C61" s="287">
        <v>8.51</v>
      </c>
      <c r="D61" s="308">
        <v>-1.0899999999999999</v>
      </c>
      <c r="E61" s="309">
        <v>-0.26999999999999957</v>
      </c>
      <c r="F61" s="310" t="s">
        <v>64</v>
      </c>
    </row>
    <row r="62" spans="2:6" ht="15" hidden="1" customHeight="1" outlineLevel="1">
      <c r="B62" s="220" t="s">
        <v>257</v>
      </c>
      <c r="C62" s="287">
        <v>9.6</v>
      </c>
      <c r="D62" s="308">
        <v>1.4000000000000004</v>
      </c>
      <c r="E62" s="309">
        <v>9.9999999999997868E-3</v>
      </c>
      <c r="F62" s="310" t="s">
        <v>64</v>
      </c>
    </row>
    <row r="63" spans="2:6" ht="15" customHeight="1" collapsed="1">
      <c r="B63" s="225">
        <v>2007</v>
      </c>
      <c r="C63" s="289">
        <v>8.5232466644042173</v>
      </c>
      <c r="D63" s="276"/>
      <c r="E63" s="314">
        <v>-6.3904544111387906E-2</v>
      </c>
      <c r="F63" s="315"/>
    </row>
    <row r="64" spans="2:6" ht="15" hidden="1" customHeight="1" outlineLevel="1">
      <c r="B64" s="220" t="s">
        <v>246</v>
      </c>
      <c r="C64" s="287">
        <v>8.1999999999999993</v>
      </c>
      <c r="D64" s="308">
        <v>-0.5</v>
      </c>
      <c r="E64" s="309" t="s">
        <v>64</v>
      </c>
      <c r="F64" s="310" t="s">
        <v>64</v>
      </c>
    </row>
    <row r="65" spans="2:6" ht="15" hidden="1" customHeight="1" outlineLevel="1">
      <c r="B65" s="220" t="s">
        <v>247</v>
      </c>
      <c r="C65" s="287">
        <v>8.6999999999999993</v>
      </c>
      <c r="D65" s="308">
        <v>0.73999999999999932</v>
      </c>
      <c r="E65" s="309" t="s">
        <v>64</v>
      </c>
      <c r="F65" s="310" t="s">
        <v>64</v>
      </c>
    </row>
    <row r="66" spans="2:6" ht="15" hidden="1" customHeight="1" outlineLevel="1">
      <c r="B66" s="220" t="s">
        <v>248</v>
      </c>
      <c r="C66" s="287">
        <v>7.96</v>
      </c>
      <c r="D66" s="308">
        <v>-9.0000000000000746E-2</v>
      </c>
      <c r="E66" s="309" t="s">
        <v>64</v>
      </c>
      <c r="F66" s="310" t="s">
        <v>64</v>
      </c>
    </row>
    <row r="67" spans="2:6" ht="15" hidden="1" customHeight="1" outlineLevel="1">
      <c r="B67" s="220" t="s">
        <v>249</v>
      </c>
      <c r="C67" s="287">
        <v>8.0500000000000007</v>
      </c>
      <c r="D67" s="308">
        <v>-1.4699999999999989</v>
      </c>
      <c r="E67" s="309" t="s">
        <v>64</v>
      </c>
      <c r="F67" s="310" t="s">
        <v>64</v>
      </c>
    </row>
    <row r="68" spans="2:6" ht="15" hidden="1" customHeight="1" outlineLevel="1">
      <c r="B68" s="220" t="s">
        <v>250</v>
      </c>
      <c r="C68" s="287">
        <v>9.52</v>
      </c>
      <c r="D68" s="308">
        <v>0.42999999999999972</v>
      </c>
      <c r="E68" s="309" t="s">
        <v>64</v>
      </c>
      <c r="F68" s="310" t="s">
        <v>64</v>
      </c>
    </row>
    <row r="69" spans="2:6" ht="15" hidden="1" customHeight="1" outlineLevel="1">
      <c r="B69" s="220" t="s">
        <v>251</v>
      </c>
      <c r="C69" s="287">
        <v>9.09</v>
      </c>
      <c r="D69" s="308">
        <v>1.1399999999999997</v>
      </c>
      <c r="E69" s="309" t="s">
        <v>64</v>
      </c>
      <c r="F69" s="310" t="s">
        <v>64</v>
      </c>
    </row>
    <row r="70" spans="2:6" ht="15" hidden="1" customHeight="1" outlineLevel="1">
      <c r="B70" s="220" t="s">
        <v>252</v>
      </c>
      <c r="C70" s="287">
        <v>7.95</v>
      </c>
      <c r="D70" s="308">
        <v>-0.58999999999999897</v>
      </c>
      <c r="E70" s="309" t="s">
        <v>64</v>
      </c>
      <c r="F70" s="310" t="s">
        <v>64</v>
      </c>
    </row>
    <row r="71" spans="2:6" ht="15" hidden="1" customHeight="1" outlineLevel="1">
      <c r="B71" s="220" t="s">
        <v>253</v>
      </c>
      <c r="C71" s="287">
        <v>8.5399999999999991</v>
      </c>
      <c r="D71" s="308">
        <v>0.45999999999999908</v>
      </c>
      <c r="E71" s="309" t="s">
        <v>64</v>
      </c>
      <c r="F71" s="310" t="s">
        <v>64</v>
      </c>
    </row>
    <row r="72" spans="2:6" ht="15" hidden="1" customHeight="1" outlineLevel="1">
      <c r="B72" s="220" t="s">
        <v>254</v>
      </c>
      <c r="C72" s="287">
        <v>8.08</v>
      </c>
      <c r="D72" s="308">
        <v>-0.5</v>
      </c>
      <c r="E72" s="309" t="s">
        <v>64</v>
      </c>
      <c r="F72" s="310" t="s">
        <v>64</v>
      </c>
    </row>
    <row r="73" spans="2:6" ht="15" hidden="1" customHeight="1" outlineLevel="1">
      <c r="B73" s="220" t="s">
        <v>255</v>
      </c>
      <c r="C73" s="287">
        <v>8.58</v>
      </c>
      <c r="D73" s="308">
        <v>-0.19999999999999929</v>
      </c>
      <c r="E73" s="309" t="s">
        <v>64</v>
      </c>
      <c r="F73" s="310" t="s">
        <v>64</v>
      </c>
    </row>
    <row r="74" spans="2:6" ht="15" hidden="1" customHeight="1" outlineLevel="1">
      <c r="B74" s="220" t="s">
        <v>256</v>
      </c>
      <c r="C74" s="287">
        <v>8.7799999999999994</v>
      </c>
      <c r="D74" s="308">
        <v>-0.8100000000000005</v>
      </c>
      <c r="E74" s="309" t="s">
        <v>64</v>
      </c>
      <c r="F74" s="310" t="s">
        <v>64</v>
      </c>
    </row>
    <row r="75" spans="2:6" ht="15" hidden="1" customHeight="1" outlineLevel="1">
      <c r="B75" s="220" t="s">
        <v>257</v>
      </c>
      <c r="C75" s="287">
        <v>9.59</v>
      </c>
      <c r="D75" s="308" t="s">
        <v>64</v>
      </c>
      <c r="E75" s="309" t="s">
        <v>64</v>
      </c>
      <c r="F75" s="310" t="s">
        <v>64</v>
      </c>
    </row>
    <row r="76" spans="2:6" ht="15" customHeight="1" collapsed="1">
      <c r="B76" s="225">
        <v>2006</v>
      </c>
      <c r="C76" s="289">
        <v>8.5871512085156052</v>
      </c>
      <c r="D76" s="276"/>
      <c r="E76" s="314" t="s">
        <v>64</v>
      </c>
      <c r="F76" s="315" t="s">
        <v>64</v>
      </c>
    </row>
    <row r="77" spans="2:6" ht="12.75" customHeight="1">
      <c r="B77" s="361" t="s">
        <v>301</v>
      </c>
      <c r="C77" s="361"/>
      <c r="D77" s="361"/>
      <c r="E77" s="361"/>
      <c r="F77" s="361"/>
    </row>
  </sheetData>
  <mergeCells count="2">
    <mergeCell ref="B5:F5"/>
    <mergeCell ref="B77:F77"/>
  </mergeCells>
  <hyperlinks>
    <hyperlink ref="H5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/>
  </sheetPr>
  <dimension ref="B26:L29"/>
  <sheetViews>
    <sheetView showGridLines="0" showRowColHeaders="0" showOutlineSymbols="0" zoomScaleNormal="100" workbookViewId="0">
      <selection activeCell="I25" sqref="I25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30" customHeight="1" thickBot="1">
      <c r="J29" s="72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3" t="s">
        <v>47</v>
      </c>
      <c r="B1" s="316" t="s">
        <v>83</v>
      </c>
      <c r="D1" s="317" t="s">
        <v>302</v>
      </c>
      <c r="F1" s="317" t="s">
        <v>302</v>
      </c>
    </row>
    <row r="2" spans="1:6">
      <c r="A2" s="374"/>
      <c r="B2" s="318" t="s">
        <v>159</v>
      </c>
      <c r="D2" s="317" t="s">
        <v>303</v>
      </c>
      <c r="F2" s="317" t="s">
        <v>304</v>
      </c>
    </row>
    <row r="3" spans="1:6">
      <c r="A3" s="376"/>
      <c r="B3" s="319" t="s">
        <v>165</v>
      </c>
      <c r="D3" s="317" t="s">
        <v>174</v>
      </c>
      <c r="F3" s="317" t="s">
        <v>305</v>
      </c>
    </row>
    <row r="4" spans="1:6">
      <c r="A4" s="373" t="s">
        <v>69</v>
      </c>
      <c r="B4" s="316" t="s">
        <v>83</v>
      </c>
      <c r="D4" s="317" t="s">
        <v>306</v>
      </c>
      <c r="F4" s="317" t="s">
        <v>307</v>
      </c>
    </row>
    <row r="5" spans="1:6">
      <c r="A5" s="374"/>
      <c r="B5" s="318" t="s">
        <v>159</v>
      </c>
      <c r="D5" s="317" t="s">
        <v>308</v>
      </c>
      <c r="F5" s="317"/>
    </row>
    <row r="6" spans="1:6">
      <c r="A6" s="376"/>
      <c r="B6" s="319" t="s">
        <v>165</v>
      </c>
    </row>
    <row r="7" spans="1:6">
      <c r="A7" s="373" t="s">
        <v>71</v>
      </c>
      <c r="B7" s="316" t="s">
        <v>83</v>
      </c>
    </row>
    <row r="8" spans="1:6">
      <c r="A8" s="374"/>
      <c r="B8" s="318" t="s">
        <v>159</v>
      </c>
      <c r="D8" s="320" t="s">
        <v>309</v>
      </c>
    </row>
    <row r="9" spans="1:6">
      <c r="A9" s="376"/>
      <c r="B9" s="319" t="s">
        <v>165</v>
      </c>
      <c r="D9" s="320" t="s">
        <v>310</v>
      </c>
    </row>
    <row r="10" spans="1:6">
      <c r="A10" s="373" t="s">
        <v>311</v>
      </c>
      <c r="B10" s="316" t="s">
        <v>83</v>
      </c>
      <c r="D10" s="320" t="s">
        <v>312</v>
      </c>
    </row>
    <row r="11" spans="1:6">
      <c r="A11" s="374"/>
      <c r="B11" s="318" t="s">
        <v>159</v>
      </c>
      <c r="D11" s="320" t="s">
        <v>133</v>
      </c>
    </row>
    <row r="12" spans="1:6">
      <c r="A12" s="376"/>
      <c r="B12" s="319" t="s">
        <v>165</v>
      </c>
      <c r="D12" s="320" t="s">
        <v>313</v>
      </c>
      <c r="F12" s="2">
        <v>2001</v>
      </c>
    </row>
    <row r="13" spans="1:6">
      <c r="A13" s="373" t="s">
        <v>314</v>
      </c>
      <c r="B13" s="316" t="s">
        <v>83</v>
      </c>
      <c r="D13" s="320" t="s">
        <v>315</v>
      </c>
      <c r="F13" s="2">
        <v>2002</v>
      </c>
    </row>
    <row r="14" spans="1:6">
      <c r="A14" s="374"/>
      <c r="B14" s="318" t="s">
        <v>159</v>
      </c>
      <c r="F14" s="2">
        <v>2003</v>
      </c>
    </row>
    <row r="15" spans="1:6">
      <c r="A15" s="374"/>
      <c r="B15" s="319" t="s">
        <v>165</v>
      </c>
      <c r="F15" s="2">
        <v>2004</v>
      </c>
    </row>
    <row r="18" spans="1:21">
      <c r="A18" s="377" t="s">
        <v>316</v>
      </c>
      <c r="B18" s="321" t="s">
        <v>71</v>
      </c>
    </row>
    <row r="19" spans="1:21">
      <c r="A19" s="378"/>
      <c r="B19" s="322" t="s">
        <v>317</v>
      </c>
    </row>
    <row r="20" spans="1:21">
      <c r="A20" s="377" t="s">
        <v>318</v>
      </c>
      <c r="B20" s="321" t="s">
        <v>71</v>
      </c>
    </row>
    <row r="21" spans="1:21">
      <c r="A21" s="378"/>
      <c r="B21" s="322" t="s">
        <v>317</v>
      </c>
    </row>
    <row r="22" spans="1:21">
      <c r="A22" s="377" t="s">
        <v>319</v>
      </c>
      <c r="B22" s="321" t="s">
        <v>71</v>
      </c>
    </row>
    <row r="23" spans="1:21">
      <c r="A23" s="378"/>
      <c r="B23" s="322" t="s">
        <v>317</v>
      </c>
    </row>
    <row r="25" spans="1:21">
      <c r="A25" s="373" t="s">
        <v>47</v>
      </c>
      <c r="B25" s="316" t="s">
        <v>83</v>
      </c>
      <c r="D25" s="373" t="s">
        <v>47</v>
      </c>
      <c r="E25" s="316" t="s">
        <v>83</v>
      </c>
    </row>
    <row r="26" spans="1:21">
      <c r="A26" s="374"/>
      <c r="B26" s="318" t="s">
        <v>159</v>
      </c>
      <c r="D26" s="374"/>
      <c r="E26" s="318" t="s">
        <v>159</v>
      </c>
    </row>
    <row r="27" spans="1:21">
      <c r="A27" s="376"/>
      <c r="B27" s="319" t="s">
        <v>165</v>
      </c>
      <c r="D27" s="376"/>
      <c r="E27" s="319" t="s">
        <v>165</v>
      </c>
    </row>
    <row r="28" spans="1:21">
      <c r="A28" s="373" t="s">
        <v>320</v>
      </c>
      <c r="B28" s="316" t="s">
        <v>83</v>
      </c>
      <c r="D28" s="373" t="s">
        <v>71</v>
      </c>
      <c r="E28" s="316" t="s">
        <v>83</v>
      </c>
    </row>
    <row r="29" spans="1:21">
      <c r="A29" s="374"/>
      <c r="B29" s="318" t="s">
        <v>159</v>
      </c>
      <c r="D29" s="374"/>
      <c r="E29" s="318" t="s">
        <v>159</v>
      </c>
    </row>
    <row r="30" spans="1:21">
      <c r="A30" s="376"/>
      <c r="B30" s="319" t="s">
        <v>165</v>
      </c>
      <c r="D30" s="376"/>
      <c r="E30" s="319" t="s">
        <v>165</v>
      </c>
    </row>
    <row r="31" spans="1:21">
      <c r="A31" s="373" t="s">
        <v>321</v>
      </c>
      <c r="B31" s="316" t="s">
        <v>83</v>
      </c>
      <c r="D31" s="373" t="s">
        <v>322</v>
      </c>
      <c r="E31" s="316" t="s">
        <v>83</v>
      </c>
      <c r="G31" s="375" t="s">
        <v>47</v>
      </c>
      <c r="H31" s="375"/>
      <c r="I31" s="375"/>
      <c r="J31" s="375" t="s">
        <v>320</v>
      </c>
      <c r="K31" s="375"/>
      <c r="L31" s="375"/>
      <c r="M31" s="375" t="s">
        <v>321</v>
      </c>
      <c r="N31" s="375"/>
      <c r="O31" s="375"/>
      <c r="P31" s="375" t="s">
        <v>311</v>
      </c>
      <c r="Q31" s="375"/>
      <c r="R31" s="375"/>
      <c r="S31" s="375" t="s">
        <v>314</v>
      </c>
      <c r="T31" s="375"/>
      <c r="U31" s="375"/>
    </row>
    <row r="32" spans="1:21">
      <c r="A32" s="374"/>
      <c r="B32" s="318" t="s">
        <v>159</v>
      </c>
      <c r="D32" s="374"/>
      <c r="E32" s="318" t="s">
        <v>159</v>
      </c>
      <c r="G32" s="2" t="s">
        <v>83</v>
      </c>
      <c r="H32" s="2" t="s">
        <v>159</v>
      </c>
      <c r="I32" s="2" t="s">
        <v>165</v>
      </c>
      <c r="J32" s="2" t="s">
        <v>83</v>
      </c>
      <c r="K32" s="2" t="s">
        <v>159</v>
      </c>
      <c r="L32" s="2" t="s">
        <v>165</v>
      </c>
      <c r="M32" s="2" t="s">
        <v>83</v>
      </c>
      <c r="N32" s="2" t="s">
        <v>159</v>
      </c>
      <c r="O32" s="2" t="s">
        <v>165</v>
      </c>
      <c r="P32" s="2" t="s">
        <v>83</v>
      </c>
      <c r="Q32" s="2" t="s">
        <v>159</v>
      </c>
      <c r="R32" s="2" t="s">
        <v>165</v>
      </c>
      <c r="S32" s="2" t="s">
        <v>83</v>
      </c>
      <c r="T32" s="2" t="s">
        <v>159</v>
      </c>
      <c r="U32" s="2" t="s">
        <v>165</v>
      </c>
    </row>
    <row r="33" spans="1:5">
      <c r="A33" s="376"/>
      <c r="B33" s="319" t="s">
        <v>165</v>
      </c>
      <c r="D33" s="374"/>
      <c r="E33" s="319" t="s">
        <v>165</v>
      </c>
    </row>
    <row r="34" spans="1:5">
      <c r="A34" s="373" t="s">
        <v>311</v>
      </c>
      <c r="B34" s="316" t="s">
        <v>83</v>
      </c>
      <c r="D34" s="373" t="s">
        <v>323</v>
      </c>
      <c r="E34" s="316" t="s">
        <v>83</v>
      </c>
    </row>
    <row r="35" spans="1:5">
      <c r="A35" s="374"/>
      <c r="B35" s="318" t="s">
        <v>159</v>
      </c>
      <c r="D35" s="374"/>
      <c r="E35" s="318" t="s">
        <v>159</v>
      </c>
    </row>
    <row r="36" spans="1:5">
      <c r="A36" s="376"/>
      <c r="B36" s="319" t="s">
        <v>165</v>
      </c>
      <c r="D36" s="374"/>
      <c r="E36" s="319" t="s">
        <v>165</v>
      </c>
    </row>
    <row r="37" spans="1:5">
      <c r="A37" s="373" t="s">
        <v>323</v>
      </c>
      <c r="B37" s="316" t="s">
        <v>83</v>
      </c>
      <c r="D37" s="373" t="s">
        <v>324</v>
      </c>
      <c r="E37" s="316" t="s">
        <v>83</v>
      </c>
    </row>
    <row r="38" spans="1:5">
      <c r="A38" s="374"/>
      <c r="B38" s="318" t="s">
        <v>159</v>
      </c>
      <c r="D38" s="374"/>
      <c r="E38" s="318" t="s">
        <v>159</v>
      </c>
    </row>
    <row r="39" spans="1:5">
      <c r="A39" s="374"/>
      <c r="B39" s="319" t="s">
        <v>165</v>
      </c>
      <c r="D39" s="376"/>
      <c r="E39" s="319" t="s">
        <v>165</v>
      </c>
    </row>
    <row r="40" spans="1:5">
      <c r="A40" s="373" t="s">
        <v>314</v>
      </c>
      <c r="B40" s="316" t="s">
        <v>83</v>
      </c>
    </row>
    <row r="41" spans="1:5">
      <c r="A41" s="374"/>
      <c r="B41" s="318" t="s">
        <v>159</v>
      </c>
    </row>
    <row r="42" spans="1:5">
      <c r="A42" s="374"/>
      <c r="B42" s="319" t="s">
        <v>165</v>
      </c>
    </row>
    <row r="43" spans="1:5">
      <c r="A43" s="373" t="s">
        <v>71</v>
      </c>
      <c r="B43" s="316" t="s">
        <v>83</v>
      </c>
    </row>
    <row r="44" spans="1:5">
      <c r="A44" s="374"/>
      <c r="B44" s="318" t="s">
        <v>159</v>
      </c>
    </row>
    <row r="45" spans="1:5">
      <c r="A45" s="374"/>
      <c r="B45" s="319" t="s">
        <v>165</v>
      </c>
    </row>
    <row r="46" spans="1:5">
      <c r="A46" s="373" t="s">
        <v>322</v>
      </c>
      <c r="B46" s="316" t="s">
        <v>83</v>
      </c>
    </row>
    <row r="47" spans="1:5">
      <c r="A47" s="374"/>
      <c r="B47" s="318" t="s">
        <v>159</v>
      </c>
    </row>
    <row r="48" spans="1:5">
      <c r="A48" s="374"/>
      <c r="B48" s="319" t="s">
        <v>165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</sheetPr>
  <dimension ref="B1:E40"/>
  <sheetViews>
    <sheetView showGridLines="0" showRowColHeaders="0" showZeros="0" zoomScaleNormal="100" workbookViewId="0">
      <selection activeCell="I25" sqref="I25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36" t="s">
        <v>104</v>
      </c>
      <c r="C5" s="336"/>
      <c r="D5" s="336"/>
      <c r="E5" s="336"/>
    </row>
    <row r="6" spans="2:5" ht="18" customHeight="1">
      <c r="B6" s="342">
        <v>2010</v>
      </c>
      <c r="C6" s="342"/>
      <c r="D6" s="342"/>
      <c r="E6" s="342"/>
    </row>
    <row r="7" spans="2:5" ht="15" customHeight="1">
      <c r="B7" s="51"/>
      <c r="C7" s="78" t="s">
        <v>81</v>
      </c>
      <c r="D7" s="78" t="s">
        <v>82</v>
      </c>
      <c r="E7" s="78" t="s">
        <v>83</v>
      </c>
    </row>
    <row r="8" spans="2:5" ht="15" customHeight="1">
      <c r="B8" s="79" t="s">
        <v>105</v>
      </c>
      <c r="C8" s="56">
        <v>85215</v>
      </c>
      <c r="D8" s="56">
        <v>46322</v>
      </c>
      <c r="E8" s="56">
        <v>131537</v>
      </c>
    </row>
    <row r="9" spans="2:5" ht="15" customHeight="1">
      <c r="B9" s="79" t="s">
        <v>106</v>
      </c>
      <c r="C9" s="56">
        <v>82016</v>
      </c>
      <c r="D9" s="56">
        <v>43403</v>
      </c>
      <c r="E9" s="56">
        <v>125419</v>
      </c>
    </row>
    <row r="10" spans="2:5" ht="15" customHeight="1">
      <c r="B10" s="79" t="s">
        <v>107</v>
      </c>
      <c r="C10" s="56">
        <v>90580</v>
      </c>
      <c r="D10" s="56">
        <v>49749</v>
      </c>
      <c r="E10" s="56">
        <v>140329</v>
      </c>
    </row>
    <row r="11" spans="2:5" ht="15" customHeight="1">
      <c r="B11" s="79" t="s">
        <v>108</v>
      </c>
      <c r="C11" s="56">
        <v>102877</v>
      </c>
      <c r="D11" s="56">
        <v>53734</v>
      </c>
      <c r="E11" s="56">
        <v>156611</v>
      </c>
    </row>
    <row r="12" spans="2:5" ht="15" customHeight="1">
      <c r="B12" s="79" t="s">
        <v>109</v>
      </c>
      <c r="C12" s="56">
        <v>92640</v>
      </c>
      <c r="D12" s="56">
        <v>39879</v>
      </c>
      <c r="E12" s="56">
        <v>132519</v>
      </c>
    </row>
    <row r="13" spans="2:5" ht="15" customHeight="1">
      <c r="B13" s="79" t="s">
        <v>110</v>
      </c>
      <c r="C13" s="56">
        <v>86210</v>
      </c>
      <c r="D13" s="56">
        <v>42687</v>
      </c>
      <c r="E13" s="56">
        <v>128897</v>
      </c>
    </row>
    <row r="14" spans="2:5" ht="15" customHeight="1">
      <c r="B14" s="79" t="s">
        <v>111</v>
      </c>
      <c r="C14" s="56">
        <v>104585</v>
      </c>
      <c r="D14" s="56">
        <v>58786</v>
      </c>
      <c r="E14" s="56">
        <v>163371</v>
      </c>
    </row>
    <row r="15" spans="2:5" ht="15" customHeight="1">
      <c r="B15" s="79" t="s">
        <v>112</v>
      </c>
      <c r="C15" s="56">
        <v>108581</v>
      </c>
      <c r="D15" s="56">
        <v>56663</v>
      </c>
      <c r="E15" s="56">
        <v>165244</v>
      </c>
    </row>
    <row r="16" spans="2:5" ht="15" customHeight="1">
      <c r="B16" s="79" t="s">
        <v>113</v>
      </c>
      <c r="C16" s="56">
        <v>87699</v>
      </c>
      <c r="D16" s="56">
        <v>44676</v>
      </c>
      <c r="E16" s="56">
        <v>132375</v>
      </c>
    </row>
    <row r="17" spans="2:5" ht="15" customHeight="1">
      <c r="B17" s="79" t="s">
        <v>114</v>
      </c>
      <c r="C17" s="56">
        <v>105432</v>
      </c>
      <c r="D17" s="56">
        <v>49885</v>
      </c>
      <c r="E17" s="56">
        <v>155317</v>
      </c>
    </row>
    <row r="18" spans="2:5" ht="15" customHeight="1">
      <c r="B18" s="79" t="s">
        <v>115</v>
      </c>
      <c r="C18" s="56">
        <v>87210</v>
      </c>
      <c r="D18" s="56">
        <v>50730</v>
      </c>
      <c r="E18" s="56">
        <v>137940</v>
      </c>
    </row>
    <row r="19" spans="2:5" ht="15" customHeight="1">
      <c r="B19" s="79" t="s">
        <v>116</v>
      </c>
      <c r="C19" s="56">
        <v>89955</v>
      </c>
      <c r="D19" s="56">
        <v>51929</v>
      </c>
      <c r="E19" s="56">
        <v>141884</v>
      </c>
    </row>
    <row r="20" spans="2:5" ht="15" customHeight="1">
      <c r="B20" s="80" t="s">
        <v>117</v>
      </c>
      <c r="C20" s="81">
        <v>1123000</v>
      </c>
      <c r="D20" s="81">
        <v>588443</v>
      </c>
      <c r="E20" s="81">
        <v>1711443</v>
      </c>
    </row>
    <row r="21" spans="2:5" ht="30" customHeight="1">
      <c r="B21" s="339" t="s">
        <v>118</v>
      </c>
      <c r="C21" s="339"/>
      <c r="D21" s="339"/>
      <c r="E21" s="339"/>
    </row>
    <row r="22" spans="2:5">
      <c r="B22" s="82"/>
      <c r="C22" s="82"/>
      <c r="D22" s="82"/>
      <c r="E22" s="82"/>
    </row>
    <row r="23" spans="2:5">
      <c r="B23" s="82"/>
      <c r="C23" s="82"/>
      <c r="D23" s="82"/>
      <c r="E23" s="82"/>
    </row>
    <row r="24" spans="2:5" ht="36" customHeight="1">
      <c r="B24" s="336" t="s">
        <v>104</v>
      </c>
      <c r="C24" s="336"/>
      <c r="D24" s="336"/>
      <c r="E24" s="336"/>
    </row>
    <row r="25" spans="2:5" ht="18" customHeight="1">
      <c r="B25" s="342">
        <v>2011</v>
      </c>
      <c r="C25" s="342"/>
      <c r="D25" s="342"/>
      <c r="E25" s="342"/>
    </row>
    <row r="26" spans="2:5" ht="25.5">
      <c r="B26" s="51"/>
      <c r="C26" s="78" t="s">
        <v>81</v>
      </c>
      <c r="D26" s="78" t="s">
        <v>82</v>
      </c>
      <c r="E26" s="78" t="s">
        <v>83</v>
      </c>
    </row>
    <row r="27" spans="2:5">
      <c r="B27" s="79" t="s">
        <v>105</v>
      </c>
      <c r="C27" s="56">
        <v>91354</v>
      </c>
      <c r="D27" s="56">
        <v>43574</v>
      </c>
      <c r="E27" s="56">
        <v>134928</v>
      </c>
    </row>
    <row r="28" spans="2:5">
      <c r="B28" s="79" t="s">
        <v>106</v>
      </c>
      <c r="C28" s="56">
        <v>96338</v>
      </c>
      <c r="D28" s="56">
        <v>49206</v>
      </c>
      <c r="E28" s="56">
        <v>145544</v>
      </c>
    </row>
    <row r="29" spans="2:5">
      <c r="B29" s="79" t="s">
        <v>107</v>
      </c>
      <c r="C29" s="56">
        <v>106147</v>
      </c>
      <c r="D29" s="56">
        <v>54106</v>
      </c>
      <c r="E29" s="56">
        <v>160253</v>
      </c>
    </row>
    <row r="30" spans="2:5">
      <c r="B30" s="79" t="s">
        <v>108</v>
      </c>
      <c r="C30" s="56">
        <v>116187</v>
      </c>
      <c r="D30" s="56">
        <v>56428</v>
      </c>
      <c r="E30" s="56">
        <v>172615</v>
      </c>
    </row>
    <row r="31" spans="2:5">
      <c r="B31" s="79" t="s">
        <v>109</v>
      </c>
      <c r="C31" s="56"/>
      <c r="D31" s="56"/>
      <c r="E31" s="56"/>
    </row>
    <row r="32" spans="2:5">
      <c r="B32" s="79" t="s">
        <v>110</v>
      </c>
      <c r="C32" s="56"/>
      <c r="D32" s="56"/>
      <c r="E32" s="56"/>
    </row>
    <row r="33" spans="2:5">
      <c r="B33" s="79" t="s">
        <v>111</v>
      </c>
      <c r="C33" s="56"/>
      <c r="D33" s="56"/>
      <c r="E33" s="56"/>
    </row>
    <row r="34" spans="2:5">
      <c r="B34" s="79" t="s">
        <v>112</v>
      </c>
      <c r="C34" s="56"/>
      <c r="D34" s="56"/>
      <c r="E34" s="56"/>
    </row>
    <row r="35" spans="2:5">
      <c r="B35" s="79" t="s">
        <v>113</v>
      </c>
      <c r="C35" s="56"/>
      <c r="D35" s="56"/>
      <c r="E35" s="56"/>
    </row>
    <row r="36" spans="2:5">
      <c r="B36" s="79" t="s">
        <v>114</v>
      </c>
      <c r="C36" s="56"/>
      <c r="D36" s="56"/>
      <c r="E36" s="56"/>
    </row>
    <row r="37" spans="2:5">
      <c r="B37" s="79" t="s">
        <v>115</v>
      </c>
      <c r="C37" s="56"/>
      <c r="D37" s="56"/>
      <c r="E37" s="56"/>
    </row>
    <row r="38" spans="2:5">
      <c r="B38" s="79" t="s">
        <v>116</v>
      </c>
      <c r="C38" s="56"/>
      <c r="D38" s="56"/>
      <c r="E38" s="56"/>
    </row>
    <row r="39" spans="2:5">
      <c r="B39" s="80" t="s">
        <v>117</v>
      </c>
      <c r="C39" s="81">
        <v>410026</v>
      </c>
      <c r="D39" s="81">
        <v>203314</v>
      </c>
      <c r="E39" s="81">
        <v>613340</v>
      </c>
    </row>
    <row r="40" spans="2:5" ht="30" customHeight="1">
      <c r="B40" s="339" t="s">
        <v>118</v>
      </c>
      <c r="C40" s="339"/>
      <c r="D40" s="339"/>
      <c r="E40" s="339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sqref="A1:A3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7" t="s">
        <v>325</v>
      </c>
    </row>
    <row r="3" spans="1:9">
      <c r="A3" s="97" t="s">
        <v>326</v>
      </c>
    </row>
    <row r="4" spans="1:9">
      <c r="A4" s="11" t="s">
        <v>327</v>
      </c>
      <c r="B4" s="11" t="s">
        <v>328</v>
      </c>
    </row>
    <row r="5" spans="1:9">
      <c r="A5" s="11" t="s">
        <v>329</v>
      </c>
      <c r="B5" s="11" t="s">
        <v>330</v>
      </c>
    </row>
    <row r="6" spans="1:9">
      <c r="A6" s="2" t="s">
        <v>331</v>
      </c>
    </row>
    <row r="7" spans="1:9">
      <c r="A7" s="323" t="s">
        <v>332</v>
      </c>
    </row>
    <row r="8" spans="1:9" ht="54.75" customHeight="1">
      <c r="A8" s="379" t="s">
        <v>333</v>
      </c>
      <c r="B8" s="380"/>
      <c r="C8" s="380"/>
      <c r="D8" s="380"/>
      <c r="E8" s="380"/>
      <c r="F8" s="380"/>
      <c r="G8" s="381"/>
      <c r="I8" s="324" t="s">
        <v>334</v>
      </c>
    </row>
    <row r="9" spans="1:9" ht="14.25">
      <c r="I9" s="325" t="s">
        <v>335</v>
      </c>
    </row>
    <row r="10" spans="1:9" ht="25.5">
      <c r="A10" s="326" t="s">
        <v>336</v>
      </c>
      <c r="B10" s="327" t="s">
        <v>337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</sheetPr>
  <dimension ref="B1:G28"/>
  <sheetViews>
    <sheetView showGridLines="0" showRowColHeaders="0" zoomScaleNormal="100" workbookViewId="0">
      <selection activeCell="I25" sqref="I25"/>
    </sheetView>
  </sheetViews>
  <sheetFormatPr baseColWidth="10" defaultRowHeight="15"/>
  <cols>
    <col min="1" max="1" width="15.7109375" customWidth="1"/>
    <col min="2" max="2" width="16.7109375" customWidth="1"/>
    <col min="3" max="7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40" t="s">
        <v>119</v>
      </c>
      <c r="C5" s="340"/>
      <c r="D5" s="340"/>
      <c r="E5" s="340"/>
      <c r="F5" s="340"/>
      <c r="G5" s="340"/>
    </row>
    <row r="6" spans="2:7">
      <c r="B6" s="83"/>
      <c r="C6" s="73" t="s">
        <v>120</v>
      </c>
      <c r="D6" s="73" t="s">
        <v>121</v>
      </c>
      <c r="E6" s="84" t="s">
        <v>122</v>
      </c>
      <c r="F6" s="84" t="s">
        <v>123</v>
      </c>
      <c r="G6" s="84" t="s">
        <v>124</v>
      </c>
    </row>
    <row r="7" spans="2:7">
      <c r="B7" s="85" t="s">
        <v>114</v>
      </c>
      <c r="C7" s="56">
        <v>176861</v>
      </c>
      <c r="D7" s="56">
        <v>170847</v>
      </c>
      <c r="E7" s="56">
        <v>160443</v>
      </c>
      <c r="F7" s="56">
        <v>145358</v>
      </c>
      <c r="G7" s="56">
        <v>155317</v>
      </c>
    </row>
    <row r="8" spans="2:7">
      <c r="B8" s="85" t="s">
        <v>115</v>
      </c>
      <c r="C8" s="56">
        <v>152276</v>
      </c>
      <c r="D8" s="56">
        <v>165776</v>
      </c>
      <c r="E8" s="56">
        <v>149092</v>
      </c>
      <c r="F8" s="56">
        <v>130907</v>
      </c>
      <c r="G8" s="56">
        <v>137940</v>
      </c>
    </row>
    <row r="9" spans="2:7">
      <c r="B9" s="85" t="s">
        <v>116</v>
      </c>
      <c r="C9" s="56">
        <v>159849</v>
      </c>
      <c r="D9" s="56">
        <v>149594</v>
      </c>
      <c r="E9" s="56">
        <v>141832</v>
      </c>
      <c r="F9" s="56">
        <v>132073</v>
      </c>
      <c r="G9" s="56">
        <v>141884</v>
      </c>
    </row>
    <row r="10" spans="2:7">
      <c r="B10" s="85" t="s">
        <v>105</v>
      </c>
      <c r="C10" s="56">
        <v>146244</v>
      </c>
      <c r="D10" s="56">
        <v>147131</v>
      </c>
      <c r="E10" s="56">
        <v>136344</v>
      </c>
      <c r="F10" s="56">
        <v>131537</v>
      </c>
      <c r="G10" s="56">
        <v>134928</v>
      </c>
    </row>
    <row r="11" spans="2:7">
      <c r="B11" s="85" t="s">
        <v>106</v>
      </c>
      <c r="C11" s="56">
        <v>151411</v>
      </c>
      <c r="D11" s="56">
        <v>168254</v>
      </c>
      <c r="E11" s="56">
        <v>133792</v>
      </c>
      <c r="F11" s="56">
        <v>125419</v>
      </c>
      <c r="G11" s="56">
        <v>145544</v>
      </c>
    </row>
    <row r="12" spans="2:7">
      <c r="B12" s="85" t="s">
        <v>107</v>
      </c>
      <c r="C12" s="56">
        <v>174351</v>
      </c>
      <c r="D12" s="56">
        <v>183447</v>
      </c>
      <c r="E12" s="56">
        <v>135071</v>
      </c>
      <c r="F12" s="56">
        <v>140329</v>
      </c>
      <c r="G12" s="56">
        <v>160253</v>
      </c>
    </row>
    <row r="13" spans="2:7">
      <c r="B13" s="85" t="s">
        <v>94</v>
      </c>
      <c r="C13" s="56">
        <v>160991</v>
      </c>
      <c r="D13" s="56">
        <v>154022</v>
      </c>
      <c r="E13" s="56">
        <v>143027</v>
      </c>
      <c r="F13" s="56">
        <v>156611</v>
      </c>
      <c r="G13" s="56">
        <v>172615</v>
      </c>
    </row>
    <row r="14" spans="2:7">
      <c r="B14" s="86" t="s">
        <v>125</v>
      </c>
      <c r="C14" s="81">
        <v>1121983</v>
      </c>
      <c r="D14" s="81">
        <v>1139071</v>
      </c>
      <c r="E14" s="81">
        <v>999601</v>
      </c>
      <c r="F14" s="81">
        <v>962234</v>
      </c>
      <c r="G14" s="81">
        <v>1048481</v>
      </c>
    </row>
    <row r="15" spans="2:7">
      <c r="B15" s="87" t="s">
        <v>5</v>
      </c>
      <c r="C15" s="88"/>
      <c r="D15" s="71">
        <v>1.5230177284325963E-2</v>
      </c>
      <c r="E15" s="71">
        <v>-0.12244188465863848</v>
      </c>
      <c r="F15" s="71">
        <v>-3.7381915384238296E-2</v>
      </c>
      <c r="G15" s="71">
        <f>G14/F14-1</f>
        <v>8.9632043764822367E-2</v>
      </c>
    </row>
    <row r="16" spans="2:7" ht="15" customHeight="1">
      <c r="B16" s="339" t="s">
        <v>99</v>
      </c>
      <c r="C16" s="339"/>
      <c r="D16" s="339"/>
      <c r="E16" s="339"/>
      <c r="F16" s="339"/>
      <c r="G16" s="339"/>
    </row>
    <row r="17" spans="2:7">
      <c r="B17" s="89"/>
      <c r="C17" s="89"/>
      <c r="D17" s="89"/>
      <c r="E17" s="89"/>
      <c r="F17" s="89"/>
      <c r="G17" s="89"/>
    </row>
    <row r="18" spans="2:7">
      <c r="B18" s="89"/>
      <c r="C18" s="89"/>
      <c r="D18" s="89"/>
      <c r="E18" s="89"/>
      <c r="F18" s="89"/>
      <c r="G18" s="89"/>
    </row>
    <row r="19" spans="2:7" ht="36" customHeight="1">
      <c r="B19" s="340" t="s">
        <v>126</v>
      </c>
      <c r="C19" s="340"/>
      <c r="D19" s="340"/>
      <c r="E19" s="340"/>
      <c r="F19" s="340"/>
    </row>
    <row r="20" spans="2:7">
      <c r="B20" s="83"/>
      <c r="C20" s="84">
        <v>2007</v>
      </c>
      <c r="D20" s="84">
        <v>2008</v>
      </c>
      <c r="E20" s="73">
        <v>2009</v>
      </c>
      <c r="F20" s="73">
        <v>2010</v>
      </c>
    </row>
    <row r="21" spans="2:7" ht="15" hidden="1" customHeight="1">
      <c r="B21" s="90" t="s">
        <v>109</v>
      </c>
      <c r="C21" s="56" t="e">
        <v>#REF!</v>
      </c>
      <c r="D21" s="56" t="e">
        <v>#REF!</v>
      </c>
      <c r="E21" s="56" t="e">
        <v>#REF!</v>
      </c>
      <c r="F21" s="56" t="e">
        <v>#REF!</v>
      </c>
    </row>
    <row r="22" spans="2:7">
      <c r="B22" s="85" t="s">
        <v>110</v>
      </c>
      <c r="C22" s="56">
        <v>144506</v>
      </c>
      <c r="D22" s="56">
        <v>146363</v>
      </c>
      <c r="E22" s="56">
        <v>121387</v>
      </c>
      <c r="F22" s="56">
        <v>128897</v>
      </c>
    </row>
    <row r="23" spans="2:7">
      <c r="B23" s="85" t="s">
        <v>111</v>
      </c>
      <c r="C23" s="56">
        <v>160319</v>
      </c>
      <c r="D23" s="56">
        <v>161273</v>
      </c>
      <c r="E23" s="56">
        <v>152332</v>
      </c>
      <c r="F23" s="56">
        <v>163371</v>
      </c>
    </row>
    <row r="24" spans="2:7">
      <c r="B24" s="85" t="s">
        <v>112</v>
      </c>
      <c r="C24" s="56">
        <v>185642</v>
      </c>
      <c r="D24" s="56">
        <v>187998</v>
      </c>
      <c r="E24" s="56">
        <v>170260</v>
      </c>
      <c r="F24" s="56">
        <v>165244</v>
      </c>
    </row>
    <row r="25" spans="2:7">
      <c r="B25" s="85" t="s">
        <v>113</v>
      </c>
      <c r="C25" s="56">
        <v>142373</v>
      </c>
      <c r="D25" s="56">
        <v>137440</v>
      </c>
      <c r="E25" s="56">
        <v>124595</v>
      </c>
      <c r="F25" s="56">
        <v>132375</v>
      </c>
    </row>
    <row r="26" spans="2:7">
      <c r="B26" s="86" t="s">
        <v>127</v>
      </c>
      <c r="C26" s="81">
        <v>632840</v>
      </c>
      <c r="D26" s="81">
        <v>633074</v>
      </c>
      <c r="E26" s="81">
        <v>568574</v>
      </c>
      <c r="F26" s="81">
        <v>589887</v>
      </c>
    </row>
    <row r="27" spans="2:7">
      <c r="B27" s="87" t="s">
        <v>5</v>
      </c>
      <c r="C27" s="88"/>
      <c r="D27" s="71">
        <v>3.6976170912073059E-4</v>
      </c>
      <c r="E27" s="71">
        <v>-0.10188382400793583</v>
      </c>
      <c r="F27" s="71">
        <v>3.7485006349217587E-2</v>
      </c>
    </row>
    <row r="28" spans="2:7" ht="15" customHeight="1">
      <c r="B28" s="339" t="s">
        <v>99</v>
      </c>
      <c r="C28" s="339"/>
      <c r="D28" s="339"/>
      <c r="E28" s="339"/>
      <c r="F28" s="339"/>
    </row>
  </sheetData>
  <mergeCells count="4">
    <mergeCell ref="B5:G5"/>
    <mergeCell ref="B16:G16"/>
    <mergeCell ref="B19:F19"/>
    <mergeCell ref="B28:F2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/>
  </sheetPr>
  <dimension ref="B1:K22"/>
  <sheetViews>
    <sheetView showGridLines="0" showRowColHeaders="0" showOutlineSymbols="0" zoomScaleNormal="100" workbookViewId="0">
      <selection activeCell="I25" sqref="I25"/>
    </sheetView>
  </sheetViews>
  <sheetFormatPr baseColWidth="10" defaultRowHeight="12.75"/>
  <cols>
    <col min="1" max="1" width="15.7109375" style="11" customWidth="1"/>
    <col min="2" max="2" width="33.7109375" style="11" customWidth="1"/>
    <col min="3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4" t="s">
        <v>128</v>
      </c>
      <c r="C5" s="334"/>
      <c r="D5" s="334"/>
      <c r="E5" s="334"/>
      <c r="F5" s="334"/>
      <c r="G5" s="334"/>
    </row>
    <row r="6" spans="2:7" ht="30" customHeight="1">
      <c r="B6" s="38" t="s">
        <v>129</v>
      </c>
      <c r="C6" s="39" t="str">
        <f>actualizaciones!A3</f>
        <v>acumulado abril 2010</v>
      </c>
      <c r="D6" s="40" t="s">
        <v>74</v>
      </c>
      <c r="E6" s="39" t="str">
        <f>actualizaciones!A2</f>
        <v xml:space="preserve">acumulado abril 2011 </v>
      </c>
      <c r="F6" s="40" t="s">
        <v>74</v>
      </c>
      <c r="G6" s="41" t="s">
        <v>75</v>
      </c>
    </row>
    <row r="7" spans="2:7" ht="15" customHeight="1">
      <c r="B7" s="91" t="s">
        <v>130</v>
      </c>
      <c r="C7" s="92"/>
      <c r="D7" s="92"/>
      <c r="E7" s="92"/>
      <c r="F7" s="92"/>
      <c r="G7" s="92"/>
    </row>
    <row r="8" spans="2:7" ht="15" customHeight="1">
      <c r="B8" s="93" t="s">
        <v>76</v>
      </c>
      <c r="C8" s="43">
        <v>1578694</v>
      </c>
      <c r="D8" s="44">
        <f>C8/C8</f>
        <v>1</v>
      </c>
      <c r="E8" s="43">
        <v>1732036</v>
      </c>
      <c r="F8" s="44">
        <f>E8/E8</f>
        <v>1</v>
      </c>
      <c r="G8" s="44">
        <f>(E8-C8)/C8</f>
        <v>9.7132186478190205E-2</v>
      </c>
    </row>
    <row r="9" spans="2:7" ht="15" customHeight="1">
      <c r="B9" s="93" t="s">
        <v>77</v>
      </c>
      <c r="C9" s="43">
        <v>948592</v>
      </c>
      <c r="D9" s="44">
        <f>C9/C8</f>
        <v>0.60087135315646989</v>
      </c>
      <c r="E9" s="43">
        <v>1064478</v>
      </c>
      <c r="F9" s="44">
        <f>E9/E8</f>
        <v>0.61458191400178752</v>
      </c>
      <c r="G9" s="44">
        <f>(E9-C9)/C9</f>
        <v>0.12216632651340091</v>
      </c>
    </row>
    <row r="10" spans="2:7" ht="15" customHeight="1">
      <c r="B10" s="93" t="s">
        <v>78</v>
      </c>
      <c r="C10" s="43">
        <v>630102</v>
      </c>
      <c r="D10" s="44">
        <f>C10/C8</f>
        <v>0.39912864684353017</v>
      </c>
      <c r="E10" s="43">
        <v>667558</v>
      </c>
      <c r="F10" s="44">
        <f>E10/E8</f>
        <v>0.38541808599821253</v>
      </c>
      <c r="G10" s="44">
        <f>(E10-C10)/C10</f>
        <v>5.9444343931617419E-2</v>
      </c>
    </row>
    <row r="11" spans="2:7" ht="15" customHeight="1">
      <c r="B11" s="91" t="s">
        <v>69</v>
      </c>
      <c r="C11" s="92"/>
      <c r="D11" s="92"/>
      <c r="E11" s="92"/>
      <c r="F11" s="92"/>
      <c r="G11" s="94"/>
    </row>
    <row r="12" spans="2:7" ht="15" customHeight="1">
      <c r="B12" s="95" t="s">
        <v>76</v>
      </c>
      <c r="C12" s="46">
        <v>1248335</v>
      </c>
      <c r="D12" s="47">
        <f>C12/C12</f>
        <v>1</v>
      </c>
      <c r="E12" s="46">
        <v>1388659</v>
      </c>
      <c r="F12" s="47">
        <f>E12/E12</f>
        <v>1</v>
      </c>
      <c r="G12" s="48">
        <f>(E12-C12)/C12</f>
        <v>0.11240892869301911</v>
      </c>
    </row>
    <row r="13" spans="2:7" ht="15" customHeight="1">
      <c r="B13" s="95" t="s">
        <v>77</v>
      </c>
      <c r="C13" s="46">
        <v>702101</v>
      </c>
      <c r="D13" s="47">
        <f>C13/C12</f>
        <v>0.56242995670232754</v>
      </c>
      <c r="E13" s="46">
        <v>801768</v>
      </c>
      <c r="F13" s="47">
        <f>E13/E12</f>
        <v>0.57736852603842992</v>
      </c>
      <c r="G13" s="48">
        <f>(E13-C13)/C13</f>
        <v>0.1419553596989607</v>
      </c>
    </row>
    <row r="14" spans="2:7" ht="15" customHeight="1">
      <c r="B14" s="95" t="s">
        <v>78</v>
      </c>
      <c r="C14" s="46">
        <v>546234</v>
      </c>
      <c r="D14" s="47">
        <f>C14/C12</f>
        <v>0.43757004329767252</v>
      </c>
      <c r="E14" s="46">
        <v>586891</v>
      </c>
      <c r="F14" s="47">
        <f>E14/E12</f>
        <v>0.42263147396157014</v>
      </c>
      <c r="G14" s="48">
        <f>(E14-C14)/C14</f>
        <v>7.4431470761614979E-2</v>
      </c>
    </row>
    <row r="15" spans="2:7" ht="15" customHeight="1">
      <c r="B15" s="91" t="s">
        <v>71</v>
      </c>
      <c r="C15" s="92"/>
      <c r="D15" s="92"/>
      <c r="E15" s="92"/>
      <c r="F15" s="92"/>
      <c r="G15" s="94"/>
    </row>
    <row r="16" spans="2:7" ht="15" customHeight="1">
      <c r="B16" s="95" t="s">
        <v>76</v>
      </c>
      <c r="C16" s="46">
        <v>553896</v>
      </c>
      <c r="D16" s="47">
        <f>C16/C16</f>
        <v>1</v>
      </c>
      <c r="E16" s="46">
        <v>613340</v>
      </c>
      <c r="F16" s="47">
        <f>E16/E16</f>
        <v>1</v>
      </c>
      <c r="G16" s="48">
        <f>(E16-C16)/C16</f>
        <v>0.10731978566373471</v>
      </c>
    </row>
    <row r="17" spans="2:11" ht="15" customHeight="1">
      <c r="B17" s="95" t="s">
        <v>77</v>
      </c>
      <c r="C17" s="46">
        <v>360688</v>
      </c>
      <c r="D17" s="47">
        <f>C17/C16</f>
        <v>0.65118361569680949</v>
      </c>
      <c r="E17" s="46">
        <v>410026</v>
      </c>
      <c r="F17" s="47">
        <f>E17/E16</f>
        <v>0.66851338572406827</v>
      </c>
      <c r="G17" s="48">
        <f>(E17-C17)/C17</f>
        <v>0.13678858182140799</v>
      </c>
    </row>
    <row r="18" spans="2:11" ht="15" customHeight="1">
      <c r="B18" s="95" t="s">
        <v>78</v>
      </c>
      <c r="C18" s="46">
        <v>193208</v>
      </c>
      <c r="D18" s="47">
        <f>C18/C16</f>
        <v>0.34881638430319051</v>
      </c>
      <c r="E18" s="46">
        <v>203314</v>
      </c>
      <c r="F18" s="47">
        <f>E18/E16</f>
        <v>0.33148661427593179</v>
      </c>
      <c r="G18" s="48">
        <f>(E18-C18)/C18</f>
        <v>5.2306322719556125E-2</v>
      </c>
    </row>
    <row r="19" spans="2:11" ht="15" customHeight="1">
      <c r="B19" s="343" t="s">
        <v>67</v>
      </c>
      <c r="C19" s="343"/>
      <c r="D19" s="343"/>
      <c r="E19" s="343"/>
      <c r="F19" s="343"/>
      <c r="G19" s="343"/>
    </row>
    <row r="20" spans="2:11" ht="15" customHeight="1" thickBot="1"/>
    <row r="21" spans="2:11" ht="30" customHeight="1" thickBot="1">
      <c r="G21" s="72" t="s">
        <v>98</v>
      </c>
    </row>
    <row r="22" spans="2:11" ht="24.95" customHeight="1">
      <c r="B22" s="96"/>
      <c r="C22" s="50"/>
      <c r="D22" s="50"/>
      <c r="E22" s="50"/>
      <c r="F22" s="50"/>
      <c r="G22" s="50"/>
      <c r="H22" s="50"/>
      <c r="I22" s="50"/>
      <c r="J22" s="50"/>
      <c r="K22" s="5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abril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2011-04-30T23:00:00+00:00</PublishingStartDate>
    <_dlc_DocId xmlns="8b099203-c902-4a5b-992f-1f849b15ff82">Q5F7QW3RQ55V-2054-221</_dlc_DocId>
    <_dlc_DocIdUrl xmlns="8b099203-c902-4a5b-992f-1f849b15ff82">
      <Url>http://cd102671/es/investigacion/Situacion-turistica/zonas-turisticas-tenerife/_layouts/DocIdRedir.aspx?ID=Q5F7QW3RQ55V-2054-221</Url>
      <Description>Q5F7QW3RQ55V-2054-221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FB04BC2-E0D0-4A61-9131-24F0EDCD3C9F}"/>
</file>

<file path=customXml/itemProps2.xml><?xml version="1.0" encoding="utf-8"?>
<ds:datastoreItem xmlns:ds="http://schemas.openxmlformats.org/officeDocument/2006/customXml" ds:itemID="{6CFF0DDA-B866-4AF8-A70B-D4C54B6A1830}"/>
</file>

<file path=customXml/itemProps3.xml><?xml version="1.0" encoding="utf-8"?>
<ds:datastoreItem xmlns:ds="http://schemas.openxmlformats.org/officeDocument/2006/customXml" ds:itemID="{1C719B75-6661-4184-9686-D0FD28E53D4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(acumulado abril 2011)</dc:title>
  <dc:creator>marjorie</dc:creator>
  <cp:lastModifiedBy>marjorie</cp:lastModifiedBy>
  <cp:lastPrinted>2011-06-08T13:15:24Z</cp:lastPrinted>
  <dcterms:created xsi:type="dcterms:W3CDTF">2011-06-08T12:27:08Z</dcterms:created>
  <dcterms:modified xsi:type="dcterms:W3CDTF">2011-06-08T13:15:27Z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f8297b44-75d0-4c72-877a-f40a3f0c0fb3</vt:lpwstr>
  </property>
</Properties>
</file>