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4.xml" ContentType="application/vnd.openxmlformats-officedocument.drawingml.chartshapes+xml"/>
  <Override PartName="/xl/drawings/drawing14.xml" ContentType="application/vnd.openxmlformats-officedocument.drawingml.chartshapes+xml"/>
  <Override PartName="/xl/drawings/drawing5.xml" ContentType="application/vnd.openxmlformats-officedocument.drawingml.chartshapes+xml"/>
  <Override PartName="/xl/drawings/drawing15.xml" ContentType="application/vnd.openxmlformats-officedocument.drawingml.chartshap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2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9.xml" ContentType="application/vnd.openxmlformats-officedocument.spreadsheetml.worksheet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10.xml" ContentType="application/vnd.openxmlformats-officedocument.drawing+xml"/>
  <Override PartName="/xl/drawings/drawing22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drawings/drawing9.xml" ContentType="application/vnd.openxmlformats-officedocument.drawing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drawings/drawing18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xl/drawings/drawing16.xml" ContentType="application/vnd.openxmlformats-officedocument.drawing+xml"/>
  <Override PartName="/xl/drawings/drawing20.xml" ContentType="application/vnd.openxmlformats-officedocument.drawing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drawings/drawing19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I:\INVESTIGACION\INFORMES MUNICIPIOS TENERIFE\Encuesta turismo receptivo municipios\"/>
    </mc:Choice>
  </mc:AlternateContent>
  <bookViews>
    <workbookView xWindow="0" yWindow="0" windowWidth="28800" windowHeight="10710"/>
  </bookViews>
  <sheets>
    <sheet name="INDICE" sheetId="1" r:id="rId1"/>
    <sheet name="PAIS RESIDENCIA" sheetId="2" r:id="rId2"/>
    <sheet name="EDAD" sheetId="3" r:id="rId3"/>
    <sheet name="RENTA" sheetId="4" r:id="rId4"/>
    <sheet name="GRUPO" sheetId="5" r:id="rId5"/>
    <sheet name="GASTO" sheetId="6" r:id="rId6"/>
    <sheet name="REPETICION" sheetId="7" r:id="rId7"/>
    <sheet name="TIPO ALOJAMIENTO" sheetId="8" r:id="rId8"/>
    <sheet name="CATEG ALOJAMIENTO" sheetId="9" r:id="rId9"/>
    <sheet name="TIME SHARING-CASA PARTICULA" sheetId="10" r:id="rId10"/>
    <sheet name="ESTANCIA" sheetId="11" r:id="rId11"/>
    <sheet name="ZONA ALOJAMIENTO" sheetId="12" r:id="rId12"/>
    <sheet name="FORMULA CONTRATACION" sheetId="13" r:id="rId13"/>
    <sheet name="SERVICIOS CONTRATADOS" sheetId="14" r:id="rId14"/>
    <sheet name="TRANSFER" sheetId="15" r:id="rId15"/>
    <sheet name="USO COCHE" sheetId="16" r:id="rId16"/>
    <sheet name="INTERNET" sheetId="17" r:id="rId17"/>
    <sheet name="ACTIVIDADES" sheetId="18" r:id="rId18"/>
    <sheet name="EXCURSIONES" sheetId="21" r:id="rId19"/>
    <sheet name="MEDIO TRANSPORTE EXCUR" sheetId="22" r:id="rId20"/>
    <sheet name="MOTIVOS ELECCIÓN" sheetId="23" r:id="rId21"/>
    <sheet name="SATISFACCIÓN" sheetId="24" r:id="rId22"/>
  </sheets>
  <externalReferences>
    <externalReference r:id="rId23"/>
  </externalReferences>
  <definedNames>
    <definedName name="_xlnm._FilterDatabase" localSheetId="4" hidden="1">GRUPO!$E$2:$E$24</definedName>
    <definedName name="_xlnm._FilterDatabase" localSheetId="1" hidden="1">'PAIS RESIDENCIA'!$B$7:$W$23</definedName>
    <definedName name="_GoBack" localSheetId="20">'MOTIVOS ELECCIÓN'!$B$8</definedName>
    <definedName name="_xlnm.Print_Area" localSheetId="17">ACTIVIDADES!$B$5:$W$36</definedName>
    <definedName name="_xlnm.Print_Area" localSheetId="8">'CATEG ALOJAMIENTO'!$B$5:$W$24</definedName>
    <definedName name="_xlnm.Print_Area" localSheetId="2">EDAD!$B$5:$W$44</definedName>
    <definedName name="_xlnm.Print_Area" localSheetId="10">ESTANCIA!$B$5:$W$14</definedName>
    <definedName name="_xlnm.Print_Area" localSheetId="18">EXCURSIONES!$B$5:$T$31</definedName>
    <definedName name="_xlnm.Print_Area" localSheetId="12">'FORMULA CONTRATACION'!$B$5:$W$60</definedName>
    <definedName name="_xlnm.Print_Area" localSheetId="5">GASTO!$B$5:$X$50</definedName>
    <definedName name="_xlnm.Print_Area" localSheetId="4">GRUPO!$B$5:$W$22</definedName>
    <definedName name="_xlnm.Print_Area" localSheetId="0">INDICE!$D$2:$D$26</definedName>
    <definedName name="_xlnm.Print_Area" localSheetId="16">INTERNET!$B$5:$W$15</definedName>
    <definedName name="_xlnm.Print_Area" localSheetId="19">'MEDIO TRANSPORTE EXCUR'!$B$5:$T$14</definedName>
    <definedName name="_xlnm.Print_Area" localSheetId="20">'MOTIVOS ELECCIÓN'!$B$5:$T$69</definedName>
    <definedName name="_xlnm.Print_Area" localSheetId="1">'PAIS RESIDENCIA'!$B$5:$W$23</definedName>
    <definedName name="_xlnm.Print_Area" localSheetId="3">RENTA!$B$5:$W$18</definedName>
    <definedName name="_xlnm.Print_Area" localSheetId="6">REPETICION!$B$5:$W$27</definedName>
    <definedName name="_xlnm.Print_Area" localSheetId="21">SATISFACCIÓN!$B$5:$T$20</definedName>
    <definedName name="_xlnm.Print_Area" localSheetId="13">'SERVICIOS CONTRATADOS'!$B$5:$T$28</definedName>
    <definedName name="_xlnm.Print_Area" localSheetId="9">'TIME SHARING-CASA PARTICULA'!$B$5:$W$25</definedName>
    <definedName name="_xlnm.Print_Area" localSheetId="7">'TIPO ALOJAMIENTO'!$B$5:$W$15</definedName>
    <definedName name="_xlnm.Print_Area" localSheetId="14">TRANSFER!$B$5:$W$15</definedName>
    <definedName name="_xlnm.Print_Area" localSheetId="15">'USO COCHE'!$B$5:$X$17</definedName>
    <definedName name="_xlnm.Print_Area" localSheetId="11">'ZONA ALOJAMIENTO'!$B$5:$T$20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3" l="1"/>
  <c r="W35" i="18" l="1"/>
  <c r="V35" i="18"/>
  <c r="U35" i="18"/>
  <c r="W34" i="18"/>
  <c r="V34" i="18"/>
  <c r="U34" i="18"/>
  <c r="W33" i="18"/>
  <c r="V33" i="18"/>
  <c r="U33" i="18"/>
  <c r="W32" i="18"/>
  <c r="V32" i="18"/>
  <c r="U32" i="18"/>
  <c r="W31" i="18"/>
  <c r="V31" i="18"/>
  <c r="U31" i="18"/>
  <c r="W30" i="18"/>
  <c r="V30" i="18"/>
  <c r="U30" i="18"/>
  <c r="W29" i="18"/>
  <c r="V29" i="18"/>
  <c r="U29" i="18"/>
  <c r="W28" i="18"/>
  <c r="V28" i="18"/>
  <c r="U28" i="18"/>
  <c r="W27" i="18"/>
  <c r="V27" i="18"/>
  <c r="U27" i="18"/>
  <c r="W26" i="18"/>
  <c r="V26" i="18"/>
  <c r="U26" i="18"/>
  <c r="W25" i="18"/>
  <c r="V25" i="18"/>
  <c r="U25" i="18"/>
  <c r="W24" i="18"/>
  <c r="V24" i="18"/>
  <c r="U24" i="18"/>
  <c r="W23" i="18"/>
  <c r="V23" i="18"/>
  <c r="U23" i="18"/>
  <c r="W22" i="18"/>
  <c r="V22" i="18"/>
  <c r="U22" i="18"/>
  <c r="W21" i="18"/>
  <c r="V21" i="18"/>
  <c r="U21" i="18"/>
  <c r="W20" i="18"/>
  <c r="V20" i="18"/>
  <c r="U20" i="18"/>
  <c r="W19" i="18"/>
  <c r="V19" i="18"/>
  <c r="U19" i="18"/>
  <c r="W18" i="18"/>
  <c r="V18" i="18"/>
  <c r="U18" i="18"/>
  <c r="W10" i="18"/>
  <c r="V10" i="18"/>
  <c r="U10" i="18"/>
  <c r="W9" i="18"/>
  <c r="V9" i="18"/>
  <c r="U9" i="18"/>
  <c r="W8" i="18"/>
  <c r="V8" i="18"/>
  <c r="U8" i="18"/>
  <c r="W14" i="17"/>
  <c r="V14" i="17"/>
  <c r="U14" i="17"/>
  <c r="W13" i="17"/>
  <c r="V13" i="17"/>
  <c r="U13" i="17"/>
  <c r="W12" i="17"/>
  <c r="V12" i="17"/>
  <c r="U12" i="17"/>
  <c r="W11" i="17"/>
  <c r="V11" i="17"/>
  <c r="U11" i="17"/>
  <c r="W9" i="17"/>
  <c r="V9" i="17"/>
  <c r="U9" i="17"/>
  <c r="W8" i="17"/>
  <c r="V8" i="17"/>
  <c r="U8" i="17"/>
  <c r="X16" i="16"/>
  <c r="W16" i="16"/>
  <c r="V16" i="16"/>
  <c r="X15" i="16"/>
  <c r="W15" i="16"/>
  <c r="V15" i="16"/>
  <c r="X14" i="16"/>
  <c r="W14" i="16"/>
  <c r="V14" i="16"/>
  <c r="X13" i="16"/>
  <c r="W13" i="16"/>
  <c r="V13" i="16"/>
  <c r="X12" i="16"/>
  <c r="W12" i="16"/>
  <c r="V12" i="16"/>
  <c r="X11" i="16"/>
  <c r="W11" i="16"/>
  <c r="V11" i="16"/>
  <c r="X10" i="16"/>
  <c r="W10" i="16"/>
  <c r="V10" i="16"/>
  <c r="X9" i="16"/>
  <c r="W9" i="16"/>
  <c r="V9" i="16"/>
  <c r="X8" i="16"/>
  <c r="W8" i="16"/>
  <c r="V8" i="16"/>
  <c r="W14" i="15"/>
  <c r="V14" i="15"/>
  <c r="U14" i="15"/>
  <c r="W13" i="15"/>
  <c r="V13" i="15"/>
  <c r="U13" i="15"/>
  <c r="W12" i="15"/>
  <c r="V12" i="15"/>
  <c r="U12" i="15"/>
  <c r="W11" i="15"/>
  <c r="V11" i="15"/>
  <c r="U11" i="15"/>
  <c r="W10" i="15"/>
  <c r="V10" i="15"/>
  <c r="U10" i="15"/>
  <c r="W9" i="15"/>
  <c r="V9" i="15"/>
  <c r="U9" i="15"/>
  <c r="W8" i="15"/>
  <c r="V8" i="15"/>
  <c r="U8" i="15"/>
  <c r="V56" i="13"/>
  <c r="U56" i="13"/>
  <c r="W52" i="13"/>
  <c r="V52" i="13"/>
  <c r="U52" i="13"/>
  <c r="W50" i="13"/>
  <c r="V50" i="13"/>
  <c r="U50" i="13"/>
  <c r="W49" i="13"/>
  <c r="V49" i="13"/>
  <c r="U49" i="13"/>
  <c r="W48" i="13"/>
  <c r="V48" i="13"/>
  <c r="U48" i="13"/>
  <c r="W47" i="13"/>
  <c r="V47" i="13"/>
  <c r="U47" i="13"/>
  <c r="W46" i="13"/>
  <c r="V46" i="13"/>
  <c r="U46" i="13"/>
  <c r="W45" i="13"/>
  <c r="V45" i="13"/>
  <c r="U45" i="13"/>
  <c r="W44" i="13"/>
  <c r="V44" i="13"/>
  <c r="U44" i="13"/>
  <c r="W42" i="13"/>
  <c r="W41" i="13" s="1"/>
  <c r="V42" i="13"/>
  <c r="U42" i="13"/>
  <c r="V41" i="13"/>
  <c r="U41" i="13"/>
  <c r="W40" i="13"/>
  <c r="V40" i="13"/>
  <c r="V39" i="13" s="1"/>
  <c r="U40" i="13"/>
  <c r="U39" i="13" s="1"/>
  <c r="W39" i="13"/>
  <c r="W32" i="13"/>
  <c r="V32" i="13"/>
  <c r="U32" i="13"/>
  <c r="W31" i="13"/>
  <c r="V31" i="13"/>
  <c r="U31" i="13"/>
  <c r="W30" i="13"/>
  <c r="V30" i="13"/>
  <c r="U30" i="13"/>
  <c r="W29" i="13"/>
  <c r="V29" i="13"/>
  <c r="U29" i="13"/>
  <c r="W28" i="13"/>
  <c r="V28" i="13"/>
  <c r="U28" i="13"/>
  <c r="W26" i="13"/>
  <c r="V26" i="13"/>
  <c r="U26" i="13"/>
  <c r="W25" i="13"/>
  <c r="V25" i="13"/>
  <c r="V24" i="13" s="1"/>
  <c r="U25" i="13"/>
  <c r="U24" i="13" s="1"/>
  <c r="W24" i="13"/>
  <c r="W23" i="13"/>
  <c r="V23" i="13"/>
  <c r="U23" i="13"/>
  <c r="W22" i="13"/>
  <c r="V22" i="13"/>
  <c r="U22" i="13"/>
  <c r="W13" i="11"/>
  <c r="V13" i="11"/>
  <c r="U13" i="11"/>
  <c r="W12" i="11"/>
  <c r="V12" i="11"/>
  <c r="U12" i="11"/>
  <c r="W11" i="11"/>
  <c r="V11" i="11"/>
  <c r="U11" i="11"/>
  <c r="W10" i="11"/>
  <c r="V10" i="11"/>
  <c r="U10" i="11"/>
  <c r="W9" i="11"/>
  <c r="V9" i="11"/>
  <c r="U9" i="11"/>
  <c r="W8" i="11"/>
  <c r="V8" i="11"/>
  <c r="U8" i="11"/>
  <c r="W24" i="10"/>
  <c r="V24" i="10"/>
  <c r="U24" i="10"/>
  <c r="W23" i="10"/>
  <c r="V23" i="10"/>
  <c r="U23" i="10"/>
  <c r="W22" i="10"/>
  <c r="V22" i="10"/>
  <c r="U22" i="10"/>
  <c r="W21" i="10"/>
  <c r="V21" i="10"/>
  <c r="U21" i="10"/>
  <c r="W20" i="10"/>
  <c r="V20" i="10"/>
  <c r="U20" i="10"/>
  <c r="W19" i="10"/>
  <c r="V19" i="10"/>
  <c r="U19" i="10"/>
  <c r="W12" i="10"/>
  <c r="V12" i="10"/>
  <c r="U12" i="10"/>
  <c r="W11" i="10"/>
  <c r="V11" i="10"/>
  <c r="U11" i="10"/>
  <c r="W10" i="10"/>
  <c r="V10" i="10"/>
  <c r="U10" i="10"/>
  <c r="W9" i="10"/>
  <c r="V9" i="10"/>
  <c r="U9" i="10"/>
  <c r="W8" i="10"/>
  <c r="V8" i="10"/>
  <c r="U8" i="10"/>
  <c r="W23" i="9"/>
  <c r="V23" i="9"/>
  <c r="U23" i="9"/>
  <c r="W22" i="9"/>
  <c r="V22" i="9"/>
  <c r="U22" i="9"/>
  <c r="W21" i="9"/>
  <c r="V21" i="9"/>
  <c r="U21" i="9"/>
  <c r="W20" i="9"/>
  <c r="V20" i="9"/>
  <c r="U20" i="9"/>
  <c r="W19" i="9"/>
  <c r="V19" i="9"/>
  <c r="U19" i="9"/>
  <c r="W18" i="9"/>
  <c r="V18" i="9"/>
  <c r="U18" i="9"/>
  <c r="W17" i="9"/>
  <c r="V17" i="9"/>
  <c r="U17" i="9"/>
  <c r="W16" i="9"/>
  <c r="V16" i="9"/>
  <c r="U16" i="9"/>
  <c r="W15" i="9"/>
  <c r="V15" i="9"/>
  <c r="U15" i="9"/>
  <c r="W14" i="9"/>
  <c r="V14" i="9"/>
  <c r="U14" i="9"/>
  <c r="W13" i="9"/>
  <c r="V13" i="9"/>
  <c r="U13" i="9"/>
  <c r="W12" i="9"/>
  <c r="V12" i="9"/>
  <c r="U12" i="9"/>
  <c r="W11" i="9"/>
  <c r="V11" i="9"/>
  <c r="U11" i="9"/>
  <c r="W10" i="9"/>
  <c r="V10" i="9"/>
  <c r="U10" i="9"/>
  <c r="W9" i="9"/>
  <c r="V9" i="9"/>
  <c r="U9" i="9"/>
  <c r="W8" i="9"/>
  <c r="V8" i="9"/>
  <c r="U8" i="9"/>
  <c r="W14" i="8"/>
  <c r="V14" i="8"/>
  <c r="U14" i="8"/>
  <c r="W13" i="8"/>
  <c r="V13" i="8"/>
  <c r="U13" i="8"/>
  <c r="W12" i="8"/>
  <c r="V12" i="8"/>
  <c r="U12" i="8"/>
  <c r="W11" i="8"/>
  <c r="V11" i="8"/>
  <c r="U11" i="8"/>
  <c r="W10" i="8"/>
  <c r="V10" i="8"/>
  <c r="U10" i="8"/>
  <c r="W9" i="8"/>
  <c r="V9" i="8"/>
  <c r="U9" i="8"/>
  <c r="W8" i="8"/>
  <c r="V8" i="8"/>
  <c r="U8" i="8"/>
  <c r="W55" i="7"/>
  <c r="V55" i="7"/>
  <c r="U55" i="7"/>
  <c r="W54" i="7"/>
  <c r="V54" i="7"/>
  <c r="U54" i="7"/>
  <c r="S53" i="7"/>
  <c r="R53" i="7"/>
  <c r="Q53" i="7"/>
  <c r="S52" i="7"/>
  <c r="R52" i="7"/>
  <c r="Q52" i="7"/>
  <c r="T25" i="7"/>
  <c r="T24" i="7"/>
  <c r="T23" i="7"/>
  <c r="W13" i="7"/>
  <c r="V13" i="7"/>
  <c r="U13" i="7"/>
  <c r="W9" i="7"/>
  <c r="V9" i="7"/>
  <c r="U9" i="7"/>
  <c r="W8" i="7"/>
  <c r="V8" i="7"/>
  <c r="U8" i="7"/>
  <c r="X49" i="6"/>
  <c r="W49" i="6"/>
  <c r="X48" i="6"/>
  <c r="W48" i="6"/>
  <c r="X47" i="6"/>
  <c r="W47" i="6"/>
  <c r="X46" i="6"/>
  <c r="W46" i="6"/>
  <c r="X45" i="6"/>
  <c r="W45" i="6"/>
  <c r="X44" i="6"/>
  <c r="W44" i="6"/>
  <c r="X43" i="6"/>
  <c r="W43" i="6"/>
  <c r="X42" i="6"/>
  <c r="W42" i="6"/>
  <c r="X41" i="6"/>
  <c r="W41" i="6"/>
  <c r="X40" i="6"/>
  <c r="W40" i="6"/>
  <c r="X39" i="6"/>
  <c r="W39" i="6"/>
  <c r="X38" i="6"/>
  <c r="W38" i="6"/>
  <c r="X37" i="6"/>
  <c r="W37" i="6"/>
  <c r="X36" i="6"/>
  <c r="W36" i="6"/>
  <c r="X35" i="6"/>
  <c r="W35" i="6"/>
  <c r="X34" i="6"/>
  <c r="W34" i="6"/>
  <c r="X33" i="6"/>
  <c r="W33" i="6"/>
  <c r="V33" i="6"/>
  <c r="X32" i="6"/>
  <c r="W32" i="6"/>
  <c r="V32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X13" i="6"/>
  <c r="W13" i="6"/>
  <c r="V13" i="6"/>
  <c r="X12" i="6"/>
  <c r="W12" i="6"/>
  <c r="V12" i="6"/>
  <c r="X11" i="6"/>
  <c r="W11" i="6"/>
  <c r="V11" i="6"/>
  <c r="X10" i="6"/>
  <c r="W10" i="6"/>
  <c r="V10" i="6"/>
  <c r="X9" i="6"/>
  <c r="W9" i="6"/>
  <c r="V9" i="6"/>
  <c r="X8" i="6"/>
  <c r="W8" i="6"/>
  <c r="V8" i="6"/>
  <c r="W20" i="5"/>
  <c r="V20" i="5"/>
  <c r="U20" i="5"/>
  <c r="W19" i="5"/>
  <c r="V19" i="5"/>
  <c r="U19" i="5"/>
  <c r="W18" i="5"/>
  <c r="V18" i="5"/>
  <c r="U18" i="5"/>
  <c r="W16" i="5"/>
  <c r="V16" i="5"/>
  <c r="U16" i="5"/>
  <c r="W15" i="5"/>
  <c r="V15" i="5"/>
  <c r="U15" i="5"/>
  <c r="W14" i="5"/>
  <c r="V14" i="5"/>
  <c r="U14" i="5"/>
  <c r="W13" i="5"/>
  <c r="V13" i="5"/>
  <c r="U13" i="5"/>
  <c r="W12" i="5"/>
  <c r="V12" i="5"/>
  <c r="U12" i="5"/>
  <c r="W11" i="5"/>
  <c r="V11" i="5"/>
  <c r="U11" i="5"/>
  <c r="W10" i="5"/>
  <c r="V10" i="5"/>
  <c r="U10" i="5"/>
  <c r="W9" i="5"/>
  <c r="V9" i="5"/>
  <c r="U9" i="5"/>
  <c r="W17" i="4"/>
  <c r="V17" i="4"/>
  <c r="U17" i="4"/>
  <c r="W16" i="4"/>
  <c r="V16" i="4"/>
  <c r="U16" i="4"/>
  <c r="W15" i="4"/>
  <c r="V15" i="4"/>
  <c r="U15" i="4"/>
  <c r="W14" i="4"/>
  <c r="V14" i="4"/>
  <c r="U14" i="4"/>
  <c r="W13" i="4"/>
  <c r="V13" i="4"/>
  <c r="U13" i="4"/>
  <c r="W12" i="4"/>
  <c r="V12" i="4"/>
  <c r="U12" i="4"/>
  <c r="W11" i="4"/>
  <c r="V11" i="4"/>
  <c r="U11" i="4"/>
  <c r="W10" i="4"/>
  <c r="V10" i="4"/>
  <c r="U10" i="4"/>
  <c r="W9" i="4"/>
  <c r="V9" i="4"/>
  <c r="U9" i="4"/>
  <c r="W8" i="4"/>
  <c r="V8" i="4"/>
  <c r="U8" i="4"/>
  <c r="W15" i="3"/>
  <c r="V15" i="3"/>
  <c r="U15" i="3"/>
  <c r="W14" i="3"/>
  <c r="V14" i="3"/>
  <c r="U14" i="3"/>
  <c r="W13" i="3"/>
  <c r="V13" i="3"/>
  <c r="U13" i="3"/>
  <c r="W12" i="3"/>
  <c r="V12" i="3"/>
  <c r="U12" i="3"/>
  <c r="W11" i="3"/>
  <c r="V11" i="3"/>
  <c r="U11" i="3"/>
  <c r="W10" i="3"/>
  <c r="V10" i="3"/>
  <c r="U10" i="3"/>
  <c r="W9" i="3"/>
  <c r="V9" i="3"/>
  <c r="U9" i="3"/>
  <c r="W8" i="3"/>
  <c r="V8" i="3"/>
  <c r="U8" i="3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6" i="2"/>
  <c r="V16" i="2"/>
  <c r="U16" i="2"/>
  <c r="W15" i="2"/>
  <c r="V15" i="2"/>
  <c r="U15" i="2"/>
  <c r="W14" i="2"/>
  <c r="V14" i="2"/>
  <c r="U14" i="2"/>
  <c r="W13" i="2"/>
  <c r="V13" i="2"/>
  <c r="U13" i="2"/>
  <c r="W12" i="2"/>
  <c r="V12" i="2"/>
  <c r="U12" i="2"/>
  <c r="W11" i="2"/>
  <c r="V11" i="2"/>
  <c r="U11" i="2"/>
  <c r="W10" i="2"/>
  <c r="V10" i="2"/>
  <c r="U10" i="2"/>
  <c r="W9" i="2"/>
  <c r="V9" i="2"/>
  <c r="U9" i="2"/>
  <c r="W8" i="2"/>
  <c r="V8" i="2"/>
  <c r="U8" i="2"/>
  <c r="N9" i="2" l="1"/>
  <c r="N13" i="2"/>
  <c r="T13" i="3"/>
  <c r="N8" i="2"/>
  <c r="H12" i="3"/>
  <c r="T12" i="3"/>
  <c r="Q8" i="3"/>
  <c r="H9" i="3"/>
  <c r="Q12" i="3"/>
  <c r="H13" i="3"/>
  <c r="K16" i="4"/>
  <c r="Q10" i="2"/>
  <c r="E16" i="2"/>
  <c r="N19" i="2"/>
  <c r="K10" i="3"/>
  <c r="K14" i="3"/>
  <c r="K9" i="4"/>
  <c r="E10" i="2"/>
  <c r="N15" i="2"/>
  <c r="N10" i="2"/>
  <c r="T9" i="3"/>
  <c r="E12" i="3"/>
  <c r="N10" i="4"/>
  <c r="H17" i="5"/>
  <c r="T17" i="5"/>
  <c r="N12" i="8"/>
  <c r="N20" i="9"/>
  <c r="H24" i="10"/>
  <c r="H9" i="10"/>
  <c r="E16" i="12"/>
  <c r="K11" i="8"/>
  <c r="T23" i="10"/>
  <c r="K10" i="11"/>
  <c r="N42" i="13"/>
  <c r="K13" i="4"/>
  <c r="H16" i="4"/>
  <c r="K17" i="4"/>
  <c r="E9" i="5"/>
  <c r="Q9" i="5"/>
  <c r="H10" i="5"/>
  <c r="T10" i="5"/>
  <c r="E13" i="5"/>
  <c r="Q13" i="5"/>
  <c r="H14" i="5"/>
  <c r="T14" i="5"/>
  <c r="E17" i="5"/>
  <c r="Q17" i="5"/>
  <c r="H19" i="5"/>
  <c r="T19" i="5"/>
  <c r="L8" i="6"/>
  <c r="O9" i="6"/>
  <c r="L12" i="6"/>
  <c r="O13" i="6"/>
  <c r="H13" i="7"/>
  <c r="T13" i="7"/>
  <c r="T11" i="8"/>
  <c r="T24" i="10"/>
  <c r="K11" i="11"/>
  <c r="Q10" i="12"/>
  <c r="E26" i="7"/>
  <c r="Q26" i="7"/>
  <c r="N8" i="10"/>
  <c r="T19" i="10"/>
  <c r="E8" i="12"/>
  <c r="Q18" i="12"/>
  <c r="W11" i="13"/>
  <c r="T9" i="11"/>
  <c r="T13" i="11"/>
  <c r="H18" i="12"/>
  <c r="T18" i="12"/>
  <c r="E10" i="12"/>
  <c r="Q12" i="12"/>
  <c r="E18" i="12"/>
  <c r="W13" i="13"/>
  <c r="N23" i="13"/>
  <c r="Q8" i="10"/>
  <c r="E9" i="10"/>
  <c r="E19" i="12"/>
  <c r="Q19" i="12"/>
  <c r="E12" i="12"/>
  <c r="Q14" i="12"/>
  <c r="K13" i="13"/>
  <c r="E8" i="7"/>
  <c r="Q8" i="7"/>
  <c r="H9" i="7"/>
  <c r="T9" i="7"/>
  <c r="E11" i="7"/>
  <c r="Q11" i="7"/>
  <c r="E13" i="7"/>
  <c r="Q13" i="7"/>
  <c r="K8" i="8"/>
  <c r="N9" i="8"/>
  <c r="K12" i="8"/>
  <c r="N13" i="8"/>
  <c r="K8" i="9"/>
  <c r="N9" i="9"/>
  <c r="Q9" i="10"/>
  <c r="K10" i="10"/>
  <c r="K11" i="10"/>
  <c r="E12" i="10"/>
  <c r="H11" i="11"/>
  <c r="T11" i="11"/>
  <c r="Q8" i="11"/>
  <c r="H9" i="11"/>
  <c r="Q12" i="11"/>
  <c r="H13" i="11"/>
  <c r="N19" i="12"/>
  <c r="Q8" i="12"/>
  <c r="E14" i="12"/>
  <c r="Q16" i="12"/>
  <c r="N57" i="13"/>
  <c r="N10" i="13"/>
  <c r="N33" i="13"/>
  <c r="N41" i="13"/>
  <c r="L13" i="16"/>
  <c r="U9" i="13"/>
  <c r="I11" i="16"/>
  <c r="U16" i="16"/>
  <c r="H13" i="17"/>
  <c r="T9" i="17"/>
  <c r="E21" i="10"/>
  <c r="H8" i="11"/>
  <c r="T8" i="11"/>
  <c r="H12" i="11"/>
  <c r="T12" i="11"/>
  <c r="K8" i="13"/>
  <c r="W8" i="13"/>
  <c r="K12" i="13"/>
  <c r="W12" i="13"/>
  <c r="K28" i="13"/>
  <c r="N42" i="14"/>
  <c r="H11" i="15"/>
  <c r="T11" i="15"/>
  <c r="O14" i="16"/>
  <c r="E8" i="17"/>
  <c r="Q8" i="17"/>
  <c r="E9" i="17"/>
  <c r="G10" i="17"/>
  <c r="Q11" i="17"/>
  <c r="O10" i="17"/>
  <c r="K41" i="14"/>
  <c r="E13" i="15"/>
  <c r="Q13" i="15"/>
  <c r="Q9" i="17"/>
  <c r="K9" i="18"/>
  <c r="K10" i="18"/>
  <c r="K19" i="18"/>
  <c r="K20" i="18"/>
  <c r="F10" i="16"/>
  <c r="R15" i="16"/>
  <c r="E14" i="17"/>
  <c r="Q14" i="17"/>
  <c r="C10" i="17"/>
  <c r="S10" i="17"/>
  <c r="N14" i="17"/>
  <c r="N10" i="18"/>
  <c r="N20" i="18"/>
  <c r="H22" i="18"/>
  <c r="T22" i="18"/>
  <c r="K23" i="18"/>
  <c r="N13" i="22"/>
  <c r="T13" i="22"/>
  <c r="K8" i="22"/>
  <c r="K12" i="22"/>
  <c r="H8" i="21"/>
  <c r="Q8" i="23"/>
  <c r="Q27" i="21"/>
  <c r="E29" i="21"/>
  <c r="K13" i="22"/>
  <c r="K10" i="22"/>
  <c r="Q11" i="22"/>
  <c r="E13" i="22"/>
  <c r="E8" i="23"/>
  <c r="E10" i="23"/>
  <c r="Q10" i="23"/>
  <c r="E12" i="23"/>
  <c r="Q12" i="23"/>
  <c r="E14" i="23"/>
  <c r="Q14" i="23"/>
  <c r="K18" i="24"/>
  <c r="E19" i="24"/>
  <c r="Q19" i="24"/>
  <c r="N15" i="24" l="1"/>
  <c r="N11" i="24"/>
  <c r="N17" i="24"/>
  <c r="T14" i="24"/>
  <c r="N13" i="24"/>
  <c r="T10" i="24"/>
  <c r="E17" i="24"/>
  <c r="H19" i="24"/>
  <c r="T17" i="24"/>
  <c r="N16" i="24"/>
  <c r="H15" i="24"/>
  <c r="T13" i="24"/>
  <c r="N12" i="24"/>
  <c r="H11" i="24"/>
  <c r="T9" i="24"/>
  <c r="N8" i="24"/>
  <c r="T18" i="24"/>
  <c r="N27" i="23"/>
  <c r="T16" i="23"/>
  <c r="T17" i="23"/>
  <c r="T25" i="23"/>
  <c r="T33" i="23"/>
  <c r="T41" i="23"/>
  <c r="T32" i="23"/>
  <c r="T40" i="23"/>
  <c r="T51" i="23"/>
  <c r="T50" i="23"/>
  <c r="T58" i="23"/>
  <c r="T57" i="23"/>
  <c r="T65" i="23"/>
  <c r="T66" i="23"/>
  <c r="N15" i="23"/>
  <c r="N13" i="23"/>
  <c r="N11" i="23"/>
  <c r="N9" i="23"/>
  <c r="N22" i="23"/>
  <c r="N30" i="23"/>
  <c r="N38" i="23"/>
  <c r="N48" i="23"/>
  <c r="N35" i="23"/>
  <c r="N43" i="23"/>
  <c r="N47" i="23"/>
  <c r="N55" i="23"/>
  <c r="N54" i="23"/>
  <c r="N62" i="23"/>
  <c r="N63" i="23"/>
  <c r="E18" i="23"/>
  <c r="E26" i="23"/>
  <c r="T9" i="22"/>
  <c r="E28" i="23"/>
  <c r="E24" i="23"/>
  <c r="E20" i="23"/>
  <c r="E16" i="23"/>
  <c r="Q13" i="23"/>
  <c r="Q11" i="23"/>
  <c r="Q9" i="23"/>
  <c r="Q19" i="23"/>
  <c r="Q27" i="23"/>
  <c r="Q35" i="23"/>
  <c r="Q44" i="23"/>
  <c r="Q32" i="23"/>
  <c r="Q40" i="23"/>
  <c r="Q43" i="23"/>
  <c r="Q51" i="23"/>
  <c r="Q59" i="23"/>
  <c r="Q58" i="23"/>
  <c r="Q66" i="23"/>
  <c r="Q67" i="23"/>
  <c r="E19" i="23"/>
  <c r="E27" i="23"/>
  <c r="E35" i="23"/>
  <c r="E43" i="23"/>
  <c r="E32" i="23"/>
  <c r="E40" i="23"/>
  <c r="E52" i="23"/>
  <c r="E49" i="23"/>
  <c r="E57" i="23"/>
  <c r="E58" i="23"/>
  <c r="E66" i="23"/>
  <c r="E67" i="23"/>
  <c r="K9" i="22"/>
  <c r="N14" i="23"/>
  <c r="K12" i="23"/>
  <c r="K25" i="23"/>
  <c r="K15" i="23"/>
  <c r="K16" i="23"/>
  <c r="K24" i="23"/>
  <c r="K32" i="23"/>
  <c r="K40" i="23"/>
  <c r="K31" i="23"/>
  <c r="K39" i="23"/>
  <c r="K49" i="23"/>
  <c r="K48" i="23"/>
  <c r="K56" i="23"/>
  <c r="K57" i="23"/>
  <c r="K65" i="23"/>
  <c r="K66" i="23"/>
  <c r="N8" i="21"/>
  <c r="N22" i="21"/>
  <c r="N30" i="21"/>
  <c r="E11" i="22"/>
  <c r="T10" i="22"/>
  <c r="Q12" i="22"/>
  <c r="E8" i="22"/>
  <c r="T9" i="21"/>
  <c r="Q9" i="21"/>
  <c r="Q24" i="21"/>
  <c r="E9" i="21"/>
  <c r="E24" i="21"/>
  <c r="H14" i="23"/>
  <c r="H28" i="23"/>
  <c r="H15" i="23"/>
  <c r="H17" i="23"/>
  <c r="H25" i="23"/>
  <c r="H33" i="23"/>
  <c r="H41" i="23"/>
  <c r="H30" i="23"/>
  <c r="H38" i="23"/>
  <c r="H49" i="23"/>
  <c r="H48" i="23"/>
  <c r="H56" i="23"/>
  <c r="H55" i="23"/>
  <c r="H63" i="23"/>
  <c r="H66" i="23"/>
  <c r="T30" i="21"/>
  <c r="Q23" i="21"/>
  <c r="E21" i="21"/>
  <c r="E10" i="21"/>
  <c r="T8" i="21"/>
  <c r="T21" i="21"/>
  <c r="T29" i="21"/>
  <c r="H19" i="21"/>
  <c r="H27" i="21"/>
  <c r="K9" i="21"/>
  <c r="K18" i="21"/>
  <c r="K8" i="21"/>
  <c r="K21" i="21"/>
  <c r="K29" i="21"/>
  <c r="K29" i="18"/>
  <c r="H24" i="18"/>
  <c r="K35" i="18"/>
  <c r="K27" i="18"/>
  <c r="H33" i="18"/>
  <c r="T25" i="18"/>
  <c r="K22" i="18"/>
  <c r="T10" i="18"/>
  <c r="T32" i="18"/>
  <c r="T9" i="18"/>
  <c r="T31" i="18"/>
  <c r="Q24" i="18"/>
  <c r="Q25" i="18"/>
  <c r="Q30" i="18"/>
  <c r="Q23" i="18"/>
  <c r="H10" i="18"/>
  <c r="H32" i="18"/>
  <c r="H9" i="18"/>
  <c r="H31" i="18"/>
  <c r="E24" i="18"/>
  <c r="E25" i="18"/>
  <c r="E30" i="18"/>
  <c r="E23" i="18"/>
  <c r="T13" i="17"/>
  <c r="H9" i="17"/>
  <c r="R14" i="16"/>
  <c r="U11" i="16"/>
  <c r="F9" i="16"/>
  <c r="N9" i="15"/>
  <c r="K37" i="14"/>
  <c r="H25" i="14"/>
  <c r="T23" i="14"/>
  <c r="N22" i="14"/>
  <c r="H21" i="14"/>
  <c r="T18" i="14"/>
  <c r="N17" i="14"/>
  <c r="H16" i="14"/>
  <c r="T14" i="14"/>
  <c r="N13" i="14"/>
  <c r="H12" i="14"/>
  <c r="T10" i="14"/>
  <c r="N9" i="14"/>
  <c r="H8" i="14"/>
  <c r="K14" i="17"/>
  <c r="R10" i="17"/>
  <c r="T10" i="17" s="1"/>
  <c r="T11" i="17"/>
  <c r="O8" i="16"/>
  <c r="L11" i="16"/>
  <c r="H14" i="15"/>
  <c r="H10" i="15"/>
  <c r="H12" i="17"/>
  <c r="M10" i="17"/>
  <c r="I16" i="16"/>
  <c r="L12" i="16"/>
  <c r="U9" i="16"/>
  <c r="F16" i="16"/>
  <c r="E11" i="15"/>
  <c r="H42" i="14"/>
  <c r="T40" i="14"/>
  <c r="N39" i="14"/>
  <c r="H38" i="14"/>
  <c r="E8" i="18"/>
  <c r="N9" i="18"/>
  <c r="N31" i="18"/>
  <c r="N32" i="18"/>
  <c r="N8" i="18"/>
  <c r="N30" i="18"/>
  <c r="E22" i="18"/>
  <c r="N8" i="17"/>
  <c r="N12" i="17"/>
  <c r="I8" i="16"/>
  <c r="N13" i="15"/>
  <c r="H12" i="15"/>
  <c r="H8" i="15"/>
  <c r="K38" i="14"/>
  <c r="K22" i="14"/>
  <c r="K17" i="14"/>
  <c r="K13" i="14"/>
  <c r="K9" i="14"/>
  <c r="K56" i="13"/>
  <c r="T54" i="13"/>
  <c r="P51" i="13"/>
  <c r="R29" i="13"/>
  <c r="T30" i="13"/>
  <c r="H27" i="13"/>
  <c r="D21" i="13"/>
  <c r="T11" i="13"/>
  <c r="T33" i="13"/>
  <c r="R51" i="13"/>
  <c r="T52" i="13"/>
  <c r="F44" i="13"/>
  <c r="H45" i="13"/>
  <c r="H59" i="13"/>
  <c r="T16" i="12"/>
  <c r="H14" i="24"/>
  <c r="H10" i="24"/>
  <c r="T8" i="24"/>
  <c r="Q17" i="24"/>
  <c r="K16" i="24"/>
  <c r="E15" i="24"/>
  <c r="Q13" i="24"/>
  <c r="K12" i="24"/>
  <c r="E11" i="24"/>
  <c r="Q9" i="24"/>
  <c r="K8" i="24"/>
  <c r="Q18" i="24"/>
  <c r="K17" i="24"/>
  <c r="E16" i="24"/>
  <c r="Q14" i="24"/>
  <c r="K13" i="24"/>
  <c r="E12" i="24"/>
  <c r="Q10" i="24"/>
  <c r="K9" i="24"/>
  <c r="E8" i="24"/>
  <c r="T13" i="23"/>
  <c r="T19" i="23"/>
  <c r="T27" i="23"/>
  <c r="T35" i="23"/>
  <c r="T45" i="23"/>
  <c r="T34" i="23"/>
  <c r="T42" i="23"/>
  <c r="T44" i="23"/>
  <c r="T52" i="23"/>
  <c r="T60" i="23"/>
  <c r="T59" i="23"/>
  <c r="T67" i="23"/>
  <c r="T68" i="23"/>
  <c r="T26" i="23"/>
  <c r="T22" i="23"/>
  <c r="T18" i="23"/>
  <c r="Q20" i="23"/>
  <c r="Q28" i="23"/>
  <c r="N16" i="23"/>
  <c r="N24" i="23"/>
  <c r="N32" i="23"/>
  <c r="N40" i="23"/>
  <c r="N52" i="23"/>
  <c r="N37" i="23"/>
  <c r="N46" i="23"/>
  <c r="N49" i="23"/>
  <c r="N57" i="23"/>
  <c r="N56" i="23"/>
  <c r="N64" i="23"/>
  <c r="N65" i="23"/>
  <c r="T11" i="22"/>
  <c r="Q26" i="23"/>
  <c r="Q22" i="23"/>
  <c r="Q18" i="23"/>
  <c r="Q21" i="23"/>
  <c r="Q29" i="23"/>
  <c r="Q37" i="23"/>
  <c r="Q48" i="23"/>
  <c r="Q34" i="23"/>
  <c r="Q42" i="23"/>
  <c r="Q45" i="23"/>
  <c r="Q53" i="23"/>
  <c r="Q61" i="23"/>
  <c r="Q60" i="23"/>
  <c r="Q68" i="23"/>
  <c r="E21" i="23"/>
  <c r="E29" i="23"/>
  <c r="E37" i="23"/>
  <c r="E46" i="23"/>
  <c r="E34" i="23"/>
  <c r="E42" i="23"/>
  <c r="E54" i="23"/>
  <c r="E51" i="23"/>
  <c r="E59" i="23"/>
  <c r="E60" i="23"/>
  <c r="E68" i="23"/>
  <c r="N8" i="23"/>
  <c r="N19" i="23"/>
  <c r="K14" i="23"/>
  <c r="K29" i="23"/>
  <c r="K19" i="23"/>
  <c r="K18" i="23"/>
  <c r="K26" i="23"/>
  <c r="K34" i="23"/>
  <c r="K42" i="23"/>
  <c r="K33" i="23"/>
  <c r="K41" i="23"/>
  <c r="K53" i="23"/>
  <c r="K50" i="23"/>
  <c r="K58" i="23"/>
  <c r="K59" i="23"/>
  <c r="K67" i="23"/>
  <c r="K68" i="23"/>
  <c r="N8" i="22"/>
  <c r="T28" i="21"/>
  <c r="H26" i="21"/>
  <c r="N23" i="21"/>
  <c r="T20" i="21"/>
  <c r="H18" i="21"/>
  <c r="N9" i="21"/>
  <c r="N24" i="21"/>
  <c r="Q13" i="22"/>
  <c r="Q9" i="22"/>
  <c r="T12" i="22"/>
  <c r="H8" i="22"/>
  <c r="E10" i="22"/>
  <c r="Q10" i="21"/>
  <c r="Q18" i="21"/>
  <c r="Q26" i="21"/>
  <c r="E18" i="21"/>
  <c r="E26" i="21"/>
  <c r="H8" i="23"/>
  <c r="H16" i="23"/>
  <c r="H9" i="23"/>
  <c r="H18" i="23"/>
  <c r="H19" i="23"/>
  <c r="H27" i="23"/>
  <c r="H35" i="23"/>
  <c r="H43" i="23"/>
  <c r="H32" i="23"/>
  <c r="H40" i="23"/>
  <c r="H53" i="23"/>
  <c r="H50" i="23"/>
  <c r="H58" i="23"/>
  <c r="H57" i="23"/>
  <c r="H65" i="23"/>
  <c r="H68" i="23"/>
  <c r="N25" i="21"/>
  <c r="T22" i="21"/>
  <c r="H20" i="21"/>
  <c r="N17" i="21"/>
  <c r="H9" i="21"/>
  <c r="T10" i="21"/>
  <c r="T23" i="21"/>
  <c r="H21" i="21"/>
  <c r="H29" i="21"/>
  <c r="K20" i="21"/>
  <c r="K22" i="21"/>
  <c r="K10" i="21"/>
  <c r="K23" i="21"/>
  <c r="T28" i="18"/>
  <c r="K25" i="18"/>
  <c r="N21" i="18"/>
  <c r="K34" i="18"/>
  <c r="H29" i="18"/>
  <c r="T21" i="18"/>
  <c r="K18" i="18"/>
  <c r="T20" i="18"/>
  <c r="T26" i="18"/>
  <c r="T19" i="18"/>
  <c r="T35" i="18"/>
  <c r="Q28" i="18"/>
  <c r="Q29" i="18"/>
  <c r="Q34" i="18"/>
  <c r="Q27" i="18"/>
  <c r="H20" i="18"/>
  <c r="H26" i="18"/>
  <c r="H19" i="18"/>
  <c r="H35" i="18"/>
  <c r="E28" i="18"/>
  <c r="E29" i="18"/>
  <c r="E34" i="18"/>
  <c r="E27" i="18"/>
  <c r="L16" i="16"/>
  <c r="O13" i="16"/>
  <c r="O11" i="16"/>
  <c r="U10" i="16"/>
  <c r="I10" i="16"/>
  <c r="E9" i="15"/>
  <c r="T39" i="14"/>
  <c r="N38" i="14"/>
  <c r="H37" i="14"/>
  <c r="K23" i="14"/>
  <c r="K18" i="14"/>
  <c r="K14" i="14"/>
  <c r="Q11" i="14"/>
  <c r="K10" i="14"/>
  <c r="E9" i="14"/>
  <c r="H18" i="18"/>
  <c r="K13" i="17"/>
  <c r="T14" i="17"/>
  <c r="H8" i="17"/>
  <c r="L14" i="16"/>
  <c r="R11" i="16"/>
  <c r="F8" i="16"/>
  <c r="L15" i="16"/>
  <c r="Q12" i="15"/>
  <c r="K11" i="15"/>
  <c r="Q8" i="15"/>
  <c r="K8" i="17"/>
  <c r="K9" i="17"/>
  <c r="U15" i="16"/>
  <c r="O12" i="16"/>
  <c r="H13" i="15"/>
  <c r="H9" i="15"/>
  <c r="N25" i="14"/>
  <c r="H24" i="14"/>
  <c r="T22" i="14"/>
  <c r="N21" i="14"/>
  <c r="H20" i="14"/>
  <c r="T17" i="14"/>
  <c r="N16" i="14"/>
  <c r="H15" i="14"/>
  <c r="T13" i="14"/>
  <c r="N12" i="14"/>
  <c r="H11" i="14"/>
  <c r="T9" i="14"/>
  <c r="N8" i="14"/>
  <c r="T18" i="18"/>
  <c r="N19" i="18"/>
  <c r="N35" i="18"/>
  <c r="N25" i="18"/>
  <c r="N18" i="18"/>
  <c r="N34" i="18"/>
  <c r="N11" i="17"/>
  <c r="L10" i="17"/>
  <c r="N10" i="17" s="1"/>
  <c r="Q13" i="17"/>
  <c r="E13" i="17"/>
  <c r="I15" i="16"/>
  <c r="U12" i="16"/>
  <c r="F11" i="16"/>
  <c r="L9" i="16"/>
  <c r="Q14" i="15"/>
  <c r="K13" i="15"/>
  <c r="Q10" i="15"/>
  <c r="K9" i="15"/>
  <c r="K59" i="13"/>
  <c r="I48" i="13"/>
  <c r="K49" i="13"/>
  <c r="H46" i="13"/>
  <c r="N32" i="13"/>
  <c r="L29" i="13"/>
  <c r="N30" i="13"/>
  <c r="N26" i="13"/>
  <c r="L25" i="13"/>
  <c r="H24" i="13"/>
  <c r="T42" i="13"/>
  <c r="T58" i="13"/>
  <c r="J44" i="13"/>
  <c r="K45" i="13"/>
  <c r="H49" i="13"/>
  <c r="F48" i="13"/>
  <c r="T16" i="24"/>
  <c r="T19" i="24"/>
  <c r="N18" i="24"/>
  <c r="H17" i="24"/>
  <c r="T15" i="24"/>
  <c r="N14" i="24"/>
  <c r="H13" i="24"/>
  <c r="T11" i="24"/>
  <c r="N10" i="24"/>
  <c r="H9" i="24"/>
  <c r="N19" i="24"/>
  <c r="H18" i="24"/>
  <c r="T24" i="23"/>
  <c r="T11" i="23"/>
  <c r="T21" i="23"/>
  <c r="T29" i="23"/>
  <c r="T37" i="23"/>
  <c r="T49" i="23"/>
  <c r="T36" i="23"/>
  <c r="T43" i="23"/>
  <c r="T46" i="23"/>
  <c r="T54" i="23"/>
  <c r="T53" i="23"/>
  <c r="T61" i="23"/>
  <c r="T62" i="23"/>
  <c r="N29" i="23"/>
  <c r="N25" i="23"/>
  <c r="N21" i="23"/>
  <c r="N17" i="23"/>
  <c r="T14" i="23"/>
  <c r="T12" i="23"/>
  <c r="T10" i="23"/>
  <c r="T8" i="23"/>
  <c r="N18" i="23"/>
  <c r="N26" i="23"/>
  <c r="N34" i="23"/>
  <c r="N42" i="23"/>
  <c r="N31" i="23"/>
  <c r="N39" i="23"/>
  <c r="N50" i="23"/>
  <c r="N51" i="23"/>
  <c r="N59" i="23"/>
  <c r="N58" i="23"/>
  <c r="N66" i="23"/>
  <c r="N67" i="23"/>
  <c r="E22" i="23"/>
  <c r="H9" i="22"/>
  <c r="E15" i="23"/>
  <c r="E13" i="23"/>
  <c r="E11" i="23"/>
  <c r="E9" i="23"/>
  <c r="Q15" i="23"/>
  <c r="Q23" i="23"/>
  <c r="Q31" i="23"/>
  <c r="Q39" i="23"/>
  <c r="Q52" i="23"/>
  <c r="Q36" i="23"/>
  <c r="Q46" i="23"/>
  <c r="Q47" i="23"/>
  <c r="Q55" i="23"/>
  <c r="Q54" i="23"/>
  <c r="Q62" i="23"/>
  <c r="Q63" i="23"/>
  <c r="E23" i="23"/>
  <c r="E31" i="23"/>
  <c r="E39" i="23"/>
  <c r="E50" i="23"/>
  <c r="E36" i="23"/>
  <c r="E44" i="23"/>
  <c r="E45" i="23"/>
  <c r="E53" i="23"/>
  <c r="E61" i="23"/>
  <c r="E62" i="23"/>
  <c r="E63" i="23"/>
  <c r="K11" i="22"/>
  <c r="N10" i="23"/>
  <c r="N23" i="23"/>
  <c r="K8" i="23"/>
  <c r="K17" i="23"/>
  <c r="K11" i="23"/>
  <c r="K23" i="23"/>
  <c r="K20" i="23"/>
  <c r="K28" i="23"/>
  <c r="K36" i="23"/>
  <c r="K47" i="23"/>
  <c r="K35" i="23"/>
  <c r="K43" i="23"/>
  <c r="K44" i="23"/>
  <c r="K52" i="23"/>
  <c r="K60" i="23"/>
  <c r="K61" i="23"/>
  <c r="K62" i="23"/>
  <c r="N10" i="22"/>
  <c r="N18" i="21"/>
  <c r="N26" i="21"/>
  <c r="H13" i="22"/>
  <c r="Q8" i="22"/>
  <c r="H10" i="22"/>
  <c r="E12" i="22"/>
  <c r="E27" i="21"/>
  <c r="E23" i="21"/>
  <c r="E19" i="21"/>
  <c r="Q20" i="21"/>
  <c r="Q28" i="21"/>
  <c r="E20" i="21"/>
  <c r="E28" i="21"/>
  <c r="H10" i="23"/>
  <c r="H20" i="23"/>
  <c r="H11" i="23"/>
  <c r="H22" i="23"/>
  <c r="H21" i="23"/>
  <c r="H29" i="23"/>
  <c r="H37" i="23"/>
  <c r="H47" i="23"/>
  <c r="H34" i="23"/>
  <c r="H42" i="23"/>
  <c r="H44" i="23"/>
  <c r="H52" i="23"/>
  <c r="H60" i="23"/>
  <c r="H59" i="23"/>
  <c r="H67" i="23"/>
  <c r="N9" i="22"/>
  <c r="H28" i="21"/>
  <c r="E25" i="21"/>
  <c r="Q19" i="21"/>
  <c r="E17" i="21"/>
  <c r="Q8" i="21"/>
  <c r="T17" i="21"/>
  <c r="T25" i="21"/>
  <c r="H10" i="21"/>
  <c r="H23" i="21"/>
  <c r="K24" i="21"/>
  <c r="K26" i="21"/>
  <c r="K17" i="21"/>
  <c r="K25" i="21"/>
  <c r="K28" i="18"/>
  <c r="T24" i="18"/>
  <c r="K21" i="18"/>
  <c r="K32" i="18"/>
  <c r="K31" i="18"/>
  <c r="T33" i="18"/>
  <c r="K30" i="18"/>
  <c r="H25" i="18"/>
  <c r="T30" i="18"/>
  <c r="T23" i="18"/>
  <c r="Q10" i="18"/>
  <c r="Q32" i="18"/>
  <c r="Q33" i="18"/>
  <c r="Q9" i="18"/>
  <c r="Q31" i="18"/>
  <c r="H30" i="18"/>
  <c r="H23" i="18"/>
  <c r="E10" i="18"/>
  <c r="E32" i="18"/>
  <c r="E33" i="18"/>
  <c r="E9" i="18"/>
  <c r="E31" i="18"/>
  <c r="T12" i="17"/>
  <c r="I13" i="16"/>
  <c r="R9" i="16"/>
  <c r="U14" i="16"/>
  <c r="I14" i="16"/>
  <c r="K39" i="14"/>
  <c r="T25" i="14"/>
  <c r="N24" i="14"/>
  <c r="H23" i="14"/>
  <c r="T21" i="14"/>
  <c r="N20" i="14"/>
  <c r="H18" i="14"/>
  <c r="T16" i="14"/>
  <c r="N15" i="14"/>
  <c r="H14" i="14"/>
  <c r="T12" i="14"/>
  <c r="N11" i="14"/>
  <c r="H10" i="14"/>
  <c r="T8" i="14"/>
  <c r="Q8" i="18"/>
  <c r="H11" i="17"/>
  <c r="F10" i="17"/>
  <c r="H10" i="17" s="1"/>
  <c r="F14" i="16"/>
  <c r="O10" i="16"/>
  <c r="T14" i="15"/>
  <c r="N12" i="15"/>
  <c r="T10" i="15"/>
  <c r="N8" i="15"/>
  <c r="K12" i="17"/>
  <c r="O15" i="16"/>
  <c r="I9" i="16"/>
  <c r="O16" i="16"/>
  <c r="K14" i="15"/>
  <c r="Q11" i="15"/>
  <c r="K10" i="15"/>
  <c r="T42" i="14"/>
  <c r="N41" i="14"/>
  <c r="H40" i="14"/>
  <c r="T38" i="14"/>
  <c r="N37" i="14"/>
  <c r="E18" i="18"/>
  <c r="N23" i="18"/>
  <c r="N24" i="18"/>
  <c r="N29" i="18"/>
  <c r="N22" i="18"/>
  <c r="D10" i="17"/>
  <c r="E11" i="17"/>
  <c r="P10" i="17"/>
  <c r="Q12" i="17"/>
  <c r="E12" i="17"/>
  <c r="R10" i="16"/>
  <c r="U8" i="16"/>
  <c r="N14" i="15"/>
  <c r="T12" i="15"/>
  <c r="N10" i="15"/>
  <c r="T8" i="15"/>
  <c r="K40" i="14"/>
  <c r="K24" i="14"/>
  <c r="K20" i="14"/>
  <c r="K15" i="14"/>
  <c r="K11" i="14"/>
  <c r="D48" i="13"/>
  <c r="N45" i="13"/>
  <c r="L44" i="13"/>
  <c r="P40" i="13"/>
  <c r="H32" i="13"/>
  <c r="D25" i="13"/>
  <c r="P21" i="13"/>
  <c r="N13" i="13"/>
  <c r="H11" i="13"/>
  <c r="R44" i="13"/>
  <c r="T45" i="13"/>
  <c r="T59" i="13"/>
  <c r="J48" i="13"/>
  <c r="H33" i="13"/>
  <c r="F51" i="13"/>
  <c r="H52" i="13"/>
  <c r="N17" i="12"/>
  <c r="H16" i="12"/>
  <c r="T12" i="24"/>
  <c r="H16" i="24"/>
  <c r="H12" i="24"/>
  <c r="N9" i="24"/>
  <c r="H8" i="24"/>
  <c r="Q15" i="24"/>
  <c r="K14" i="24"/>
  <c r="E13" i="24"/>
  <c r="Q11" i="24"/>
  <c r="K10" i="24"/>
  <c r="E9" i="24"/>
  <c r="K19" i="24"/>
  <c r="E18" i="24"/>
  <c r="Q16" i="24"/>
  <c r="K15" i="24"/>
  <c r="E14" i="24"/>
  <c r="Q12" i="24"/>
  <c r="K11" i="24"/>
  <c r="E10" i="24"/>
  <c r="Q8" i="24"/>
  <c r="T28" i="23"/>
  <c r="T20" i="23"/>
  <c r="T9" i="23"/>
  <c r="T23" i="23"/>
  <c r="T31" i="23"/>
  <c r="T39" i="23"/>
  <c r="T30" i="23"/>
  <c r="T38" i="23"/>
  <c r="T47" i="23"/>
  <c r="T48" i="23"/>
  <c r="T56" i="23"/>
  <c r="T55" i="23"/>
  <c r="T63" i="23"/>
  <c r="T64" i="23"/>
  <c r="Q16" i="23"/>
  <c r="Q24" i="23"/>
  <c r="N20" i="23"/>
  <c r="N28" i="23"/>
  <c r="N36" i="23"/>
  <c r="N44" i="23"/>
  <c r="N33" i="23"/>
  <c r="N41" i="23"/>
  <c r="N45" i="23"/>
  <c r="N53" i="23"/>
  <c r="N61" i="23"/>
  <c r="N60" i="23"/>
  <c r="N68" i="23"/>
  <c r="H11" i="22"/>
  <c r="T15" i="23"/>
  <c r="Q17" i="23"/>
  <c r="Q25" i="23"/>
  <c r="Q33" i="23"/>
  <c r="Q41" i="23"/>
  <c r="Q30" i="23"/>
  <c r="Q38" i="23"/>
  <c r="Q50" i="23"/>
  <c r="Q49" i="23"/>
  <c r="Q57" i="23"/>
  <c r="Q56" i="23"/>
  <c r="Q64" i="23"/>
  <c r="Q65" i="23"/>
  <c r="E17" i="23"/>
  <c r="E25" i="23"/>
  <c r="E33" i="23"/>
  <c r="E41" i="23"/>
  <c r="E30" i="23"/>
  <c r="E38" i="23"/>
  <c r="E48" i="23"/>
  <c r="E47" i="23"/>
  <c r="E55" i="23"/>
  <c r="E56" i="23"/>
  <c r="E64" i="23"/>
  <c r="E65" i="23"/>
  <c r="N12" i="23"/>
  <c r="K10" i="23"/>
  <c r="K21" i="23"/>
  <c r="K13" i="23"/>
  <c r="K27" i="23"/>
  <c r="K22" i="23"/>
  <c r="K30" i="23"/>
  <c r="K38" i="23"/>
  <c r="K51" i="23"/>
  <c r="K37" i="23"/>
  <c r="K45" i="23"/>
  <c r="K46" i="23"/>
  <c r="K54" i="23"/>
  <c r="K55" i="23"/>
  <c r="K63" i="23"/>
  <c r="K64" i="23"/>
  <c r="N11" i="22"/>
  <c r="N12" i="22"/>
  <c r="H30" i="21"/>
  <c r="N27" i="21"/>
  <c r="T24" i="21"/>
  <c r="H22" i="21"/>
  <c r="N19" i="21"/>
  <c r="N20" i="21"/>
  <c r="N28" i="21"/>
  <c r="T8" i="22"/>
  <c r="Q10" i="22"/>
  <c r="H12" i="22"/>
  <c r="Q29" i="21"/>
  <c r="Q25" i="21"/>
  <c r="Q21" i="21"/>
  <c r="Q17" i="21"/>
  <c r="Q22" i="21"/>
  <c r="Q30" i="21"/>
  <c r="E22" i="21"/>
  <c r="E30" i="21"/>
  <c r="K9" i="23"/>
  <c r="H12" i="23"/>
  <c r="H24" i="23"/>
  <c r="H13" i="23"/>
  <c r="H26" i="23"/>
  <c r="H23" i="23"/>
  <c r="H31" i="23"/>
  <c r="H39" i="23"/>
  <c r="H51" i="23"/>
  <c r="H36" i="23"/>
  <c r="H45" i="23"/>
  <c r="H46" i="23"/>
  <c r="H54" i="23"/>
  <c r="H62" i="23"/>
  <c r="H61" i="23"/>
  <c r="H64" i="23"/>
  <c r="E9" i="22"/>
  <c r="T26" i="21"/>
  <c r="H24" i="21"/>
  <c r="N21" i="21"/>
  <c r="T18" i="21"/>
  <c r="N10" i="21"/>
  <c r="E8" i="21"/>
  <c r="T19" i="21"/>
  <c r="T27" i="21"/>
  <c r="H17" i="21"/>
  <c r="H25" i="21"/>
  <c r="N29" i="21"/>
  <c r="K28" i="21"/>
  <c r="K30" i="21"/>
  <c r="K19" i="21"/>
  <c r="K27" i="21"/>
  <c r="H28" i="18"/>
  <c r="K24" i="18"/>
  <c r="K33" i="18"/>
  <c r="T29" i="18"/>
  <c r="K26" i="18"/>
  <c r="H21" i="18"/>
  <c r="K8" i="18"/>
  <c r="T34" i="18"/>
  <c r="T27" i="18"/>
  <c r="Q20" i="18"/>
  <c r="Q21" i="18"/>
  <c r="Q26" i="18"/>
  <c r="Q19" i="18"/>
  <c r="Q35" i="18"/>
  <c r="H34" i="18"/>
  <c r="H27" i="18"/>
  <c r="E20" i="18"/>
  <c r="E21" i="18"/>
  <c r="E26" i="18"/>
  <c r="E19" i="18"/>
  <c r="E35" i="18"/>
  <c r="F15" i="16"/>
  <c r="I12" i="16"/>
  <c r="O9" i="16"/>
  <c r="Q9" i="15"/>
  <c r="N40" i="14"/>
  <c r="H39" i="14"/>
  <c r="T37" i="14"/>
  <c r="K25" i="14"/>
  <c r="K21" i="14"/>
  <c r="K16" i="14"/>
  <c r="K12" i="14"/>
  <c r="E11" i="14"/>
  <c r="Q9" i="14"/>
  <c r="K8" i="14"/>
  <c r="H8" i="18"/>
  <c r="T8" i="17"/>
  <c r="J10" i="17"/>
  <c r="H14" i="17"/>
  <c r="R13" i="16"/>
  <c r="R8" i="16"/>
  <c r="E12" i="15"/>
  <c r="E8" i="15"/>
  <c r="K11" i="17"/>
  <c r="I10" i="17"/>
  <c r="K10" i="17" s="1"/>
  <c r="F13" i="16"/>
  <c r="R12" i="16"/>
  <c r="F12" i="16"/>
  <c r="T13" i="15"/>
  <c r="N11" i="15"/>
  <c r="T9" i="15"/>
  <c r="K42" i="14"/>
  <c r="T24" i="14"/>
  <c r="N23" i="14"/>
  <c r="H22" i="14"/>
  <c r="T20" i="14"/>
  <c r="N18" i="14"/>
  <c r="H17" i="14"/>
  <c r="T15" i="14"/>
  <c r="N14" i="14"/>
  <c r="H13" i="14"/>
  <c r="T11" i="14"/>
  <c r="N10" i="14"/>
  <c r="H9" i="14"/>
  <c r="Q22" i="18"/>
  <c r="T8" i="18"/>
  <c r="Q18" i="18"/>
  <c r="N27" i="18"/>
  <c r="N28" i="18"/>
  <c r="N33" i="18"/>
  <c r="N26" i="18"/>
  <c r="N9" i="17"/>
  <c r="N13" i="17"/>
  <c r="R16" i="16"/>
  <c r="U13" i="16"/>
  <c r="L10" i="16"/>
  <c r="L8" i="16"/>
  <c r="E14" i="15"/>
  <c r="K12" i="15"/>
  <c r="E10" i="15"/>
  <c r="K8" i="15"/>
  <c r="H55" i="13"/>
  <c r="J40" i="13"/>
  <c r="H31" i="13"/>
  <c r="T24" i="13"/>
  <c r="N22" i="13"/>
  <c r="L21" i="13"/>
  <c r="T26" i="13"/>
  <c r="R25" i="13"/>
  <c r="T49" i="13"/>
  <c r="R48" i="13"/>
  <c r="J51" i="13"/>
  <c r="H42" i="13"/>
  <c r="F40" i="13"/>
  <c r="H58" i="13"/>
  <c r="T14" i="12"/>
  <c r="N13" i="12"/>
  <c r="H12" i="12"/>
  <c r="T10" i="12"/>
  <c r="N9" i="12"/>
  <c r="H8" i="12"/>
  <c r="Q10" i="14"/>
  <c r="Q18" i="14"/>
  <c r="Q37" i="14"/>
  <c r="Q15" i="14"/>
  <c r="Q24" i="14"/>
  <c r="E14" i="14"/>
  <c r="E23" i="14"/>
  <c r="E41" i="14"/>
  <c r="E20" i="14"/>
  <c r="E40" i="14"/>
  <c r="D51" i="13"/>
  <c r="K47" i="13"/>
  <c r="K42" i="13"/>
  <c r="K33" i="13"/>
  <c r="K31" i="13"/>
  <c r="M21" i="13"/>
  <c r="H23" i="13"/>
  <c r="M9" i="13"/>
  <c r="J9" i="13"/>
  <c r="K10" i="13"/>
  <c r="K46" i="13"/>
  <c r="I44" i="13"/>
  <c r="K44" i="13" s="1"/>
  <c r="K58" i="13"/>
  <c r="E17" i="12"/>
  <c r="E15" i="12"/>
  <c r="E13" i="12"/>
  <c r="E11" i="12"/>
  <c r="E9" i="12"/>
  <c r="E10" i="11"/>
  <c r="E20" i="10"/>
  <c r="E11" i="10"/>
  <c r="D44" i="13"/>
  <c r="H28" i="13"/>
  <c r="N24" i="13"/>
  <c r="H22" i="13"/>
  <c r="F21" i="13"/>
  <c r="N31" i="13"/>
  <c r="H17" i="12"/>
  <c r="T13" i="12"/>
  <c r="H9" i="12"/>
  <c r="T55" i="13"/>
  <c r="H53" i="13"/>
  <c r="P48" i="13"/>
  <c r="M44" i="13"/>
  <c r="S25" i="13"/>
  <c r="K24" i="10"/>
  <c r="T21" i="10"/>
  <c r="H21" i="10"/>
  <c r="K21" i="9"/>
  <c r="T16" i="9"/>
  <c r="T11" i="9"/>
  <c r="T17" i="9"/>
  <c r="N24" i="7"/>
  <c r="T12" i="13"/>
  <c r="S40" i="13"/>
  <c r="Q12" i="13"/>
  <c r="Q13" i="13"/>
  <c r="Q33" i="13"/>
  <c r="Q55" i="13"/>
  <c r="Q47" i="13"/>
  <c r="Q32" i="13"/>
  <c r="Q57" i="13"/>
  <c r="H13" i="13"/>
  <c r="G9" i="13"/>
  <c r="E8" i="13"/>
  <c r="E33" i="13"/>
  <c r="E55" i="13"/>
  <c r="E43" i="13"/>
  <c r="C9" i="13"/>
  <c r="E10" i="13"/>
  <c r="E28" i="13"/>
  <c r="E56" i="13"/>
  <c r="E12" i="11"/>
  <c r="E8" i="11"/>
  <c r="K13" i="11"/>
  <c r="H19" i="10"/>
  <c r="K22" i="10"/>
  <c r="H15" i="9"/>
  <c r="K12" i="9"/>
  <c r="T10" i="9"/>
  <c r="N8" i="9"/>
  <c r="T14" i="8"/>
  <c r="Q24" i="7"/>
  <c r="G22" i="7"/>
  <c r="Q9" i="11"/>
  <c r="N13" i="11"/>
  <c r="H10" i="10"/>
  <c r="Q19" i="10"/>
  <c r="N10" i="10"/>
  <c r="N24" i="10"/>
  <c r="H22" i="9"/>
  <c r="K15" i="9"/>
  <c r="T12" i="9"/>
  <c r="E11" i="9"/>
  <c r="K9" i="9"/>
  <c r="E15" i="9"/>
  <c r="K14" i="8"/>
  <c r="Q11" i="8"/>
  <c r="K10" i="8"/>
  <c r="T26" i="7"/>
  <c r="H25" i="7"/>
  <c r="H23" i="7"/>
  <c r="T12" i="7"/>
  <c r="T10" i="7"/>
  <c r="Q9" i="7"/>
  <c r="N8" i="12"/>
  <c r="N16" i="12"/>
  <c r="K17" i="12"/>
  <c r="K10" i="12"/>
  <c r="K18" i="12"/>
  <c r="Q8" i="8"/>
  <c r="Q10" i="8"/>
  <c r="E8" i="8"/>
  <c r="E10" i="8"/>
  <c r="O39" i="6"/>
  <c r="U36" i="6"/>
  <c r="R18" i="6"/>
  <c r="I16" i="6"/>
  <c r="F15" i="6"/>
  <c r="F11" i="6"/>
  <c r="R33" i="6"/>
  <c r="R49" i="6"/>
  <c r="R42" i="6"/>
  <c r="F20" i="6"/>
  <c r="F41" i="6"/>
  <c r="F34" i="6"/>
  <c r="F40" i="6"/>
  <c r="I33" i="6"/>
  <c r="R23" i="6"/>
  <c r="O21" i="6"/>
  <c r="U19" i="6"/>
  <c r="F18" i="6"/>
  <c r="I11" i="6"/>
  <c r="F10" i="6"/>
  <c r="U34" i="6"/>
  <c r="U35" i="6"/>
  <c r="U48" i="6"/>
  <c r="V49" i="6" s="1"/>
  <c r="L34" i="6"/>
  <c r="I34" i="6"/>
  <c r="I35" i="6"/>
  <c r="I48" i="6"/>
  <c r="N12" i="5"/>
  <c r="M22" i="7"/>
  <c r="K11" i="7"/>
  <c r="K12" i="7"/>
  <c r="L45" i="6"/>
  <c r="L37" i="6"/>
  <c r="F23" i="6"/>
  <c r="U18" i="6"/>
  <c r="L39" i="6"/>
  <c r="L36" i="6"/>
  <c r="L49" i="6"/>
  <c r="H11" i="4"/>
  <c r="Q11" i="3"/>
  <c r="T8" i="9"/>
  <c r="T22" i="9"/>
  <c r="Q8" i="9"/>
  <c r="Q9" i="9"/>
  <c r="Q19" i="9"/>
  <c r="Q20" i="9"/>
  <c r="H12" i="9"/>
  <c r="E12" i="9"/>
  <c r="E19" i="9"/>
  <c r="E22" i="9"/>
  <c r="U49" i="6"/>
  <c r="F44" i="6"/>
  <c r="I37" i="6"/>
  <c r="F35" i="6"/>
  <c r="L33" i="6"/>
  <c r="L19" i="6"/>
  <c r="F16" i="6"/>
  <c r="O14" i="6"/>
  <c r="I13" i="6"/>
  <c r="F12" i="6"/>
  <c r="O10" i="6"/>
  <c r="I9" i="6"/>
  <c r="F8" i="6"/>
  <c r="O32" i="6"/>
  <c r="O48" i="6"/>
  <c r="O41" i="6"/>
  <c r="T21" i="5"/>
  <c r="Q20" i="5"/>
  <c r="N19" i="5"/>
  <c r="H16" i="5"/>
  <c r="E15" i="5"/>
  <c r="T12" i="5"/>
  <c r="Q11" i="5"/>
  <c r="N10" i="5"/>
  <c r="T14" i="4"/>
  <c r="K11" i="4"/>
  <c r="T15" i="3"/>
  <c r="Q14" i="3"/>
  <c r="K11" i="3"/>
  <c r="H10" i="3"/>
  <c r="E11" i="4"/>
  <c r="Q10" i="4"/>
  <c r="H13" i="4"/>
  <c r="H15" i="4"/>
  <c r="Q15" i="2"/>
  <c r="N17" i="5"/>
  <c r="K17" i="5"/>
  <c r="K11" i="5"/>
  <c r="K16" i="5"/>
  <c r="T22" i="2"/>
  <c r="Q15" i="3"/>
  <c r="K11" i="2"/>
  <c r="N16" i="2"/>
  <c r="K16" i="2"/>
  <c r="E9" i="3"/>
  <c r="K12" i="2"/>
  <c r="K8" i="2"/>
  <c r="H19" i="2"/>
  <c r="T8" i="4"/>
  <c r="N9" i="4"/>
  <c r="N8" i="3"/>
  <c r="K9" i="3"/>
  <c r="K13" i="2"/>
  <c r="N18" i="2"/>
  <c r="T17" i="4"/>
  <c r="T15" i="4"/>
  <c r="E10" i="4"/>
  <c r="N11" i="3"/>
  <c r="N10" i="3"/>
  <c r="E17" i="2"/>
  <c r="E11" i="2"/>
  <c r="E15" i="2"/>
  <c r="T15" i="2"/>
  <c r="T41" i="14"/>
  <c r="Q12" i="14"/>
  <c r="Q21" i="14"/>
  <c r="Q39" i="14"/>
  <c r="Q17" i="14"/>
  <c r="Q38" i="14"/>
  <c r="E8" i="14"/>
  <c r="E16" i="14"/>
  <c r="E25" i="14"/>
  <c r="E13" i="14"/>
  <c r="E22" i="14"/>
  <c r="E42" i="14"/>
  <c r="T50" i="13"/>
  <c r="P29" i="13"/>
  <c r="K24" i="13"/>
  <c r="I21" i="13"/>
  <c r="K11" i="13"/>
  <c r="I9" i="13"/>
  <c r="K9" i="13" s="1"/>
  <c r="F9" i="13"/>
  <c r="H9" i="13" s="1"/>
  <c r="H10" i="13"/>
  <c r="N27" i="13"/>
  <c r="M25" i="13"/>
  <c r="K27" i="13"/>
  <c r="I25" i="13"/>
  <c r="K50" i="13"/>
  <c r="T10" i="11"/>
  <c r="T20" i="10"/>
  <c r="T11" i="10"/>
  <c r="T57" i="13"/>
  <c r="K54" i="13"/>
  <c r="H50" i="13"/>
  <c r="T43" i="13"/>
  <c r="J29" i="13"/>
  <c r="J25" i="13"/>
  <c r="K26" i="13"/>
  <c r="Q11" i="13"/>
  <c r="P9" i="13"/>
  <c r="N47" i="13"/>
  <c r="H19" i="12"/>
  <c r="T15" i="12"/>
  <c r="K13" i="12"/>
  <c r="H11" i="12"/>
  <c r="N55" i="13"/>
  <c r="N52" i="13"/>
  <c r="L51" i="13"/>
  <c r="H47" i="13"/>
  <c r="Q22" i="10"/>
  <c r="T22" i="10"/>
  <c r="H22" i="10"/>
  <c r="T21" i="9"/>
  <c r="H13" i="9"/>
  <c r="N25" i="7"/>
  <c r="P22" i="7"/>
  <c r="E11" i="13"/>
  <c r="T27" i="13"/>
  <c r="T13" i="13"/>
  <c r="S48" i="13"/>
  <c r="Q50" i="13"/>
  <c r="Q26" i="13"/>
  <c r="O25" i="13"/>
  <c r="Q22" i="13"/>
  <c r="O21" i="13"/>
  <c r="Q21" i="13" s="1"/>
  <c r="Q42" i="13"/>
  <c r="O9" i="13"/>
  <c r="Q9" i="13" s="1"/>
  <c r="Q10" i="13"/>
  <c r="O48" i="13"/>
  <c r="Q48" i="13" s="1"/>
  <c r="Q49" i="13"/>
  <c r="O40" i="13"/>
  <c r="Q40" i="13" s="1"/>
  <c r="Q41" i="13"/>
  <c r="Q59" i="13"/>
  <c r="H8" i="13"/>
  <c r="G48" i="13"/>
  <c r="G21" i="13"/>
  <c r="E12" i="13"/>
  <c r="E42" i="13"/>
  <c r="E13" i="13"/>
  <c r="E47" i="13"/>
  <c r="E23" i="13"/>
  <c r="E32" i="13"/>
  <c r="E57" i="13"/>
  <c r="K8" i="11"/>
  <c r="H23" i="10"/>
  <c r="N12" i="10"/>
  <c r="K8" i="10"/>
  <c r="K19" i="10"/>
  <c r="K20" i="9"/>
  <c r="T14" i="9"/>
  <c r="K14" i="9"/>
  <c r="H10" i="8"/>
  <c r="Q25" i="7"/>
  <c r="E23" i="7"/>
  <c r="C22" i="7"/>
  <c r="E21" i="7"/>
  <c r="T11" i="7"/>
  <c r="N10" i="7"/>
  <c r="H8" i="7"/>
  <c r="Q13" i="11"/>
  <c r="N10" i="11"/>
  <c r="N22" i="10"/>
  <c r="Q12" i="10"/>
  <c r="T9" i="10"/>
  <c r="Q23" i="10"/>
  <c r="N19" i="10"/>
  <c r="E10" i="10"/>
  <c r="E24" i="10"/>
  <c r="N21" i="9"/>
  <c r="N12" i="9"/>
  <c r="N10" i="9"/>
  <c r="H9" i="9"/>
  <c r="N15" i="9"/>
  <c r="T13" i="8"/>
  <c r="N11" i="8"/>
  <c r="T9" i="8"/>
  <c r="K26" i="7"/>
  <c r="K24" i="7"/>
  <c r="R22" i="7"/>
  <c r="T21" i="7"/>
  <c r="Q12" i="7"/>
  <c r="Q10" i="7"/>
  <c r="N9" i="7"/>
  <c r="N10" i="12"/>
  <c r="N18" i="12"/>
  <c r="K11" i="12"/>
  <c r="K12" i="12"/>
  <c r="H11" i="8"/>
  <c r="Q12" i="8"/>
  <c r="Q14" i="8"/>
  <c r="E12" i="8"/>
  <c r="E14" i="8"/>
  <c r="L42" i="6"/>
  <c r="I23" i="6"/>
  <c r="F21" i="6"/>
  <c r="V34" i="6"/>
  <c r="R37" i="6"/>
  <c r="R25" i="6"/>
  <c r="R46" i="6"/>
  <c r="I49" i="6"/>
  <c r="F24" i="6"/>
  <c r="F45" i="6"/>
  <c r="F38" i="6"/>
  <c r="U45" i="6"/>
  <c r="U37" i="6"/>
  <c r="V37" i="6" s="1"/>
  <c r="R35" i="6"/>
  <c r="I32" i="6"/>
  <c r="R17" i="6"/>
  <c r="I15" i="6"/>
  <c r="F14" i="6"/>
  <c r="U17" i="6"/>
  <c r="U38" i="6"/>
  <c r="U39" i="6"/>
  <c r="V39" i="6" s="1"/>
  <c r="L17" i="6"/>
  <c r="I17" i="6"/>
  <c r="I38" i="6"/>
  <c r="I39" i="6"/>
  <c r="Q21" i="5"/>
  <c r="N16" i="5"/>
  <c r="Q14" i="9"/>
  <c r="N8" i="7"/>
  <c r="K13" i="7"/>
  <c r="R48" i="6"/>
  <c r="I44" i="6"/>
  <c r="I36" i="6"/>
  <c r="R22" i="6"/>
  <c r="O20" i="6"/>
  <c r="O18" i="6"/>
  <c r="F17" i="6"/>
  <c r="I14" i="6"/>
  <c r="F13" i="6"/>
  <c r="I10" i="6"/>
  <c r="F9" i="6"/>
  <c r="L18" i="6"/>
  <c r="L43" i="6"/>
  <c r="L40" i="6"/>
  <c r="Q16" i="5"/>
  <c r="N15" i="5"/>
  <c r="H13" i="5"/>
  <c r="E12" i="5"/>
  <c r="T9" i="5"/>
  <c r="K12" i="4"/>
  <c r="H8" i="3"/>
  <c r="T18" i="9"/>
  <c r="Q15" i="9"/>
  <c r="Q18" i="9"/>
  <c r="Q21" i="9"/>
  <c r="H8" i="9"/>
  <c r="E18" i="9"/>
  <c r="E21" i="9"/>
  <c r="E16" i="9"/>
  <c r="U41" i="6"/>
  <c r="V41" i="6" s="1"/>
  <c r="R39" i="6"/>
  <c r="V36" i="6"/>
  <c r="O34" i="6"/>
  <c r="U32" i="6"/>
  <c r="U24" i="6"/>
  <c r="L14" i="6"/>
  <c r="U12" i="6"/>
  <c r="L10" i="6"/>
  <c r="U8" i="6"/>
  <c r="O36" i="6"/>
  <c r="O24" i="6"/>
  <c r="O45" i="6"/>
  <c r="F48" i="6"/>
  <c r="H20" i="5"/>
  <c r="E19" i="5"/>
  <c r="T15" i="5"/>
  <c r="Q14" i="5"/>
  <c r="H11" i="5"/>
  <c r="E10" i="5"/>
  <c r="K14" i="4"/>
  <c r="T10" i="4"/>
  <c r="K15" i="3"/>
  <c r="H14" i="3"/>
  <c r="H11" i="3"/>
  <c r="E10" i="3"/>
  <c r="Q9" i="4"/>
  <c r="Q14" i="4"/>
  <c r="H17" i="4"/>
  <c r="E15" i="3"/>
  <c r="Q14" i="2"/>
  <c r="Q19" i="2"/>
  <c r="K10" i="5"/>
  <c r="K15" i="5"/>
  <c r="K21" i="5"/>
  <c r="T21" i="2"/>
  <c r="T17" i="2"/>
  <c r="Q11" i="4"/>
  <c r="K19" i="2"/>
  <c r="Q13" i="2"/>
  <c r="N12" i="2"/>
  <c r="T10" i="2"/>
  <c r="Q9" i="2"/>
  <c r="N20" i="2"/>
  <c r="K20" i="2"/>
  <c r="E13" i="3"/>
  <c r="H16" i="2"/>
  <c r="H12" i="4"/>
  <c r="E8" i="4"/>
  <c r="N8" i="4"/>
  <c r="N13" i="4"/>
  <c r="N12" i="3"/>
  <c r="E8" i="3"/>
  <c r="K13" i="3"/>
  <c r="H18" i="2"/>
  <c r="H13" i="2"/>
  <c r="E12" i="2"/>
  <c r="T9" i="2"/>
  <c r="Q8" i="2"/>
  <c r="Q21" i="2"/>
  <c r="N17" i="2"/>
  <c r="N22" i="2"/>
  <c r="E9" i="4"/>
  <c r="E14" i="4"/>
  <c r="N14" i="3"/>
  <c r="T12" i="2"/>
  <c r="E14" i="2"/>
  <c r="E19" i="2"/>
  <c r="T19" i="2"/>
  <c r="N15" i="12"/>
  <c r="H14" i="12"/>
  <c r="T12" i="12"/>
  <c r="N11" i="12"/>
  <c r="H10" i="12"/>
  <c r="T8" i="12"/>
  <c r="Q14" i="14"/>
  <c r="Q23" i="14"/>
  <c r="Q41" i="14"/>
  <c r="Q20" i="14"/>
  <c r="Q40" i="14"/>
  <c r="E10" i="14"/>
  <c r="E18" i="14"/>
  <c r="E37" i="14"/>
  <c r="E15" i="14"/>
  <c r="E24" i="14"/>
  <c r="K57" i="13"/>
  <c r="N54" i="13"/>
  <c r="N50" i="13"/>
  <c r="K41" i="13"/>
  <c r="I40" i="13"/>
  <c r="K40" i="13" s="1"/>
  <c r="F29" i="13"/>
  <c r="H30" i="13"/>
  <c r="T23" i="13"/>
  <c r="N12" i="13"/>
  <c r="V9" i="13"/>
  <c r="W10" i="13"/>
  <c r="M29" i="13"/>
  <c r="M51" i="13"/>
  <c r="K30" i="13"/>
  <c r="I29" i="13"/>
  <c r="K29" i="13" s="1"/>
  <c r="K53" i="13"/>
  <c r="Q17" i="12"/>
  <c r="Q15" i="12"/>
  <c r="Q13" i="12"/>
  <c r="Q11" i="12"/>
  <c r="Q9" i="12"/>
  <c r="Q10" i="11"/>
  <c r="Q20" i="10"/>
  <c r="Q11" i="10"/>
  <c r="N56" i="13"/>
  <c r="T53" i="13"/>
  <c r="N49" i="13"/>
  <c r="L48" i="13"/>
  <c r="N43" i="13"/>
  <c r="L40" i="13"/>
  <c r="D29" i="13"/>
  <c r="H26" i="13"/>
  <c r="F25" i="13"/>
  <c r="T22" i="13"/>
  <c r="R21" i="13"/>
  <c r="N11" i="13"/>
  <c r="L9" i="13"/>
  <c r="N59" i="13"/>
  <c r="T17" i="12"/>
  <c r="H13" i="12"/>
  <c r="T9" i="12"/>
  <c r="H57" i="13"/>
  <c r="T46" i="13"/>
  <c r="E30" i="13"/>
  <c r="C29" i="13"/>
  <c r="E29" i="13" s="1"/>
  <c r="E24" i="13"/>
  <c r="K21" i="10"/>
  <c r="T8" i="10"/>
  <c r="H8" i="10"/>
  <c r="T23" i="9"/>
  <c r="H18" i="9"/>
  <c r="T15" i="9"/>
  <c r="H11" i="9"/>
  <c r="K13" i="9"/>
  <c r="H17" i="9"/>
  <c r="L22" i="7"/>
  <c r="N22" i="7" s="1"/>
  <c r="N21" i="7"/>
  <c r="S29" i="13"/>
  <c r="S44" i="13"/>
  <c r="T31" i="13"/>
  <c r="S51" i="13"/>
  <c r="S21" i="13"/>
  <c r="T56" i="13"/>
  <c r="Q58" i="13"/>
  <c r="Q30" i="13"/>
  <c r="O29" i="13"/>
  <c r="Q29" i="13" s="1"/>
  <c r="Q27" i="13"/>
  <c r="Q46" i="13"/>
  <c r="Q23" i="13"/>
  <c r="Q53" i="13"/>
  <c r="Q54" i="13"/>
  <c r="H12" i="13"/>
  <c r="G25" i="13"/>
  <c r="G29" i="13"/>
  <c r="G40" i="13"/>
  <c r="H41" i="13"/>
  <c r="E27" i="13"/>
  <c r="E46" i="13"/>
  <c r="C21" i="13"/>
  <c r="E21" i="13" s="1"/>
  <c r="E22" i="13"/>
  <c r="C48" i="13"/>
  <c r="E48" i="13" s="1"/>
  <c r="E49" i="13"/>
  <c r="E50" i="13"/>
  <c r="E41" i="13"/>
  <c r="C40" i="13"/>
  <c r="E59" i="13"/>
  <c r="K12" i="11"/>
  <c r="Q21" i="10"/>
  <c r="E8" i="10"/>
  <c r="K23" i="10"/>
  <c r="N16" i="9"/>
  <c r="N14" i="9"/>
  <c r="H10" i="9"/>
  <c r="K18" i="9"/>
  <c r="H14" i="8"/>
  <c r="E24" i="7"/>
  <c r="S22" i="7"/>
  <c r="N11" i="11"/>
  <c r="E9" i="11"/>
  <c r="E22" i="10"/>
  <c r="N11" i="10"/>
  <c r="N9" i="10"/>
  <c r="N23" i="10"/>
  <c r="E19" i="10"/>
  <c r="K23" i="9"/>
  <c r="T20" i="9"/>
  <c r="H14" i="9"/>
  <c r="Q11" i="9"/>
  <c r="K10" i="9"/>
  <c r="N19" i="9"/>
  <c r="E23" i="9"/>
  <c r="K13" i="8"/>
  <c r="E11" i="8"/>
  <c r="K9" i="8"/>
  <c r="H26" i="7"/>
  <c r="H24" i="7"/>
  <c r="J22" i="7"/>
  <c r="H12" i="7"/>
  <c r="H10" i="7"/>
  <c r="E9" i="7"/>
  <c r="N12" i="12"/>
  <c r="K15" i="12"/>
  <c r="K19" i="12"/>
  <c r="K14" i="12"/>
  <c r="T8" i="8"/>
  <c r="Q9" i="8"/>
  <c r="H8" i="8"/>
  <c r="E9" i="8"/>
  <c r="U44" i="6"/>
  <c r="L41" i="6"/>
  <c r="U22" i="6"/>
  <c r="U16" i="6"/>
  <c r="R15" i="6"/>
  <c r="R11" i="6"/>
  <c r="V45" i="6"/>
  <c r="V38" i="6"/>
  <c r="R20" i="6"/>
  <c r="R41" i="6"/>
  <c r="R34" i="6"/>
  <c r="R47" i="6"/>
  <c r="F33" i="6"/>
  <c r="F49" i="6"/>
  <c r="F42" i="6"/>
  <c r="F47" i="6"/>
  <c r="I41" i="6"/>
  <c r="F39" i="6"/>
  <c r="U20" i="6"/>
  <c r="U11" i="6"/>
  <c r="R10" i="6"/>
  <c r="U21" i="6"/>
  <c r="U42" i="6"/>
  <c r="U43" i="6"/>
  <c r="V43" i="6" s="1"/>
  <c r="L21" i="6"/>
  <c r="I21" i="6"/>
  <c r="I42" i="6"/>
  <c r="I43" i="6"/>
  <c r="N21" i="5"/>
  <c r="N26" i="7"/>
  <c r="N11" i="7"/>
  <c r="K9" i="7"/>
  <c r="O47" i="6"/>
  <c r="O43" i="6"/>
  <c r="O35" i="6"/>
  <c r="I20" i="6"/>
  <c r="L15" i="6"/>
  <c r="L11" i="6"/>
  <c r="O22" i="6"/>
  <c r="L22" i="6"/>
  <c r="L47" i="6"/>
  <c r="L44" i="6"/>
  <c r="N20" i="5"/>
  <c r="T11" i="4"/>
  <c r="K8" i="4"/>
  <c r="E11" i="3"/>
  <c r="E17" i="9"/>
  <c r="Q17" i="9"/>
  <c r="Q10" i="9"/>
  <c r="Q12" i="9"/>
  <c r="H20" i="9"/>
  <c r="E9" i="9"/>
  <c r="E10" i="9"/>
  <c r="E20" i="9"/>
  <c r="I45" i="6"/>
  <c r="F43" i="6"/>
  <c r="F36" i="6"/>
  <c r="L24" i="6"/>
  <c r="F22" i="6"/>
  <c r="L20" i="6"/>
  <c r="I18" i="6"/>
  <c r="R16" i="6"/>
  <c r="O15" i="6"/>
  <c r="U13" i="6"/>
  <c r="R12" i="6"/>
  <c r="O11" i="6"/>
  <c r="U9" i="6"/>
  <c r="R8" i="6"/>
  <c r="R44" i="6"/>
  <c r="O19" i="6"/>
  <c r="O40" i="6"/>
  <c r="O33" i="6"/>
  <c r="O49" i="6"/>
  <c r="H21" i="5"/>
  <c r="E20" i="5"/>
  <c r="T16" i="5"/>
  <c r="Q15" i="5"/>
  <c r="N14" i="5"/>
  <c r="H12" i="5"/>
  <c r="E11" i="5"/>
  <c r="N15" i="4"/>
  <c r="H14" i="4"/>
  <c r="K10" i="4"/>
  <c r="H15" i="3"/>
  <c r="E14" i="3"/>
  <c r="T10" i="3"/>
  <c r="T12" i="4"/>
  <c r="Q13" i="4"/>
  <c r="Q15" i="4"/>
  <c r="Q9" i="3"/>
  <c r="Q18" i="2"/>
  <c r="N9" i="5"/>
  <c r="K9" i="5"/>
  <c r="K14" i="5"/>
  <c r="K20" i="5"/>
  <c r="Q8" i="4"/>
  <c r="T16" i="4"/>
  <c r="K22" i="2"/>
  <c r="K18" i="2"/>
  <c r="K15" i="2"/>
  <c r="K10" i="2"/>
  <c r="K17" i="2"/>
  <c r="T11" i="2"/>
  <c r="H20" i="2"/>
  <c r="N11" i="4"/>
  <c r="N12" i="4"/>
  <c r="N17" i="4"/>
  <c r="K8" i="3"/>
  <c r="H21" i="2"/>
  <c r="H17" i="2"/>
  <c r="H14" i="2"/>
  <c r="K9" i="2"/>
  <c r="N21" i="2"/>
  <c r="T9" i="4"/>
  <c r="E13" i="4"/>
  <c r="E15" i="4"/>
  <c r="N9" i="3"/>
  <c r="E21" i="2"/>
  <c r="H12" i="2"/>
  <c r="E18" i="2"/>
  <c r="T18" i="2"/>
  <c r="T16" i="2"/>
  <c r="Q8" i="14"/>
  <c r="Q16" i="14"/>
  <c r="Q25" i="14"/>
  <c r="Q13" i="14"/>
  <c r="Q22" i="14"/>
  <c r="Q42" i="14"/>
  <c r="H41" i="14"/>
  <c r="E12" i="14"/>
  <c r="E21" i="14"/>
  <c r="E39" i="14"/>
  <c r="E17" i="14"/>
  <c r="E38" i="14"/>
  <c r="K52" i="13"/>
  <c r="I51" i="13"/>
  <c r="K51" i="13" s="1"/>
  <c r="M48" i="13"/>
  <c r="P44" i="13"/>
  <c r="D40" i="13"/>
  <c r="K32" i="13"/>
  <c r="T28" i="13"/>
  <c r="P25" i="13"/>
  <c r="K23" i="13"/>
  <c r="R9" i="13"/>
  <c r="T10" i="13"/>
  <c r="N8" i="13"/>
  <c r="M40" i="13"/>
  <c r="K43" i="13"/>
  <c r="K55" i="13"/>
  <c r="H10" i="11"/>
  <c r="H56" i="13"/>
  <c r="N53" i="13"/>
  <c r="T47" i="13"/>
  <c r="T41" i="13"/>
  <c r="R40" i="13"/>
  <c r="T40" i="13" s="1"/>
  <c r="N28" i="13"/>
  <c r="J21" i="13"/>
  <c r="K22" i="13"/>
  <c r="D9" i="13"/>
  <c r="N58" i="13"/>
  <c r="T19" i="12"/>
  <c r="H15" i="12"/>
  <c r="T11" i="12"/>
  <c r="N46" i="13"/>
  <c r="Q11" i="11"/>
  <c r="K20" i="10"/>
  <c r="T12" i="10"/>
  <c r="K12" i="10"/>
  <c r="H12" i="10"/>
  <c r="N17" i="9"/>
  <c r="T13" i="9"/>
  <c r="K17" i="9"/>
  <c r="H21" i="9"/>
  <c r="N23" i="7"/>
  <c r="D22" i="7"/>
  <c r="Q24" i="13"/>
  <c r="T8" i="13"/>
  <c r="S9" i="13"/>
  <c r="T32" i="13"/>
  <c r="Q8" i="13"/>
  <c r="O44" i="13"/>
  <c r="Q44" i="13" s="1"/>
  <c r="Q45" i="13"/>
  <c r="Q31" i="13"/>
  <c r="O51" i="13"/>
  <c r="Q51" i="13" s="1"/>
  <c r="Q52" i="13"/>
  <c r="Q43" i="13"/>
  <c r="Q28" i="13"/>
  <c r="Q56" i="13"/>
  <c r="G51" i="13"/>
  <c r="H43" i="13"/>
  <c r="G44" i="13"/>
  <c r="H54" i="13"/>
  <c r="C44" i="13"/>
  <c r="E44" i="13" s="1"/>
  <c r="E45" i="13"/>
  <c r="E31" i="13"/>
  <c r="E52" i="13"/>
  <c r="C51" i="13"/>
  <c r="E51" i="13" s="1"/>
  <c r="C25" i="13"/>
  <c r="E25" i="13" s="1"/>
  <c r="E26" i="13"/>
  <c r="E53" i="13"/>
  <c r="E58" i="13"/>
  <c r="E54" i="13"/>
  <c r="N12" i="11"/>
  <c r="N8" i="11"/>
  <c r="K9" i="11"/>
  <c r="H20" i="10"/>
  <c r="T10" i="10"/>
  <c r="K9" i="10"/>
  <c r="N22" i="9"/>
  <c r="K19" i="9"/>
  <c r="H16" i="9"/>
  <c r="K11" i="9"/>
  <c r="N18" i="9"/>
  <c r="K22" i="9"/>
  <c r="T10" i="8"/>
  <c r="N8" i="8"/>
  <c r="E25" i="7"/>
  <c r="Q23" i="7"/>
  <c r="O22" i="7"/>
  <c r="Q22" i="7" s="1"/>
  <c r="Q21" i="7"/>
  <c r="N12" i="7"/>
  <c r="H11" i="7"/>
  <c r="T8" i="7"/>
  <c r="E11" i="11"/>
  <c r="N9" i="11"/>
  <c r="E13" i="11"/>
  <c r="N21" i="10"/>
  <c r="H11" i="10"/>
  <c r="Q10" i="10"/>
  <c r="Q24" i="10"/>
  <c r="N20" i="10"/>
  <c r="E23" i="10"/>
  <c r="T19" i="9"/>
  <c r="K16" i="9"/>
  <c r="N13" i="9"/>
  <c r="N11" i="9"/>
  <c r="T9" i="9"/>
  <c r="N23" i="9"/>
  <c r="N14" i="8"/>
  <c r="H13" i="8"/>
  <c r="N10" i="8"/>
  <c r="H9" i="8"/>
  <c r="K25" i="7"/>
  <c r="F22" i="7"/>
  <c r="H22" i="7" s="1"/>
  <c r="H21" i="7"/>
  <c r="E12" i="7"/>
  <c r="E10" i="7"/>
  <c r="N14" i="12"/>
  <c r="K9" i="12"/>
  <c r="K8" i="12"/>
  <c r="K16" i="12"/>
  <c r="T12" i="8"/>
  <c r="Q13" i="8"/>
  <c r="H12" i="8"/>
  <c r="E13" i="8"/>
  <c r="I40" i="6"/>
  <c r="R32" i="6"/>
  <c r="F19" i="6"/>
  <c r="L16" i="6"/>
  <c r="V48" i="6"/>
  <c r="V42" i="6"/>
  <c r="R24" i="6"/>
  <c r="R45" i="6"/>
  <c r="R38" i="6"/>
  <c r="F37" i="6"/>
  <c r="F25" i="6"/>
  <c r="F46" i="6"/>
  <c r="O46" i="6"/>
  <c r="R43" i="6"/>
  <c r="U40" i="6"/>
  <c r="V40" i="6" s="1"/>
  <c r="O38" i="6"/>
  <c r="R36" i="6"/>
  <c r="I24" i="6"/>
  <c r="I22" i="6"/>
  <c r="U15" i="6"/>
  <c r="R14" i="6"/>
  <c r="U25" i="6"/>
  <c r="U46" i="6"/>
  <c r="V46" i="6" s="1"/>
  <c r="U47" i="6"/>
  <c r="V47" i="6" s="1"/>
  <c r="L25" i="6"/>
  <c r="I25" i="6"/>
  <c r="I46" i="6"/>
  <c r="I47" i="6"/>
  <c r="E21" i="5"/>
  <c r="Q22" i="9"/>
  <c r="K23" i="7"/>
  <c r="N13" i="7"/>
  <c r="K8" i="7"/>
  <c r="K10" i="7"/>
  <c r="L46" i="6"/>
  <c r="L38" i="6"/>
  <c r="F32" i="6"/>
  <c r="L23" i="6"/>
  <c r="I19" i="6"/>
  <c r="O16" i="6"/>
  <c r="U14" i="6"/>
  <c r="R13" i="6"/>
  <c r="O12" i="6"/>
  <c r="U10" i="6"/>
  <c r="R9" i="6"/>
  <c r="O8" i="6"/>
  <c r="L35" i="6"/>
  <c r="L32" i="6"/>
  <c r="L48" i="6"/>
  <c r="E16" i="5"/>
  <c r="T13" i="5"/>
  <c r="Q12" i="5"/>
  <c r="N11" i="5"/>
  <c r="H9" i="5"/>
  <c r="T8" i="3"/>
  <c r="Q23" i="9"/>
  <c r="Q13" i="9"/>
  <c r="Q16" i="9"/>
  <c r="H19" i="9"/>
  <c r="H23" i="9"/>
  <c r="E8" i="9"/>
  <c r="E13" i="9"/>
  <c r="E14" i="9"/>
  <c r="I22" i="7"/>
  <c r="K22" i="7" s="1"/>
  <c r="K21" i="7"/>
  <c r="V44" i="6"/>
  <c r="O42" i="6"/>
  <c r="R40" i="6"/>
  <c r="V35" i="6"/>
  <c r="U33" i="6"/>
  <c r="O25" i="6"/>
  <c r="U23" i="6"/>
  <c r="R21" i="6"/>
  <c r="R19" i="6"/>
  <c r="O17" i="6"/>
  <c r="L13" i="6"/>
  <c r="I12" i="6"/>
  <c r="L9" i="6"/>
  <c r="I8" i="6"/>
  <c r="O23" i="6"/>
  <c r="O44" i="6"/>
  <c r="O37" i="6"/>
  <c r="T20" i="5"/>
  <c r="Q19" i="5"/>
  <c r="H15" i="5"/>
  <c r="E14" i="5"/>
  <c r="T11" i="5"/>
  <c r="Q10" i="5"/>
  <c r="K15" i="4"/>
  <c r="H10" i="4"/>
  <c r="T14" i="3"/>
  <c r="T11" i="3"/>
  <c r="Q10" i="3"/>
  <c r="E12" i="4"/>
  <c r="Q17" i="4"/>
  <c r="H9" i="4"/>
  <c r="Q13" i="3"/>
  <c r="H8" i="2"/>
  <c r="Q22" i="2"/>
  <c r="N13" i="5"/>
  <c r="K13" i="5"/>
  <c r="K19" i="5"/>
  <c r="K12" i="5"/>
  <c r="H8" i="4"/>
  <c r="E20" i="2"/>
  <c r="T14" i="2"/>
  <c r="E16" i="4"/>
  <c r="Q17" i="2"/>
  <c r="K14" i="2"/>
  <c r="E13" i="2"/>
  <c r="H10" i="2"/>
  <c r="E9" i="2"/>
  <c r="K21" i="2"/>
  <c r="T8" i="2"/>
  <c r="H22" i="2"/>
  <c r="H15" i="2"/>
  <c r="Q16" i="4"/>
  <c r="Q12" i="4"/>
  <c r="N16" i="4"/>
  <c r="N14" i="4"/>
  <c r="K12" i="3"/>
  <c r="Q20" i="2"/>
  <c r="Q16" i="2"/>
  <c r="T13" i="2"/>
  <c r="Q12" i="2"/>
  <c r="N11" i="2"/>
  <c r="H9" i="2"/>
  <c r="E8" i="2"/>
  <c r="N14" i="2"/>
  <c r="T13" i="4"/>
  <c r="E17" i="4"/>
  <c r="N15" i="3"/>
  <c r="N13" i="3"/>
  <c r="Q11" i="2"/>
  <c r="E22" i="2"/>
  <c r="H11" i="2"/>
  <c r="T20" i="2"/>
  <c r="E10" i="17"/>
  <c r="W9" i="13"/>
  <c r="Q10" i="17"/>
  <c r="T21" i="13" l="1"/>
  <c r="T22" i="7"/>
  <c r="E22" i="7"/>
  <c r="Q25" i="13"/>
  <c r="K25" i="13"/>
  <c r="K21" i="13"/>
  <c r="E9" i="13"/>
  <c r="H40" i="13"/>
  <c r="T44" i="13"/>
  <c r="N29" i="13"/>
  <c r="K48" i="13"/>
  <c r="N40" i="13"/>
  <c r="H29" i="13"/>
  <c r="H21" i="13"/>
  <c r="T25" i="13"/>
  <c r="N25" i="13"/>
  <c r="T51" i="13"/>
  <c r="E40" i="13"/>
  <c r="H25" i="13"/>
  <c r="H48" i="13"/>
  <c r="T9" i="13"/>
  <c r="N48" i="13"/>
  <c r="N51" i="13"/>
  <c r="T48" i="13"/>
  <c r="N21" i="13"/>
  <c r="H51" i="13"/>
  <c r="N44" i="13"/>
  <c r="H44" i="13"/>
  <c r="T29" i="13"/>
</calcChain>
</file>

<file path=xl/sharedStrings.xml><?xml version="1.0" encoding="utf-8"?>
<sst xmlns="http://schemas.openxmlformats.org/spreadsheetml/2006/main" count="860" uniqueCount="359">
  <si>
    <t>DATOS MUNICIPALES
ENCUESTA DE TURISMO RECEPTIVO DEL CABILDO DE TENERIFE</t>
  </si>
  <si>
    <t>INDICE</t>
  </si>
  <si>
    <t>PAÍS DE RESIDENCIA</t>
  </si>
  <si>
    <t>EDAD MEDIA DE LOS TURISTAS</t>
  </si>
  <si>
    <t>NIVEL DE RENTA DEL TURISTA</t>
  </si>
  <si>
    <t>GRUPO VACACIONAL</t>
  </si>
  <si>
    <t>GASTO EN ORIGEN Y DESTINO</t>
  </si>
  <si>
    <t>FIDELIDAD</t>
  </si>
  <si>
    <t>ESTANCIA MEDIA</t>
  </si>
  <si>
    <t>TIPO DE ALOJAMIENTO</t>
  </si>
  <si>
    <t>CATEGORÍA DEL ALOJAMIENTO</t>
  </si>
  <si>
    <t>TIME SHARING - CASA PARTICULAR</t>
  </si>
  <si>
    <t>FORMULA DE CONTRATACIÓN DEL VIAJE</t>
  </si>
  <si>
    <t>SERVICIOS CONTRATADOS EN ORIGEN</t>
  </si>
  <si>
    <t>TRANSFER</t>
  </si>
  <si>
    <t>USO DE COCHE DURANTE LAS VACACIONES</t>
  </si>
  <si>
    <t>USO INTERNET</t>
  </si>
  <si>
    <t>ACTIVIDADES PRACTICADAS</t>
  </si>
  <si>
    <t>EXCURSIONES REALIZADAS</t>
  </si>
  <si>
    <t>MEDIO DE TRANSPORTE EXCURSIONES</t>
  </si>
  <si>
    <t>MOTIVOS ELECCIÓN TENERIFE</t>
  </si>
  <si>
    <t>SATISFACCIÓN</t>
  </si>
  <si>
    <t>NOTA METODOLÓGICA: En la zonificación empleada se han agrupado Municipios para garantizar una muestra representativa: Santiago del Teide-Guía de Isora; Granadilla/San Miguel)</t>
  </si>
  <si>
    <t>Distribución por nacionalidades según zona de alojamiento (% turistas)</t>
  </si>
  <si>
    <t>TENERIFE</t>
  </si>
  <si>
    <t>ADEJE</t>
  </si>
  <si>
    <t>ARONA</t>
  </si>
  <si>
    <t>PUERTO DE LA CRUZ</t>
  </si>
  <si>
    <t>SANTIAGO/ GUÍA</t>
  </si>
  <si>
    <t>GRANADILLA/ S. MIGUEL</t>
  </si>
  <si>
    <t>SANTA CRUZ/LA LAGUNA</t>
  </si>
  <si>
    <t>Reino Unido</t>
  </si>
  <si>
    <t>España</t>
  </si>
  <si>
    <t>Alemania</t>
  </si>
  <si>
    <t>Suecia</t>
  </si>
  <si>
    <t>Rusia</t>
  </si>
  <si>
    <t>Holanda</t>
  </si>
  <si>
    <t>Francia</t>
  </si>
  <si>
    <t>Bélgica</t>
  </si>
  <si>
    <t>Noruega</t>
  </si>
  <si>
    <t>Finlandia</t>
  </si>
  <si>
    <t>Italia</t>
  </si>
  <si>
    <t>Dinamarca</t>
  </si>
  <si>
    <t>Suiza + Austria</t>
  </si>
  <si>
    <t>Irlanda (Eire)</t>
  </si>
  <si>
    <t>Resto del Mundo</t>
  </si>
  <si>
    <t>FUENTE: Encuesta al Turismo Receptivo del Cabildo Insular de Tenerife. ELABORACIÓN: Turismo de Tenerife.</t>
  </si>
  <si>
    <t>Ver Índice</t>
  </si>
  <si>
    <t>Distribución por rango de edad del turismo en Tenerife (% turistas)</t>
  </si>
  <si>
    <t>25 años y menos</t>
  </si>
  <si>
    <t>26 a 30 años</t>
  </si>
  <si>
    <t>31 a 45 años</t>
  </si>
  <si>
    <t>46 a 50 años</t>
  </si>
  <si>
    <t>51 a 60 años</t>
  </si>
  <si>
    <t>61 y más años</t>
  </si>
  <si>
    <t>No contesta</t>
  </si>
  <si>
    <t>Edad media</t>
  </si>
  <si>
    <t>Renta media familiar (% turistas)</t>
  </si>
  <si>
    <t>12.000 € y menos</t>
  </si>
  <si>
    <t>12.001 - 18.000 €</t>
  </si>
  <si>
    <t>18.001 - 24.000 €</t>
  </si>
  <si>
    <t>24.001 - 36.000 €</t>
  </si>
  <si>
    <t>36.001 - 45.000 €</t>
  </si>
  <si>
    <t>45.001 - 66.000 €</t>
  </si>
  <si>
    <t>66.001 - 84.000 €</t>
  </si>
  <si>
    <t>Más de 84.000 €</t>
  </si>
  <si>
    <t>no contesta</t>
  </si>
  <si>
    <t xml:space="preserve">Ingresos familiares en € </t>
  </si>
  <si>
    <t>Fuente: Encuesta al Turismo Receptivo Cabildo Tenerife. Elaboración: Turismo de Tenerife</t>
  </si>
  <si>
    <t>Relación de las personas que forman el grupo de viaje (% turistas)</t>
  </si>
  <si>
    <t>Relación entre los viajeros</t>
  </si>
  <si>
    <t>Pareja</t>
  </si>
  <si>
    <t>Pareja e hijos/nietos/sobrinos</t>
  </si>
  <si>
    <t>Hijos/nietos/sobrinos sin pareja</t>
  </si>
  <si>
    <t>Con madre y/o padre</t>
  </si>
  <si>
    <t>Amigos</t>
  </si>
  <si>
    <t>Otros familiares</t>
  </si>
  <si>
    <t>Solo</t>
  </si>
  <si>
    <t>Otras relaciones</t>
  </si>
  <si>
    <t>Turismo familiar - grupos que viajan con menores de 15 años (%)</t>
  </si>
  <si>
    <t>Grupo  con niños</t>
  </si>
  <si>
    <t>Grupo  sin niños</t>
  </si>
  <si>
    <t>*Turismo familiar: se considera turismo familiar cuando en el grupo pago hay niños menores de 15 años
FUENTE: Encuesta Turismo Receptivo del Cabildo Insular de Tenerife. ELABORACIÓN: Turismo de Tenerife.</t>
  </si>
  <si>
    <t>Gasto turístico (€/persona)</t>
  </si>
  <si>
    <t xml:space="preserve">Gasto en Origen </t>
  </si>
  <si>
    <t>Gasto en Destino</t>
  </si>
  <si>
    <t>DISTRIBUCIÓN DE GASTO  EN TENERIFE</t>
  </si>
  <si>
    <t>Restaurantes</t>
  </si>
  <si>
    <t>Compras</t>
  </si>
  <si>
    <t>Compras de comida</t>
  </si>
  <si>
    <t>Alojamiento pagado en destino</t>
  </si>
  <si>
    <t>Excursiones organizadas</t>
  </si>
  <si>
    <t xml:space="preserve">Alquiler de coche </t>
  </si>
  <si>
    <t>Ocio/ diversión/cultura</t>
  </si>
  <si>
    <t>Extras alojamiento</t>
  </si>
  <si>
    <t xml:space="preserve">Transporte público </t>
  </si>
  <si>
    <t xml:space="preserve">Ocio nocturno </t>
  </si>
  <si>
    <t>Actividades deportivas</t>
  </si>
  <si>
    <t>Tratamientos salud</t>
  </si>
  <si>
    <t>Otros servicios fuera del alojamiento</t>
  </si>
  <si>
    <t>Time sharing</t>
  </si>
  <si>
    <t>Casinos</t>
  </si>
  <si>
    <t>Otros gastos</t>
  </si>
  <si>
    <t>FUENTE: Encuesta Turismo Receptivo del Cabildo Insular de Tenerife. ELABORACIÓN: Turismo de Tenerife.</t>
  </si>
  <si>
    <t>Gasto turístico (€/persona/día)</t>
  </si>
  <si>
    <t xml:space="preserve">Gasto medio diario en Origen </t>
  </si>
  <si>
    <t>Gasto medio diario en Destino</t>
  </si>
  <si>
    <t>DISTRIBUCIÓN DE GASTO DIARIO  EN TENERIFE</t>
  </si>
  <si>
    <t>Porcentaje de turistas repetidores  (% turistas)</t>
  </si>
  <si>
    <t>1ª visita</t>
  </si>
  <si>
    <t>Repetidor</t>
  </si>
  <si>
    <t>1 visita</t>
  </si>
  <si>
    <t>2 a 3 visitas</t>
  </si>
  <si>
    <t>4 y más visitas</t>
  </si>
  <si>
    <t>Porcentaje de turistas repetidores en los últimos 5 años (% turistas)</t>
  </si>
  <si>
    <t>Tipo de alojamiento (% turistas)</t>
  </si>
  <si>
    <t>Hotel</t>
  </si>
  <si>
    <t>Aparthotel</t>
  </si>
  <si>
    <t>Apartamento</t>
  </si>
  <si>
    <t>Turismo rural</t>
  </si>
  <si>
    <t>Casa particular</t>
  </si>
  <si>
    <t>Otro tipo</t>
  </si>
  <si>
    <t>Tipo y categoría de alojamiento (% turistas)</t>
  </si>
  <si>
    <t>Hotel 1 y 2*</t>
  </si>
  <si>
    <t>Hotel 3*</t>
  </si>
  <si>
    <t>Hotel 4*</t>
  </si>
  <si>
    <t>Hotel 5*</t>
  </si>
  <si>
    <t>Aparthotel 1 y 2*</t>
  </si>
  <si>
    <t>Aparthotel 3*</t>
  </si>
  <si>
    <t>Aparthotel 4*</t>
  </si>
  <si>
    <t>Apartam. 1 llave</t>
  </si>
  <si>
    <t>Apartam. 2 llaves</t>
  </si>
  <si>
    <t>Apartam. 3 llaves</t>
  </si>
  <si>
    <t>Casa/hotel rural</t>
  </si>
  <si>
    <t>Casa/apartamento privado</t>
  </si>
  <si>
    <t>Camping</t>
  </si>
  <si>
    <t>Otro alojamiento</t>
  </si>
  <si>
    <t>Tipo y categoría de alojamiento bajo la modalidad Time sharing (% turistas)</t>
  </si>
  <si>
    <t>Aparthotel 1 y 2 estrellas</t>
  </si>
  <si>
    <t>Aparthotel 3 estrellas</t>
  </si>
  <si>
    <t>ApartHotel 4 estrellas</t>
  </si>
  <si>
    <t>Apartam. 1 y 2 llaves</t>
  </si>
  <si>
    <t>Tipo y categoría de alojamiento bajo la modalidad "casa particular" (% turistas)</t>
  </si>
  <si>
    <t>Duración de la estancia (% turistas)</t>
  </si>
  <si>
    <t>1 a 5 noches</t>
  </si>
  <si>
    <t>6 a 8 noches</t>
  </si>
  <si>
    <t>9 a 16 noches</t>
  </si>
  <si>
    <t>Más de 16 noches</t>
  </si>
  <si>
    <t>Estancia media</t>
  </si>
  <si>
    <t>Lugar de estancia de la visita anterior de repetidores (% turistas)</t>
  </si>
  <si>
    <t>Los Cristianos</t>
  </si>
  <si>
    <t>Las Américas-Arona</t>
  </si>
  <si>
    <t>Costa Adeje</t>
  </si>
  <si>
    <t>Santiago/ Guía costa</t>
  </si>
  <si>
    <t>Callao Salvaje/Playa Paraiso/Marazul</t>
  </si>
  <si>
    <t>Amarilla Golf/ Golf Sur</t>
  </si>
  <si>
    <t>Palmar/Tenbel/Costa Silencio</t>
  </si>
  <si>
    <t>El Médano</t>
  </si>
  <si>
    <t>Resto sur + Sur interior</t>
  </si>
  <si>
    <t>Puerto de la Cruz/ Valle Orotava</t>
  </si>
  <si>
    <t>Resto Norte</t>
  </si>
  <si>
    <t>Área Metropolitana</t>
  </si>
  <si>
    <t>Fórmula utilizada para la contratación del vuelo y el alojamiento (% turistas)</t>
  </si>
  <si>
    <t>SANTA CRUZ/ LA LAGUNA</t>
  </si>
  <si>
    <t>Paquete turístico</t>
  </si>
  <si>
    <t>Contrata vuelo y alojamiento como servicios independientes</t>
  </si>
  <si>
    <t>Contrata vuelo y alojamiento en distinto momento</t>
  </si>
  <si>
    <t>Contrata vuelo y alojamiento al mismo tiempo como servicios independientes</t>
  </si>
  <si>
    <t>no lo sabe</t>
  </si>
  <si>
    <t>Nota: Cambios en el cuestionario 2013 no permiten comparaciones con el año anterior. 
FUENTE: Encuesta Turismo Receptivo del Cabildo Insular de Tenerife. ELABORACIÓN: Turismo de Tenerife.</t>
  </si>
  <si>
    <t>Fórmula de contratación del vuelo (% turistas)</t>
  </si>
  <si>
    <t>TOUROPERADOR</t>
  </si>
  <si>
    <t>Oficina de ventas</t>
  </si>
  <si>
    <t>Por Teléfono o fax</t>
  </si>
  <si>
    <t>A través de Internet (web, portal)</t>
  </si>
  <si>
    <t>AGENCIA DE VIAJES</t>
  </si>
  <si>
    <t>CONTRATACIÓN CON LA COMPAÑÍA</t>
  </si>
  <si>
    <t>Fórmula de contratación del alojamiento (% turistas)</t>
  </si>
  <si>
    <t>GRANADILLA/S.MIGUEL</t>
  </si>
  <si>
    <t>ALOJAMIENTO DESDE ORIGEN</t>
  </si>
  <si>
    <t>OTRAS MODALIDADES ALOJAMIENTO</t>
  </si>
  <si>
    <t>Cesión de amigos o familiares</t>
  </si>
  <si>
    <t xml:space="preserve">Propietario o copropietario </t>
  </si>
  <si>
    <t>Premio, regalo empresa o viaje de promoción</t>
  </si>
  <si>
    <t>Vino sin alojamiento, contrató en Tenerife</t>
  </si>
  <si>
    <t>Intercambio vivienda</t>
  </si>
  <si>
    <t>otra modalidad</t>
  </si>
  <si>
    <t>Servicios pagados en origen (% turistas)</t>
  </si>
  <si>
    <t>Vuelo, alojamiento y pensión alimenticia</t>
  </si>
  <si>
    <t>Desayuno</t>
  </si>
  <si>
    <t>Media pensión</t>
  </si>
  <si>
    <t>Pensión completa</t>
  </si>
  <si>
    <t>Todo incluido</t>
  </si>
  <si>
    <t>No indica tipo de pensión</t>
  </si>
  <si>
    <t>Vuelo y alojamiento</t>
  </si>
  <si>
    <t>Solo vuelo</t>
  </si>
  <si>
    <t>Solo alojamiento</t>
  </si>
  <si>
    <t>Alojamiento y pensión alimenticia sin tipo</t>
  </si>
  <si>
    <t>No paga nada en origen</t>
  </si>
  <si>
    <t xml:space="preserve">Servicios complementarios </t>
  </si>
  <si>
    <t>Transporte Alojamiento-Aeropuerto</t>
  </si>
  <si>
    <t>Alquiler de coche</t>
  </si>
  <si>
    <t>Excursiones</t>
  </si>
  <si>
    <t>Viaje combinado</t>
  </si>
  <si>
    <t>Crucero</t>
  </si>
  <si>
    <t>Actividades Deportivas</t>
  </si>
  <si>
    <t>SERVICIOS COMPLEMENTARIOS CONTRATADOS EN EL PAÍS DE ORIGEN (%)</t>
  </si>
  <si>
    <t>Pensión alimenticia contratada (% turistas)</t>
  </si>
  <si>
    <t>Transfer utilizado para traslado aeropuerto - alojamiento (% turistas)</t>
  </si>
  <si>
    <t>Bus turístico</t>
  </si>
  <si>
    <t>Coche privado o alquiler</t>
  </si>
  <si>
    <t>Bus regular</t>
  </si>
  <si>
    <t>Taxi</t>
  </si>
  <si>
    <t>Limusina</t>
  </si>
  <si>
    <t>Transporte alojamiento</t>
  </si>
  <si>
    <t>No contestan</t>
  </si>
  <si>
    <t xml:space="preserve">FUENTE: Encuesta Turismo Receptivo del Cabildo Insular de Tenerife. ELABORACIÓN: Turismo de Tenerife </t>
  </si>
  <si>
    <t>Uso de coche durante la estancia en Tenerife (% turistas)</t>
  </si>
  <si>
    <t>Utilizar coche</t>
  </si>
  <si>
    <t>No utilizó</t>
  </si>
  <si>
    <t>Sí utilizó</t>
  </si>
  <si>
    <t>Alquilado</t>
  </si>
  <si>
    <t>Cedido</t>
  </si>
  <si>
    <t>Propio</t>
  </si>
  <si>
    <t>nº días coche propio</t>
  </si>
  <si>
    <t>nº días coche cedido</t>
  </si>
  <si>
    <t>nº días coche alquilado</t>
  </si>
  <si>
    <t>Uso de internet para organizar el viaje a Tenerife (% turistas)</t>
  </si>
  <si>
    <t>Usó internet</t>
  </si>
  <si>
    <t>Solo consultas de servicios*</t>
  </si>
  <si>
    <t>Reserva y compra de servicios*</t>
  </si>
  <si>
    <t>para reservar</t>
  </si>
  <si>
    <t>para comprar</t>
  </si>
  <si>
    <t>No usó internet</t>
  </si>
  <si>
    <t>* Servicios: vuelo, alojamiento, alquiler de coches, otros servicios (deportes, salud, espectáculos,…)
FUENTE: Encuesta al Turismo Receptivo, Cabildo Insular de Tenerife. ELABORACIÓN: Turismo de Tenerife</t>
  </si>
  <si>
    <t>Realización de actividades durante la estancia en Tenerife (% turistas)</t>
  </si>
  <si>
    <t>Realiza actividades</t>
  </si>
  <si>
    <t>No realiza actividades</t>
  </si>
  <si>
    <t>Actividades turísticas realizadas durante la estancia en Tenerife (% turistas)</t>
  </si>
  <si>
    <t>Visita a parques temáticos (zoológicos, botánicos, acuáticos)</t>
  </si>
  <si>
    <t>Senderismo (a pié, más de una hora, fuera de áreas urbanas)</t>
  </si>
  <si>
    <t>Observación de cetáceos/ delfines/ballenas (en barco)</t>
  </si>
  <si>
    <t>Subida en teleférico al Teide</t>
  </si>
  <si>
    <t>Visita a museos, conciertos, exposiciones</t>
  </si>
  <si>
    <t>Tratamientos de salud (hidroterapia, masajes,...)</t>
  </si>
  <si>
    <t>Excursión a otra isla canaria (en el día)</t>
  </si>
  <si>
    <t>Fiestas y eventos populares (fiestas populares, carnavales,…)</t>
  </si>
  <si>
    <t xml:space="preserve">Navegación (vela/ pesca deportivas) </t>
  </si>
  <si>
    <t>Buceo deportivo/fotográfico</t>
  </si>
  <si>
    <t>Golf (excluidos minigolf y campos de práctica)</t>
  </si>
  <si>
    <t>Bike - Ciclismo</t>
  </si>
  <si>
    <t>Observación de estrellas (especializado)</t>
  </si>
  <si>
    <t>Obsevación aves (Birdwatching)</t>
  </si>
  <si>
    <t>Surf / windsurf/ kitesurf</t>
  </si>
  <si>
    <t xml:space="preserve">Deportes de aventura / riesgo (parapente, escalada,...) </t>
  </si>
  <si>
    <t>Rutas a caballo</t>
  </si>
  <si>
    <t>Otras actividades</t>
  </si>
  <si>
    <t>Visitas a lugares de interés turístico (% turistas)</t>
  </si>
  <si>
    <t>Realizaron alguna excursión</t>
  </si>
  <si>
    <t>No realiza excursión</t>
  </si>
  <si>
    <t>Lugares de interés turístico visitados durante la estancia en Tenerife (% turistas)</t>
  </si>
  <si>
    <t>SANTIAGO/GUÍA</t>
  </si>
  <si>
    <t>El Teide</t>
  </si>
  <si>
    <t>Santa Cruz (ciudad)</t>
  </si>
  <si>
    <t>Puerto de la Cruz</t>
  </si>
  <si>
    <t>Acantilado de los Gigantes</t>
  </si>
  <si>
    <t>Garachico/Icod de los Vinos</t>
  </si>
  <si>
    <t>Vuelta/recorridos por la Isla</t>
  </si>
  <si>
    <t>La Laguna (ciudad)</t>
  </si>
  <si>
    <t>Barranco de Masca</t>
  </si>
  <si>
    <t>La Orotava (centro urbano)</t>
  </si>
  <si>
    <t>Candelaria</t>
  </si>
  <si>
    <t>Playa de las Teresitas</t>
  </si>
  <si>
    <t>Anaga/ Taganana</t>
  </si>
  <si>
    <t>Teno/Buenavista</t>
  </si>
  <si>
    <t>Otra excursiones</t>
  </si>
  <si>
    <t>Medios de transporte utilizado para realizar excursiones en Tenerife (% turistas)</t>
  </si>
  <si>
    <t>coche alquiler</t>
  </si>
  <si>
    <t>excursión organizada</t>
  </si>
  <si>
    <t>bus/ taxi</t>
  </si>
  <si>
    <t>No realiza Excursiones</t>
  </si>
  <si>
    <t xml:space="preserve">*Porcentajes sobre el total de la muestra. Respuesta múltiple
FUENTE: Encuesta Turismo Receptivo del Cabildo Insular de Tenerife. ELABORACIÓN: Turismo de Tenerife </t>
  </si>
  <si>
    <t>Motivos para elegir Tenerife como destino turístico (% turistas)</t>
  </si>
  <si>
    <t>Clima</t>
  </si>
  <si>
    <t>Sol</t>
  </si>
  <si>
    <t>Precios</t>
  </si>
  <si>
    <t>Accesibilidad/conectividad/destino cercano</t>
  </si>
  <si>
    <t>Descanso/relax/tranquilidad</t>
  </si>
  <si>
    <t>Naturaleza/paisajes</t>
  </si>
  <si>
    <t>Los atractivos del destino/lugares de interes</t>
  </si>
  <si>
    <t>Amabilidad/hospitalidad</t>
  </si>
  <si>
    <t>Características del alojamiento</t>
  </si>
  <si>
    <t>Fidelidad</t>
  </si>
  <si>
    <t>Mar/agua/oceano</t>
  </si>
  <si>
    <t>Playa/arena</t>
  </si>
  <si>
    <t>Visita a familiares/amigos</t>
  </si>
  <si>
    <t>Gastronomía</t>
  </si>
  <si>
    <t>Destino atractivo/bello</t>
  </si>
  <si>
    <t>Alojamiento: disponibilidad</t>
  </si>
  <si>
    <t>Buena oferta turística/servicios turísticos/calidad/prestaciones turísticas</t>
  </si>
  <si>
    <t>El teide</t>
  </si>
  <si>
    <t>Actividades/ocio general</t>
  </si>
  <si>
    <t>Recomendación</t>
  </si>
  <si>
    <t>Senderismo</t>
  </si>
  <si>
    <t>Cultura/eventos culturales/costumbres</t>
  </si>
  <si>
    <t>Loro parque</t>
  </si>
  <si>
    <t>Turismo familiar</t>
  </si>
  <si>
    <t>Disponibilidad viaje o servicios del viaje</t>
  </si>
  <si>
    <t>Nadar/baños</t>
  </si>
  <si>
    <t>Seguridad</t>
  </si>
  <si>
    <t>Celebración/aniversarios</t>
  </si>
  <si>
    <t>Ocio nocturno/ vida nocturna</t>
  </si>
  <si>
    <t>Siam park</t>
  </si>
  <si>
    <t>Golf</t>
  </si>
  <si>
    <t>Caminar/pasear</t>
  </si>
  <si>
    <t>Destino cuidado/limpio</t>
  </si>
  <si>
    <t>Comercio/compras</t>
  </si>
  <si>
    <t>Profesional/negocios</t>
  </si>
  <si>
    <t>Medico/personales</t>
  </si>
  <si>
    <t>Lugares específicos</t>
  </si>
  <si>
    <t>Viaje en grupo</t>
  </si>
  <si>
    <t>Formación/estudios</t>
  </si>
  <si>
    <t>Deportes general</t>
  </si>
  <si>
    <t>Otros parques temáticos</t>
  </si>
  <si>
    <t>Surf/windsurf/kite surf</t>
  </si>
  <si>
    <t>Buceo/submarinismo</t>
  </si>
  <si>
    <t>Turismo interior</t>
  </si>
  <si>
    <t>Premio/regalo</t>
  </si>
  <si>
    <t>Bike</t>
  </si>
  <si>
    <t>Observación cetáceos</t>
  </si>
  <si>
    <t>Visitar otra isla/viaje combinado</t>
  </si>
  <si>
    <t>Ligue/sexo</t>
  </si>
  <si>
    <t>Otros</t>
  </si>
  <si>
    <t>Accesibilidad discapacitados/sin barreras arquitectonicas</t>
  </si>
  <si>
    <t>Carreteras/transportes/desplazamientos en la isla</t>
  </si>
  <si>
    <t>Entrenamiento/competición</t>
  </si>
  <si>
    <t>Decisión de otra persona</t>
  </si>
  <si>
    <t>Observación estrellas</t>
  </si>
  <si>
    <t>Variedad de opciones</t>
  </si>
  <si>
    <t>Menos masificado</t>
  </si>
  <si>
    <t>Mejoras en la isla (infraestructuras, instalaciones, etc)/actualizado</t>
  </si>
  <si>
    <t>Escalada/parapente</t>
  </si>
  <si>
    <t>Encuesta Turismo Receptivo del Cabildo Insular de Tenerife. ELABORACIÓN: Turismo de Tenerife</t>
  </si>
  <si>
    <t>Satisfacción global  e índice de satisfacción con diferentes aspectos del viaje a Tenerife (escala de 1 a 10)</t>
  </si>
  <si>
    <t>Satisfacción global percibida de las vacaciones en Tenerife</t>
  </si>
  <si>
    <t>Calidad alojamiento</t>
  </si>
  <si>
    <t>Trato  en el alojamiento</t>
  </si>
  <si>
    <t>Calidad de la comida/bebida en alojamiento</t>
  </si>
  <si>
    <t>Calidad de la comida/bebida fuera alojamiento</t>
  </si>
  <si>
    <r>
      <t xml:space="preserve">Calidad ambiental y paisajistica de la zona turística </t>
    </r>
    <r>
      <rPr>
        <b/>
        <sz val="8"/>
        <color theme="1" tint="0.249977111117893"/>
        <rFont val="Calibri"/>
        <family val="2"/>
        <scheme val="minor"/>
      </rPr>
      <t>(paisaje urbano, ruidos, contaminación, limpieza, etc)</t>
    </r>
  </si>
  <si>
    <t>Seguridad personal</t>
  </si>
  <si>
    <t>Hospitalidad de la población local</t>
  </si>
  <si>
    <t>Oferta de actividades y ocio</t>
  </si>
  <si>
    <t>Comercio</t>
  </si>
  <si>
    <t>Precios en Tenerife</t>
  </si>
  <si>
    <t>Valoraciones en una escala del 1 al 10
Fuente: Encuesta al Turismo Receptivo Cabildo Tenerife. Elaboración: Turismo de Tenerife</t>
  </si>
  <si>
    <t>año 2015</t>
  </si>
  <si>
    <t>var. 15/14</t>
  </si>
  <si>
    <t>dif. 15/14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</si>
</sst>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#,##0\ &quot;€&quot;"/>
    <numFmt numFmtId="167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8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u/>
      <sz val="10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b/>
      <sz val="10"/>
      <color theme="3" tint="-0.249977111117893"/>
      <name val="Arial"/>
      <family val="2"/>
    </font>
    <font>
      <b/>
      <sz val="16"/>
      <color indexed="9"/>
      <name val="Calibri"/>
      <family val="2"/>
      <scheme val="minor"/>
    </font>
    <font>
      <sz val="10"/>
      <color theme="1" tint="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Arial"/>
      <family val="2"/>
    </font>
    <font>
      <b/>
      <i/>
      <u/>
      <sz val="10"/>
      <color theme="3" tint="-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0"/>
      <color theme="0"/>
      <name val="Arial"/>
      <family val="2"/>
    </font>
    <font>
      <sz val="8"/>
      <name val="Arial"/>
      <family val="2"/>
    </font>
    <font>
      <sz val="10"/>
      <color theme="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0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3" fontId="1" fillId="0" borderId="0">
      <alignment vertical="center"/>
    </xf>
    <xf numFmtId="0" fontId="1" fillId="0" borderId="0"/>
  </cellStyleXfs>
  <cellXfs count="163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6" fillId="0" borderId="0" xfId="2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>
      <alignment vertical="center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right" vertical="center" wrapText="1"/>
      <protection hidden="1"/>
    </xf>
    <xf numFmtId="0" fontId="7" fillId="4" borderId="0" xfId="0" applyFont="1" applyFill="1" applyBorder="1" applyAlignment="1" applyProtection="1">
      <alignment horizontal="right" vertical="center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5" borderId="0" xfId="0" applyFont="1" applyFill="1" applyBorder="1" applyAlignment="1" applyProtection="1">
      <alignment horizontal="left" vertical="center" wrapText="1"/>
      <protection hidden="1"/>
    </xf>
    <xf numFmtId="164" fontId="6" fillId="5" borderId="0" xfId="0" applyNumberFormat="1" applyFont="1" applyFill="1" applyBorder="1" applyAlignment="1" applyProtection="1">
      <alignment horizontal="right" vertical="center" wrapText="1"/>
      <protection hidden="1"/>
    </xf>
    <xf numFmtId="165" fontId="6" fillId="5" borderId="0" xfId="1" applyNumberFormat="1" applyFont="1" applyFill="1" applyBorder="1" applyAlignment="1" applyProtection="1">
      <alignment horizontal="right" vertical="center" wrapText="1"/>
      <protection hidden="1"/>
    </xf>
    <xf numFmtId="164" fontId="6" fillId="3" borderId="0" xfId="0" applyNumberFormat="1" applyFont="1" applyFill="1" applyBorder="1" applyAlignment="1" applyProtection="1">
      <alignment horizontal="right" vertical="center" wrapText="1"/>
      <protection hidden="1"/>
    </xf>
    <xf numFmtId="165" fontId="6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11" fillId="3" borderId="0" xfId="0" applyFont="1" applyFill="1" applyBorder="1" applyAlignment="1" applyProtection="1">
      <alignment horizontal="left" vertical="center" wrapText="1"/>
      <protection hidden="1"/>
    </xf>
    <xf numFmtId="0" fontId="11" fillId="3" borderId="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Alignment="1">
      <alignment vertical="center"/>
    </xf>
    <xf numFmtId="0" fontId="13" fillId="3" borderId="0" xfId="2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/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Border="1" applyAlignment="1" applyProtection="1">
      <alignment horizontal="left" vertical="center" wrapText="1"/>
      <protection hidden="1"/>
    </xf>
    <xf numFmtId="2" fontId="6" fillId="6" borderId="0" xfId="0" applyNumberFormat="1" applyFont="1" applyFill="1" applyBorder="1" applyAlignment="1" applyProtection="1">
      <alignment horizontal="right" vertical="center" wrapText="1"/>
      <protection hidden="1"/>
    </xf>
    <xf numFmtId="2" fontId="6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12" fillId="0" borderId="0" xfId="0" applyFont="1" applyBorder="1"/>
    <xf numFmtId="166" fontId="6" fillId="6" borderId="0" xfId="0" applyNumberFormat="1" applyFont="1" applyFill="1" applyBorder="1" applyAlignment="1" applyProtection="1">
      <alignment horizontal="right" vertical="center" wrapText="1"/>
      <protection hidden="1"/>
    </xf>
    <xf numFmtId="165" fontId="6" fillId="6" borderId="0" xfId="1" applyNumberFormat="1" applyFont="1" applyFill="1" applyBorder="1" applyAlignment="1" applyProtection="1">
      <alignment horizontal="right" vertical="center" wrapText="1"/>
      <protection hidden="1"/>
    </xf>
    <xf numFmtId="3" fontId="6" fillId="7" borderId="0" xfId="0" applyNumberFormat="1" applyFont="1" applyFill="1" applyBorder="1" applyAlignment="1" applyProtection="1">
      <alignment horizontal="right" vertical="center" wrapText="1"/>
      <protection hidden="1"/>
    </xf>
    <xf numFmtId="167" fontId="6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14" fillId="3" borderId="0" xfId="0" applyFont="1" applyFill="1" applyBorder="1" applyAlignment="1" applyProtection="1">
      <alignment horizontal="left" vertical="center" wrapText="1"/>
      <protection hidden="1"/>
    </xf>
    <xf numFmtId="165" fontId="12" fillId="0" borderId="0" xfId="1" applyNumberFormat="1" applyFont="1" applyBorder="1" applyAlignment="1" applyProtection="1">
      <alignment vertical="center"/>
      <protection hidden="1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7" fillId="6" borderId="0" xfId="0" applyFont="1" applyFill="1" applyBorder="1" applyAlignment="1" applyProtection="1">
      <alignment vertical="center" wrapText="1"/>
      <protection hidden="1"/>
    </xf>
    <xf numFmtId="0" fontId="7" fillId="8" borderId="0" xfId="0" applyFont="1" applyFill="1" applyBorder="1" applyAlignment="1" applyProtection="1">
      <alignment vertical="center" wrapText="1"/>
      <protection hidden="1"/>
    </xf>
    <xf numFmtId="0" fontId="7" fillId="6" borderId="0" xfId="0" applyFont="1" applyFill="1" applyBorder="1" applyAlignment="1" applyProtection="1">
      <alignment horizontal="left" vertical="center" wrapText="1"/>
      <protection hidden="1"/>
    </xf>
    <xf numFmtId="2" fontId="0" fillId="0" borderId="0" xfId="0" applyNumberFormat="1" applyAlignment="1">
      <alignment vertical="center"/>
    </xf>
    <xf numFmtId="0" fontId="9" fillId="2" borderId="0" xfId="0" applyFont="1" applyFill="1" applyBorder="1" applyAlignment="1" applyProtection="1">
      <alignment horizontal="left" vertical="center"/>
      <protection hidden="1"/>
    </xf>
    <xf numFmtId="165" fontId="15" fillId="9" borderId="0" xfId="1" applyNumberFormat="1" applyFont="1" applyFill="1" applyBorder="1" applyAlignment="1" applyProtection="1">
      <alignment horizontal="right" vertical="center" wrapText="1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164" fontId="6" fillId="6" borderId="0" xfId="0" applyNumberFormat="1" applyFont="1" applyFill="1" applyBorder="1" applyAlignment="1" applyProtection="1">
      <alignment horizontal="right" vertical="center" wrapText="1"/>
      <protection hidden="1"/>
    </xf>
    <xf numFmtId="0" fontId="7" fillId="5" borderId="0" xfId="0" applyFont="1" applyFill="1" applyBorder="1" applyAlignment="1" applyProtection="1">
      <alignment horizontal="center" vertical="center" textRotation="90" wrapText="1"/>
      <protection hidden="1"/>
    </xf>
    <xf numFmtId="0" fontId="7" fillId="9" borderId="0" xfId="0" applyFont="1" applyFill="1" applyBorder="1" applyAlignment="1" applyProtection="1">
      <alignment vertical="center"/>
      <protection hidden="1"/>
    </xf>
    <xf numFmtId="2" fontId="6" fillId="5" borderId="0" xfId="0" applyNumberFormat="1" applyFont="1" applyFill="1" applyBorder="1" applyAlignment="1" applyProtection="1">
      <alignment horizontal="right" vertical="center" wrapText="1"/>
      <protection hidden="1"/>
    </xf>
    <xf numFmtId="0" fontId="7" fillId="9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Border="1" applyAlignment="1" applyProtection="1">
      <alignment horizontal="left" vertical="center"/>
      <protection hidden="1"/>
    </xf>
    <xf numFmtId="9" fontId="0" fillId="0" borderId="0" xfId="1" applyFont="1" applyAlignment="1" applyProtection="1">
      <alignment vertical="center"/>
      <protection hidden="1"/>
    </xf>
    <xf numFmtId="0" fontId="7" fillId="5" borderId="0" xfId="0" applyFont="1" applyFill="1" applyBorder="1" applyAlignment="1" applyProtection="1">
      <alignment horizontal="left" vertical="center" textRotation="90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8" fillId="0" borderId="0" xfId="0" applyFont="1"/>
    <xf numFmtId="164" fontId="6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0" xfId="0" applyFont="1" applyFill="1" applyAlignment="1" applyProtection="1">
      <alignment horizontal="right"/>
      <protection hidden="1"/>
    </xf>
    <xf numFmtId="0" fontId="7" fillId="9" borderId="0" xfId="0" applyFont="1" applyFill="1" applyAlignment="1" applyProtection="1">
      <alignment horizontal="right"/>
      <protection hidden="1"/>
    </xf>
    <xf numFmtId="0" fontId="15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  <protection hidden="1"/>
    </xf>
    <xf numFmtId="0" fontId="20" fillId="2" borderId="0" xfId="0" applyFont="1" applyFill="1" applyAlignment="1" applyProtection="1">
      <alignment horizontal="left" vertical="center" wrapText="1"/>
      <protection hidden="1"/>
    </xf>
    <xf numFmtId="0" fontId="21" fillId="0" borderId="0" xfId="0" applyFont="1" applyAlignment="1">
      <alignment vertical="center"/>
    </xf>
    <xf numFmtId="164" fontId="15" fillId="5" borderId="0" xfId="0" applyNumberFormat="1" applyFont="1" applyFill="1" applyBorder="1" applyAlignment="1" applyProtection="1">
      <alignment horizontal="right" vertical="center" wrapText="1"/>
      <protection hidden="1"/>
    </xf>
    <xf numFmtId="164" fontId="15" fillId="7" borderId="0" xfId="0" applyNumberFormat="1" applyFont="1" applyFill="1" applyBorder="1" applyAlignment="1" applyProtection="1">
      <alignment horizontal="right" vertical="center" wrapText="1"/>
      <protection hidden="1"/>
    </xf>
    <xf numFmtId="3" fontId="15" fillId="5" borderId="0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Border="1" applyAlignment="1">
      <alignment vertical="center"/>
    </xf>
    <xf numFmtId="0" fontId="7" fillId="10" borderId="0" xfId="0" applyFont="1" applyFill="1" applyBorder="1" applyAlignment="1" applyProtection="1">
      <alignment horizontal="center" vertical="center" wrapText="1"/>
      <protection hidden="1"/>
    </xf>
    <xf numFmtId="0" fontId="7" fillId="10" borderId="0" xfId="0" applyFont="1" applyFill="1" applyBorder="1" applyAlignment="1" applyProtection="1">
      <alignment horizontal="center" vertical="center" wrapText="1"/>
      <protection hidden="1"/>
    </xf>
    <xf numFmtId="2" fontId="15" fillId="0" borderId="0" xfId="0" applyNumberFormat="1" applyFont="1" applyBorder="1" applyAlignment="1" applyProtection="1">
      <alignment vertical="center"/>
      <protection hidden="1"/>
    </xf>
    <xf numFmtId="0" fontId="10" fillId="6" borderId="0" xfId="3" applyFont="1" applyFill="1" applyBorder="1" applyAlignment="1" applyProtection="1">
      <alignment horizontal="left" vertical="center" wrapText="1"/>
      <protection hidden="1"/>
    </xf>
    <xf numFmtId="164" fontId="7" fillId="6" borderId="0" xfId="0" applyNumberFormat="1" applyFont="1" applyFill="1" applyAlignment="1">
      <alignment vertical="center"/>
    </xf>
    <xf numFmtId="165" fontId="7" fillId="6" borderId="0" xfId="1" applyNumberFormat="1" applyFont="1" applyFill="1" applyAlignment="1">
      <alignment horizontal="right" vertical="center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164" fontId="6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15" fillId="5" borderId="0" xfId="0" applyNumberFormat="1" applyFont="1" applyFill="1" applyBorder="1" applyAlignment="1" applyProtection="1">
      <alignment horizontal="center" vertical="center" wrapText="1"/>
      <protection hidden="1"/>
    </xf>
    <xf numFmtId="164" fontId="6" fillId="10" borderId="0" xfId="0" applyNumberFormat="1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1" fontId="6" fillId="5" borderId="0" xfId="0" applyNumberFormat="1" applyFont="1" applyFill="1" applyBorder="1" applyAlignment="1" applyProtection="1">
      <alignment horizontal="center" vertical="center" wrapText="1"/>
      <protection hidden="1"/>
    </xf>
    <xf numFmtId="3" fontId="15" fillId="5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>
      <alignment vertical="center"/>
    </xf>
    <xf numFmtId="0" fontId="22" fillId="3" borderId="0" xfId="0" applyFont="1" applyFill="1" applyBorder="1" applyAlignment="1" applyProtection="1">
      <alignment horizontal="center" vertical="center" wrapText="1"/>
      <protection hidden="1"/>
    </xf>
    <xf numFmtId="164" fontId="0" fillId="10" borderId="0" xfId="0" applyNumberFormat="1" applyFill="1" applyAlignment="1">
      <alignment vertical="center"/>
    </xf>
    <xf numFmtId="0" fontId="7" fillId="6" borderId="0" xfId="3" applyFont="1" applyFill="1" applyBorder="1" applyAlignment="1" applyProtection="1">
      <alignment horizontal="left" vertical="center" wrapText="1"/>
      <protection hidden="1"/>
    </xf>
    <xf numFmtId="164" fontId="23" fillId="10" borderId="0" xfId="0" applyNumberFormat="1" applyFont="1" applyFill="1" applyAlignment="1">
      <alignment vertical="center"/>
    </xf>
    <xf numFmtId="0" fontId="16" fillId="3" borderId="0" xfId="0" applyFont="1" applyFill="1" applyBorder="1" applyAlignment="1" applyProtection="1">
      <alignment horizontal="left" vertical="center" wrapText="1"/>
      <protection hidden="1"/>
    </xf>
    <xf numFmtId="0" fontId="24" fillId="3" borderId="0" xfId="2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164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6" fillId="5" borderId="0" xfId="0" applyNumberFormat="1" applyFont="1" applyFill="1" applyBorder="1" applyAlignment="1">
      <alignment horizontal="right" vertical="center" wrapText="1"/>
    </xf>
    <xf numFmtId="165" fontId="6" fillId="5" borderId="0" xfId="0" applyNumberFormat="1" applyFont="1" applyFill="1" applyBorder="1" applyAlignment="1">
      <alignment horizontal="right" vertical="center" wrapText="1"/>
    </xf>
    <xf numFmtId="164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 indent="1"/>
      <protection hidden="1"/>
    </xf>
    <xf numFmtId="165" fontId="6" fillId="6" borderId="0" xfId="0" applyNumberFormat="1" applyFont="1" applyFill="1" applyBorder="1" applyAlignment="1">
      <alignment horizontal="right" vertical="center" wrapText="1"/>
    </xf>
    <xf numFmtId="164" fontId="6" fillId="6" borderId="0" xfId="0" applyNumberFormat="1" applyFont="1" applyFill="1" applyBorder="1" applyAlignment="1">
      <alignment horizontal="right" vertical="center" wrapText="1"/>
    </xf>
    <xf numFmtId="0" fontId="25" fillId="11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>
      <alignment vertical="center"/>
    </xf>
    <xf numFmtId="0" fontId="7" fillId="0" borderId="0" xfId="0" applyFont="1" applyProtection="1"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7" fillId="11" borderId="0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Border="1" applyAlignment="1" applyProtection="1">
      <alignment horizontal="center" vertical="center" wrapText="1"/>
      <protection hidden="1"/>
    </xf>
    <xf numFmtId="0" fontId="7" fillId="5" borderId="0" xfId="0" applyFont="1" applyFill="1" applyBorder="1" applyAlignment="1" applyProtection="1">
      <alignment horizontal="left" vertical="center" wrapText="1"/>
      <protection hidden="1"/>
    </xf>
    <xf numFmtId="0" fontId="7" fillId="12" borderId="0" xfId="0" applyFont="1" applyFill="1" applyBorder="1" applyAlignment="1" applyProtection="1">
      <alignment horizontal="left" vertical="center" wrapText="1"/>
      <protection hidden="1"/>
    </xf>
    <xf numFmtId="164" fontId="6" fillId="12" borderId="0" xfId="0" applyNumberFormat="1" applyFont="1" applyFill="1" applyBorder="1" applyAlignment="1" applyProtection="1">
      <alignment horizontal="right" vertical="center" wrapText="1"/>
      <protection hidden="1"/>
    </xf>
    <xf numFmtId="165" fontId="6" fillId="12" borderId="0" xfId="1" applyNumberFormat="1" applyFont="1" applyFill="1" applyBorder="1" applyAlignment="1" applyProtection="1">
      <alignment horizontal="right" vertical="center" wrapText="1"/>
      <protection hidden="1"/>
    </xf>
    <xf numFmtId="0" fontId="7" fillId="13" borderId="0" xfId="0" applyFont="1" applyFill="1" applyBorder="1" applyAlignment="1" applyProtection="1">
      <alignment horizontal="left" vertical="center"/>
      <protection hidden="1"/>
    </xf>
    <xf numFmtId="0" fontId="7" fillId="13" borderId="0" xfId="0" applyFont="1" applyFill="1" applyBorder="1" applyAlignment="1" applyProtection="1">
      <alignment horizontal="left" vertical="center" wrapText="1"/>
      <protection hidden="1"/>
    </xf>
    <xf numFmtId="164" fontId="6" fillId="13" borderId="0" xfId="0" applyNumberFormat="1" applyFont="1" applyFill="1" applyBorder="1" applyAlignment="1" applyProtection="1">
      <alignment horizontal="right" vertical="center" wrapText="1"/>
      <protection hidden="1"/>
    </xf>
    <xf numFmtId="165" fontId="6" fillId="13" borderId="0" xfId="1" applyNumberFormat="1" applyFont="1" applyFill="1" applyBorder="1" applyAlignment="1" applyProtection="1">
      <alignment horizontal="right" vertical="center" wrapText="1"/>
      <protection hidden="1"/>
    </xf>
    <xf numFmtId="2" fontId="15" fillId="7" borderId="0" xfId="0" applyNumberFormat="1" applyFont="1" applyFill="1" applyBorder="1" applyAlignment="1" applyProtection="1">
      <alignment horizontal="right" vertical="center" wrapText="1"/>
      <protection hidden="1"/>
    </xf>
    <xf numFmtId="0" fontId="7" fillId="6" borderId="0" xfId="0" applyFont="1" applyFill="1" applyBorder="1" applyAlignment="1" applyProtection="1">
      <alignment vertical="center"/>
      <protection hidden="1"/>
    </xf>
    <xf numFmtId="164" fontId="7" fillId="6" borderId="0" xfId="0" applyNumberFormat="1" applyFont="1" applyFill="1" applyBorder="1" applyAlignment="1" applyProtection="1">
      <alignment horizontal="right" vertical="center" wrapText="1"/>
      <protection hidden="1"/>
    </xf>
    <xf numFmtId="165" fontId="7" fillId="6" borderId="0" xfId="1" applyNumberFormat="1" applyFont="1" applyFill="1" applyBorder="1" applyAlignment="1" applyProtection="1">
      <alignment horizontal="right" vertical="center" wrapText="1"/>
      <protection hidden="1"/>
    </xf>
    <xf numFmtId="0" fontId="7" fillId="0" borderId="0" xfId="0" applyFont="1" applyFill="1" applyBorder="1" applyAlignment="1" applyProtection="1">
      <alignment horizontal="left" vertical="center" indent="1"/>
      <protection hidden="1"/>
    </xf>
    <xf numFmtId="0" fontId="7" fillId="14" borderId="0" xfId="0" applyFont="1" applyFill="1" applyBorder="1" applyAlignment="1" applyProtection="1">
      <alignment horizontal="left" vertical="center"/>
      <protection hidden="1"/>
    </xf>
    <xf numFmtId="164" fontId="6" fillId="14" borderId="0" xfId="0" applyNumberFormat="1" applyFont="1" applyFill="1" applyBorder="1" applyAlignment="1" applyProtection="1">
      <alignment horizontal="right" vertical="center" wrapText="1"/>
      <protection hidden="1"/>
    </xf>
    <xf numFmtId="165" fontId="6" fillId="14" borderId="0" xfId="1" applyNumberFormat="1" applyFont="1" applyFill="1" applyBorder="1" applyAlignment="1" applyProtection="1">
      <alignment horizontal="right" vertical="center" wrapText="1"/>
      <protection hidden="1"/>
    </xf>
    <xf numFmtId="0" fontId="7" fillId="5" borderId="0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7" fillId="0" borderId="0" xfId="0" applyFont="1" applyBorder="1"/>
    <xf numFmtId="164" fontId="6" fillId="5" borderId="2" xfId="0" applyNumberFormat="1" applyFont="1" applyFill="1" applyBorder="1" applyAlignment="1" applyProtection="1">
      <alignment horizontal="right" vertical="center" wrapText="1"/>
      <protection hidden="1"/>
    </xf>
    <xf numFmtId="164" fontId="6" fillId="7" borderId="2" xfId="0" applyNumberFormat="1" applyFont="1" applyFill="1" applyBorder="1" applyAlignment="1" applyProtection="1">
      <alignment horizontal="right" vertical="center" wrapText="1"/>
      <protection hidden="1"/>
    </xf>
    <xf numFmtId="0" fontId="27" fillId="0" borderId="0" xfId="0" applyFont="1" applyBorder="1" applyAlignment="1">
      <alignment horizontal="left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165" fontId="15" fillId="0" borderId="0" xfId="1" applyNumberFormat="1" applyFont="1" applyBorder="1" applyAlignment="1" applyProtection="1">
      <alignment vertical="center"/>
      <protection hidden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7" fillId="5" borderId="0" xfId="0" applyFont="1" applyFill="1" applyBorder="1" applyAlignment="1" applyProtection="1">
      <alignment horizontal="left" vertical="center" wrapText="1" indent="1"/>
      <protection hidden="1"/>
    </xf>
    <xf numFmtId="0" fontId="29" fillId="0" borderId="0" xfId="0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2" fontId="6" fillId="14" borderId="0" xfId="0" applyNumberFormat="1" applyFont="1" applyFill="1" applyBorder="1" applyAlignment="1" applyProtection="1">
      <alignment horizontal="right" vertical="center" wrapText="1"/>
      <protection hidden="1"/>
    </xf>
    <xf numFmtId="2" fontId="6" fillId="14" borderId="0" xfId="1" applyNumberFormat="1" applyFont="1" applyFill="1" applyBorder="1" applyAlignment="1" applyProtection="1">
      <alignment horizontal="right" vertical="center" wrapText="1"/>
      <protection hidden="1"/>
    </xf>
    <xf numFmtId="2" fontId="6" fillId="3" borderId="0" xfId="0" applyNumberFormat="1" applyFont="1" applyFill="1" applyBorder="1" applyAlignment="1" applyProtection="1">
      <alignment horizontal="right" vertical="center" wrapText="1"/>
      <protection hidden="1"/>
    </xf>
    <xf numFmtId="2" fontId="6" fillId="3" borderId="0" xfId="1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Alignment="1">
      <alignment horizontal="left" indent="1"/>
    </xf>
    <xf numFmtId="2" fontId="6" fillId="12" borderId="0" xfId="0" applyNumberFormat="1" applyFont="1" applyFill="1" applyBorder="1" applyAlignment="1" applyProtection="1">
      <alignment horizontal="right" vertical="center" wrapText="1"/>
      <protection hidden="1"/>
    </xf>
    <xf numFmtId="2" fontId="6" fillId="12" borderId="0" xfId="1" applyNumberFormat="1" applyFont="1" applyFill="1" applyBorder="1" applyAlignment="1" applyProtection="1">
      <alignment horizontal="right" vertical="center" wrapText="1"/>
      <protection hidden="1"/>
    </xf>
    <xf numFmtId="3" fontId="7" fillId="9" borderId="0" xfId="4" applyFont="1" applyFill="1" applyBorder="1" applyAlignment="1" applyProtection="1">
      <alignment vertical="center" wrapText="1"/>
      <protection hidden="1"/>
    </xf>
    <xf numFmtId="0" fontId="7" fillId="9" borderId="0" xfId="5" applyFont="1" applyFill="1" applyBorder="1" applyAlignment="1" applyProtection="1">
      <alignment vertical="center" wrapText="1"/>
      <protection hidden="1"/>
    </xf>
    <xf numFmtId="0" fontId="30" fillId="5" borderId="3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</cellXfs>
  <cellStyles count="6">
    <cellStyle name="Hipervínculo" xfId="2" builtinId="8"/>
    <cellStyle name="Normal" xfId="0" builtinId="0"/>
    <cellStyle name="Normal 2" xfId="3"/>
    <cellStyle name="Normal_Análisis de las Encuestas INVESTUR 2005-2006" xfId="5"/>
    <cellStyle name="Normal_Tablas y Gráficos publicación 2006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EDAD!$B$5</c:f>
          <c:strCache>
            <c:ptCount val="1"/>
            <c:pt idx="0">
              <c:v>Distribución por rango de edad del turismo en Tenerife (% turistas)</c:v>
            </c:pt>
          </c:strCache>
        </c:strRef>
      </c:tx>
      <c:layout>
        <c:manualLayout>
          <c:xMode val="edge"/>
          <c:yMode val="edge"/>
          <c:x val="1.0471204188481742E-3"/>
          <c:y val="0"/>
        </c:manualLayout>
      </c:layout>
      <c:overlay val="0"/>
      <c:txPr>
        <a:bodyPr/>
        <a:lstStyle/>
        <a:p>
          <a:pPr algn="l">
            <a:defRPr sz="1600" b="1"/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705629073852679"/>
          <c:y val="0.21751459380830446"/>
          <c:w val="0.63980669955522573"/>
          <c:h val="0.72424931220946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EDAD!$C$7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02-4745-947C-4579588D51E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002-4745-947C-4579588D5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(EDAD!$I$6,EDAD!$F$6,EDAD!$L$6,EDAD!$C$6,EDAD!$O$6,EDAD!$R$6)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PUERTO DE LA CRUZ</c:v>
                </c:pt>
                <c:pt idx="3">
                  <c:v>TENERIFE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(EDAD!$I$15,EDAD!$F$15,EDAD!$L$15,EDAD!$C$15,EDAD!$O$15,EDAD!$R$15)</c:f>
              <c:numCache>
                <c:formatCode>0.00</c:formatCode>
                <c:ptCount val="6"/>
                <c:pt idx="0">
                  <c:v>49.712307692307661</c:v>
                </c:pt>
                <c:pt idx="1">
                  <c:v>48.847809377402022</c:v>
                </c:pt>
                <c:pt idx="2">
                  <c:v>47.292579075425785</c:v>
                </c:pt>
                <c:pt idx="3">
                  <c:v>48.704345409061425</c:v>
                </c:pt>
                <c:pt idx="4">
                  <c:v>48.592452830188634</c:v>
                </c:pt>
                <c:pt idx="5">
                  <c:v>49.607087827426831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02-4745-947C-4579588D51EE}"/>
            </c:ext>
          </c:extLst>
        </c:ser>
        <c:ser>
          <c:idx val="1"/>
          <c:order val="1"/>
          <c:tx>
            <c:strRef>
              <c:f>EDAD!$D$7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02-4745-947C-4579588D51EE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002-4745-947C-4579588D51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(EDAD!$I$6,EDAD!$F$6,EDAD!$L$6,EDAD!$C$6,EDAD!$O$6,EDAD!$R$6)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PUERTO DE LA CRUZ</c:v>
                </c:pt>
                <c:pt idx="3">
                  <c:v>TENERIFE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(EDAD!$J$15,EDAD!$G$15,EDAD!$M$15,EDAD!$D$15,EDAD!$P$15,EDAD!$S$15)</c:f>
              <c:numCache>
                <c:formatCode>0.00</c:formatCode>
                <c:ptCount val="6"/>
                <c:pt idx="0">
                  <c:v>48.632208588957141</c:v>
                </c:pt>
                <c:pt idx="1">
                  <c:v>47.70522006141244</c:v>
                </c:pt>
                <c:pt idx="2">
                  <c:v>46.631940112289485</c:v>
                </c:pt>
                <c:pt idx="3">
                  <c:v>47.709441980783502</c:v>
                </c:pt>
                <c:pt idx="4">
                  <c:v>47.211180124223638</c:v>
                </c:pt>
                <c:pt idx="5">
                  <c:v>47.739191073919159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02-4745-947C-4579588D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-66410032"/>
        <c:axId val="-66402416"/>
      </c:barChart>
      <c:barChart>
        <c:barDir val="bar"/>
        <c:grouping val="clustered"/>
        <c:varyColors val="0"/>
        <c:ser>
          <c:idx val="2"/>
          <c:order val="2"/>
          <c:tx>
            <c:strRef>
              <c:f>EDAD!$E$7</c:f>
              <c:strCache>
                <c:ptCount val="1"/>
                <c:pt idx="0">
                  <c:v>var. 15/14</c:v>
                </c:pt>
              </c:strCache>
            </c:strRef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6002-4745-947C-4579588D51EE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6002-4745-947C-4579588D51EE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6002-4745-947C-4579588D51EE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6002-4745-947C-4579588D51EE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6002-4745-947C-4579588D51EE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3-6002-4745-947C-4579588D51EE}"/>
              </c:ext>
            </c:extLst>
          </c:dPt>
          <c:dLbls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(EDAD!$I$6,EDAD!$F$6,EDAD!$C$6,EDAD!$L$6,EDAD!$U$6,EDAD!$O$6,EDAD!$R$6)</c:f>
              <c:strCache>
                <c:ptCount val="6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(EDAD!$K$15,EDAD!$H$15,EDAD!$E$15,EDAD!$N$15,EDAD!$W$15,EDAD!$Q$15,EDAD!$T$15)</c:f>
              <c:numCache>
                <c:formatCode>0.00</c:formatCode>
                <c:ptCount val="6"/>
                <c:pt idx="0">
                  <c:v>1.0800991033505198</c:v>
                </c:pt>
                <c:pt idx="1">
                  <c:v>1.1425893159895821</c:v>
                </c:pt>
                <c:pt idx="2">
                  <c:v>0.99490342827792233</c:v>
                </c:pt>
                <c:pt idx="3">
                  <c:v>0.66063896313630011</c:v>
                </c:pt>
                <c:pt idx="4">
                  <c:v>1.3812727059649959</c:v>
                </c:pt>
                <c:pt idx="5">
                  <c:v>1.8678967535076723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002-4745-947C-4579588D5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-66410576"/>
        <c:axId val="-66406224"/>
      </c:barChart>
      <c:catAx>
        <c:axId val="-66410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ES"/>
          </a:p>
        </c:txPr>
        <c:crossAx val="-66402416"/>
        <c:crosses val="autoZero"/>
        <c:auto val="1"/>
        <c:lblAlgn val="ctr"/>
        <c:lblOffset val="100"/>
        <c:noMultiLvlLbl val="0"/>
      </c:catAx>
      <c:valAx>
        <c:axId val="-66402416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-66410032"/>
        <c:crosses val="autoZero"/>
        <c:crossBetween val="between"/>
      </c:valAx>
      <c:catAx>
        <c:axId val="-6641057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-66406224"/>
        <c:crosses val="max"/>
        <c:auto val="1"/>
        <c:lblAlgn val="ctr"/>
        <c:lblOffset val="100"/>
        <c:noMultiLvlLbl val="0"/>
      </c:catAx>
      <c:valAx>
        <c:axId val="-6640622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-66410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"/>
          <c:y val="0.12719678714859436"/>
          <c:w val="0.34971311832094287"/>
          <c:h val="6.199411820510388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strRef>
          <c:f>EDAD!$B$5</c:f>
          <c:strCache>
            <c:ptCount val="1"/>
            <c:pt idx="0">
              <c:v>Distribución por rango de edad del turismo en Tenerife (% turistas)</c:v>
            </c:pt>
          </c:strCache>
        </c:strRef>
      </c:tx>
      <c:layout>
        <c:manualLayout>
          <c:xMode val="edge"/>
          <c:yMode val="edge"/>
          <c:x val="1.0996563573883252E-3"/>
          <c:y val="0"/>
        </c:manualLayout>
      </c:layout>
      <c:overlay val="0"/>
      <c:txPr>
        <a:bodyPr/>
        <a:lstStyle/>
        <a:p>
          <a:pPr algn="l">
            <a:defRPr sz="1600"/>
          </a:pPr>
          <a:endParaRPr lang="es-ES"/>
        </a:p>
      </c:txPr>
    </c:title>
    <c:autoTitleDeleted val="0"/>
    <c:view3D>
      <c:rotX val="30"/>
      <c:rotY val="94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32948201062495"/>
          <c:y val="0.26169207572457698"/>
          <c:w val="0.67420551812468199"/>
          <c:h val="0.65623169154129934"/>
        </c:manualLayout>
      </c:layout>
      <c:pie3DChart>
        <c:varyColors val="1"/>
        <c:ser>
          <c:idx val="0"/>
          <c:order val="0"/>
          <c:tx>
            <c:strRef>
              <c:f>EDAD!$C$7</c:f>
              <c:strCache>
                <c:ptCount val="1"/>
                <c:pt idx="0">
                  <c:v>2015</c:v>
                </c:pt>
              </c:strCache>
            </c:strRef>
          </c:tx>
          <c:dLbls>
            <c:dLbl>
              <c:idx val="3"/>
              <c:layout>
                <c:manualLayout>
                  <c:x val="0"/>
                  <c:y val="-5.04334121355397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51-4F8B-B4DA-B4EA8947D9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dLblPos val="outEnd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EDAD!$B$8:$B$13</c:f>
              <c:strCache>
                <c:ptCount val="6"/>
                <c:pt idx="0">
                  <c:v>25 años y menos</c:v>
                </c:pt>
                <c:pt idx="1">
                  <c:v>26 a 30 años</c:v>
                </c:pt>
                <c:pt idx="2">
                  <c:v>31 a 45 años</c:v>
                </c:pt>
                <c:pt idx="3">
                  <c:v>46 a 50 años</c:v>
                </c:pt>
                <c:pt idx="4">
                  <c:v>51 a 60 años</c:v>
                </c:pt>
                <c:pt idx="5">
                  <c:v>61 y más años</c:v>
                </c:pt>
              </c:strCache>
            </c:strRef>
          </c:cat>
          <c:val>
            <c:numRef>
              <c:f>EDAD!$C$8:$C$13</c:f>
              <c:numCache>
                <c:formatCode>0.0</c:formatCode>
                <c:ptCount val="6"/>
                <c:pt idx="0">
                  <c:v>8.4454545454545453</c:v>
                </c:pt>
                <c:pt idx="1">
                  <c:v>8.418181818181818</c:v>
                </c:pt>
                <c:pt idx="2">
                  <c:v>23.036363636363635</c:v>
                </c:pt>
                <c:pt idx="3">
                  <c:v>10.881818181818181</c:v>
                </c:pt>
                <c:pt idx="4">
                  <c:v>21.390909090909091</c:v>
                </c:pt>
                <c:pt idx="5">
                  <c:v>25.945454545454545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51-4F8B-B4DA-B4EA8947D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Duración de la estancia según zonas (días)</a:t>
            </a:r>
          </a:p>
        </c:rich>
      </c:tx>
      <c:layout>
        <c:manualLayout>
          <c:xMode val="edge"/>
          <c:yMode val="edge"/>
          <c:x val="1.7682379869101596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99627817596525"/>
          <c:y val="0.17896037694083419"/>
          <c:w val="0.69721137280747392"/>
          <c:h val="0.721036460803845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A4F-4C18-AE1B-574EF39939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(ESTANCIA!$C$13,ESTANCIA!$F$13,ESTANCIA!$I$13,ESTANCIA!$L$13,ESTANCIA!$O$13,ESTANCIA!$R$13)</c:f>
              <c:numCache>
                <c:formatCode>0.00</c:formatCode>
                <c:ptCount val="6"/>
                <c:pt idx="0">
                  <c:v>9.7369090909091156</c:v>
                </c:pt>
                <c:pt idx="1">
                  <c:v>9.5385969323610524</c:v>
                </c:pt>
                <c:pt idx="2">
                  <c:v>10.214199759326119</c:v>
                </c:pt>
                <c:pt idx="3">
                  <c:v>9.4517096580683972</c:v>
                </c:pt>
                <c:pt idx="4">
                  <c:v>9.6847290640394181</c:v>
                </c:pt>
                <c:pt idx="5">
                  <c:v>9.5501519756838942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4F-4C18-AE1B-574EF3993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-64"/>
        <c:axId val="-66421456"/>
        <c:axId val="-66411120"/>
      </c:barChart>
      <c:catAx>
        <c:axId val="-6642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S"/>
          </a:p>
        </c:txPr>
        <c:crossAx val="-66411120"/>
        <c:crosses val="autoZero"/>
        <c:auto val="1"/>
        <c:lblAlgn val="ctr"/>
        <c:lblOffset val="100"/>
        <c:noMultiLvlLbl val="0"/>
      </c:catAx>
      <c:valAx>
        <c:axId val="-66411120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-6642145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800" b="1" i="0" baseline="0">
                <a:effectLst/>
              </a:rPr>
              <a:t>Duración de la estancia según zonas (días)</a:t>
            </a:r>
            <a:endParaRPr lang="es-ES" sz="1600">
              <a:effectLst/>
            </a:endParaRPr>
          </a:p>
        </c:rich>
      </c:tx>
      <c:layout>
        <c:manualLayout>
          <c:xMode val="edge"/>
          <c:yMode val="edge"/>
          <c:x val="6.4357762085446679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05145822740781"/>
          <c:y val="0.19825305544672084"/>
          <c:w val="0.71503716874100309"/>
          <c:h val="0.7466927869971309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ESTANCIA!$C$7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9F1-4FA8-AB1B-00DE960EFA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(ESTANCIA!$C$13,ESTANCIA!$F$13,ESTANCIA!$I$13,ESTANCIA!$L$13,ESTANCIA!$O$13,ESTANCIA!$R$13)</c:f>
              <c:numCache>
                <c:formatCode>0.00</c:formatCode>
                <c:ptCount val="6"/>
                <c:pt idx="0">
                  <c:v>9.7369090909091156</c:v>
                </c:pt>
                <c:pt idx="1">
                  <c:v>9.5385969323610524</c:v>
                </c:pt>
                <c:pt idx="2">
                  <c:v>10.214199759326119</c:v>
                </c:pt>
                <c:pt idx="3">
                  <c:v>9.4517096580683972</c:v>
                </c:pt>
                <c:pt idx="4">
                  <c:v>9.6847290640394181</c:v>
                </c:pt>
                <c:pt idx="5">
                  <c:v>9.5501519756838942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1-4FA8-AB1B-00DE960EFAB2}"/>
            </c:ext>
          </c:extLst>
        </c:ser>
        <c:ser>
          <c:idx val="1"/>
          <c:order val="1"/>
          <c:tx>
            <c:strRef>
              <c:f>ESTANCIA!$D$7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69F1-4FA8-AB1B-00DE960EFA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(ESTANCIA!$C$6,ESTANCIA!$F$6,ESTANCIA!$I$6,ESTANCIA!$L$6,ESTANCIA!$O$6,ESTANCIA!$R$6)</c:f>
              <c:strCache>
                <c:ptCount val="6"/>
                <c:pt idx="0">
                  <c:v>TENERIFE</c:v>
                </c:pt>
                <c:pt idx="1">
                  <c:v>ADEJE</c:v>
                </c:pt>
                <c:pt idx="2">
                  <c:v>ARONA</c:v>
                </c:pt>
                <c:pt idx="3">
                  <c:v>PUERTO DE LA CRUZ</c:v>
                </c:pt>
                <c:pt idx="4">
                  <c:v>SANTIAGO/ GUÍA</c:v>
                </c:pt>
                <c:pt idx="5">
                  <c:v>GRANADILLA/ S. MIGUEL</c:v>
                </c:pt>
              </c:strCache>
            </c:strRef>
          </c:cat>
          <c:val>
            <c:numRef>
              <c:f>(ESTANCIA!$D$13,ESTANCIA!$G$13,ESTANCIA!$J$13,ESTANCIA!$M$13,ESTANCIA!$P$13,ESTANCIA!$S$13)</c:f>
              <c:numCache>
                <c:formatCode>0.00</c:formatCode>
                <c:ptCount val="6"/>
                <c:pt idx="0">
                  <c:v>9.4091818181818176</c:v>
                </c:pt>
                <c:pt idx="1">
                  <c:v>9.1386013632921337</c:v>
                </c:pt>
                <c:pt idx="2">
                  <c:v>9.7194092827004166</c:v>
                </c:pt>
                <c:pt idx="3">
                  <c:v>9.4935622317596753</c:v>
                </c:pt>
                <c:pt idx="4">
                  <c:v>9.4773006134969258</c:v>
                </c:pt>
                <c:pt idx="5">
                  <c:v>9.44855967078189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F1-4FA8-AB1B-00DE960EF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-66401872"/>
        <c:axId val="-66422544"/>
      </c:barChart>
      <c:barChart>
        <c:barDir val="bar"/>
        <c:grouping val="clustered"/>
        <c:varyColors val="0"/>
        <c:ser>
          <c:idx val="2"/>
          <c:order val="2"/>
          <c:tx>
            <c:v>Diferencia interanual</c:v>
          </c:tx>
          <c:spPr>
            <a:gradFill>
              <a:gsLst>
                <a:gs pos="0">
                  <a:prstClr val="white">
                    <a:lumMod val="50000"/>
                  </a:prstClr>
                </a:gs>
                <a:gs pos="50000">
                  <a:prstClr val="white">
                    <a:lumMod val="95000"/>
                  </a:prstClr>
                </a:gs>
                <a:gs pos="100000">
                  <a:schemeClr val="bg1">
                    <a:lumMod val="50000"/>
                  </a:schemeClr>
                </a:gs>
              </a:gsLst>
              <a:lin ang="5400000" scaled="0"/>
            </a:gradFill>
          </c:spPr>
          <c:invertIfNegative val="0"/>
          <c:dPt>
            <c:idx val="0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7-69F1-4FA8-AB1B-00DE960EFAB2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9-69F1-4FA8-AB1B-00DE960EFAB2}"/>
              </c:ext>
            </c:extLst>
          </c:dPt>
          <c:dPt>
            <c:idx val="2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B-69F1-4FA8-AB1B-00DE960EFAB2}"/>
              </c:ext>
            </c:extLst>
          </c:dPt>
          <c:dPt>
            <c:idx val="3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D-69F1-4FA8-AB1B-00DE960EFAB2}"/>
              </c:ext>
            </c:extLst>
          </c:dPt>
          <c:dPt>
            <c:idx val="4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F-69F1-4FA8-AB1B-00DE960EFAB2}"/>
              </c:ext>
            </c:extLst>
          </c:dPt>
          <c:dPt>
            <c:idx val="5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11-69F1-4FA8-AB1B-00DE960EFAB2}"/>
              </c:ext>
            </c:extLst>
          </c:dPt>
          <c:dLbls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(REPETICION!$I$6,REPETICION!$U$6,REPETICION!$F$6,REPETICION!$C$6,REPETICION!$L$6,REPETICION!$O$6)</c:f>
              <c:strCache>
                <c:ptCount val="5"/>
                <c:pt idx="0">
                  <c:v>ARONA</c:v>
                </c:pt>
                <c:pt idx="1">
                  <c:v>ADEJE</c:v>
                </c:pt>
                <c:pt idx="2">
                  <c:v>TENERIFE</c:v>
                </c:pt>
                <c:pt idx="3">
                  <c:v>PUERTO DE LA CRUZ</c:v>
                </c:pt>
                <c:pt idx="4">
                  <c:v>SANTIAGO/ GUÍA</c:v>
                </c:pt>
              </c:strCache>
            </c:strRef>
          </c:cat>
          <c:val>
            <c:numRef>
              <c:f>(ESTANCIA!$E$13,ESTANCIA!$H$13,ESTANCIA!$K$13,ESTANCIA!$N$13,ESTANCIA!$Q$13,ESTANCIA!$T$13)</c:f>
              <c:numCache>
                <c:formatCode>0.0</c:formatCode>
                <c:ptCount val="6"/>
                <c:pt idx="0">
                  <c:v>0.32772727272729796</c:v>
                </c:pt>
                <c:pt idx="1">
                  <c:v>0.39999556906891875</c:v>
                </c:pt>
                <c:pt idx="2">
                  <c:v>0.49479047662570252</c:v>
                </c:pt>
                <c:pt idx="3">
                  <c:v>-4.1852573691278039E-2</c:v>
                </c:pt>
                <c:pt idx="4">
                  <c:v>0.20742845054249237</c:v>
                </c:pt>
                <c:pt idx="5">
                  <c:v>0.10159230490200422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F1-4FA8-AB1B-00DE960EF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axId val="-66398064"/>
        <c:axId val="-66402960"/>
      </c:barChart>
      <c:catAx>
        <c:axId val="-664018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ES"/>
          </a:p>
        </c:txPr>
        <c:crossAx val="-66422544"/>
        <c:crosses val="autoZero"/>
        <c:auto val="1"/>
        <c:lblAlgn val="ctr"/>
        <c:lblOffset val="100"/>
        <c:noMultiLvlLbl val="0"/>
      </c:catAx>
      <c:valAx>
        <c:axId val="-66422544"/>
        <c:scaling>
          <c:orientation val="minMax"/>
        </c:scaling>
        <c:delete val="1"/>
        <c:axPos val="t"/>
        <c:numFmt formatCode="0.00" sourceLinked="1"/>
        <c:majorTickMark val="out"/>
        <c:minorTickMark val="none"/>
        <c:tickLblPos val="none"/>
        <c:crossAx val="-66401872"/>
        <c:crosses val="autoZero"/>
        <c:crossBetween val="between"/>
      </c:valAx>
      <c:catAx>
        <c:axId val="-6639806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-66402960"/>
        <c:crosses val="max"/>
        <c:auto val="1"/>
        <c:lblAlgn val="ctr"/>
        <c:lblOffset val="100"/>
        <c:noMultiLvlLbl val="0"/>
      </c:catAx>
      <c:valAx>
        <c:axId val="-6640296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-663980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8609211993395654E-4"/>
          <c:y val="7.9047787565880087E-2"/>
          <c:w val="0.48002150537634486"/>
          <c:h val="6.199411820510388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 i="0" u="none" strike="noStrike" baseline="0">
          <a:solidFill>
            <a:schemeClr val="tx1">
              <a:lumMod val="75000"/>
              <a:lumOff val="25000"/>
            </a:schemeClr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hyperlink" Target="#INDICE!A1"/><Relationship Id="rId4" Type="http://schemas.openxmlformats.org/officeDocument/2006/relationships/chart" Target="../charts/chart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#INDICE!A1"/><Relationship Id="rId4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1435746</xdr:colOff>
      <xdr:row>1</xdr:row>
      <xdr:rowOff>247650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473E8BED-0D4B-40AC-B59D-5BAC24BB4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235596</xdr:colOff>
      <xdr:row>4</xdr:row>
      <xdr:rowOff>76200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EE1F73AD-4F30-4CEC-93BB-502AF599E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149871</xdr:colOff>
      <xdr:row>4</xdr:row>
      <xdr:rowOff>104775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02B2415C-6B0D-468B-A8F5-844A875D8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207021</xdr:colOff>
      <xdr:row>4</xdr:row>
      <xdr:rowOff>19050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255359E4-048E-442B-B85C-FCCE1FA33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197496</xdr:colOff>
      <xdr:row>4</xdr:row>
      <xdr:rowOff>66675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F12DB415-980F-4E33-A070-DFFEE7991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  <xdr:twoCellAnchor>
    <xdr:from>
      <xdr:col>1</xdr:col>
      <xdr:colOff>158749</xdr:colOff>
      <xdr:row>17</xdr:row>
      <xdr:rowOff>15875</xdr:rowOff>
    </xdr:from>
    <xdr:to>
      <xdr:col>7</xdr:col>
      <xdr:colOff>476250</xdr:colOff>
      <xdr:row>41</xdr:row>
      <xdr:rowOff>82550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F3135610-89B8-46EC-BFFB-F265154C1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171450</xdr:colOff>
      <xdr:row>16</xdr:row>
      <xdr:rowOff>142875</xdr:rowOff>
    </xdr:from>
    <xdr:to>
      <xdr:col>19</xdr:col>
      <xdr:colOff>146050</xdr:colOff>
      <xdr:row>41</xdr:row>
      <xdr:rowOff>50800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4502386E-8998-4765-A2F0-44BB81883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0.90201</cdr:y>
    </cdr:from>
    <cdr:to>
      <cdr:x>0.84435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565525"/>
          <a:ext cx="3651250" cy="349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75000"/>
                  <a:lumOff val="25000"/>
                </a:schemeClr>
              </a:solidFill>
            </a:rPr>
            <a:t> Encuesta Turismo Receptivo del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0.06265</cdr:y>
    </cdr:from>
    <cdr:to>
      <cdr:x>0.14857</cdr:x>
      <cdr:y>0.13976</cdr:y>
    </cdr:to>
    <cdr:sp macro="" textlink="ESTANCIA!$C$7">
      <cdr:nvSpPr>
        <cdr:cNvPr id="3" name="1 CuadroTexto"/>
        <cdr:cNvSpPr txBox="1"/>
      </cdr:nvSpPr>
      <cdr:spPr>
        <a:xfrm xmlns:a="http://schemas.openxmlformats.org/drawingml/2006/main">
          <a:off x="0" y="247658"/>
          <a:ext cx="679734" cy="3048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fld id="{4D49A840-1E12-4796-A1E7-A760357AF707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Calibri"/>
            </a:rPr>
            <a:pPr algn="r"/>
            <a:t>2015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0.13903</cdr:y>
    </cdr:from>
    <cdr:to>
      <cdr:x>1</cdr:x>
      <cdr:y>0.13903</cdr:y>
    </cdr:to>
    <cdr:cxnSp macro="">
      <cdr:nvCxnSpPr>
        <cdr:cNvPr id="4" name="2 Conector recto">
          <a:extLst xmlns:a="http://schemas.openxmlformats.org/drawingml/2006/main">
            <a:ext uri="{FF2B5EF4-FFF2-40B4-BE49-F238E27FC236}">
              <a16:creationId xmlns:a16="http://schemas.microsoft.com/office/drawing/2014/main" id="{41F0CE80-F291-4BE3-8D5E-E60C4AA1575B}"/>
            </a:ext>
          </a:extLst>
        </cdr:cNvPr>
        <cdr:cNvCxnSpPr/>
      </cdr:nvCxnSpPr>
      <cdr:spPr>
        <a:xfrm xmlns:a="http://schemas.openxmlformats.org/drawingml/2006/main" flipV="1">
          <a:off x="0" y="549585"/>
          <a:ext cx="4575176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0.94217</cdr:y>
    </cdr:from>
    <cdr:to>
      <cdr:x>0.86911</cdr:x>
      <cdr:y>0.99036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24275"/>
          <a:ext cx="47434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75000"/>
                  <a:lumOff val="25000"/>
                </a:schemeClr>
              </a:solidFill>
            </a:rPr>
            <a:t> Encuesta Turismo Receptivo del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0.0043</cdr:x>
      <cdr:y>0.15176</cdr:y>
    </cdr:from>
    <cdr:to>
      <cdr:x>1</cdr:x>
      <cdr:y>0.15176</cdr:y>
    </cdr:to>
    <cdr:cxnSp macro="">
      <cdr:nvCxnSpPr>
        <cdr:cNvPr id="3" name="2 Conector recto">
          <a:extLst xmlns:a="http://schemas.openxmlformats.org/drawingml/2006/main">
            <a:ext uri="{FF2B5EF4-FFF2-40B4-BE49-F238E27FC236}">
              <a16:creationId xmlns:a16="http://schemas.microsoft.com/office/drawing/2014/main" id="{ED661542-67F9-4031-ABB2-6E09CF00F5C8}"/>
            </a:ext>
          </a:extLst>
        </cdr:cNvPr>
        <cdr:cNvCxnSpPr/>
      </cdr:nvCxnSpPr>
      <cdr:spPr>
        <a:xfrm xmlns:a="http://schemas.openxmlformats.org/drawingml/2006/main" flipV="1">
          <a:off x="50800" y="600385"/>
          <a:ext cx="576000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226071</xdr:colOff>
      <xdr:row>4</xdr:row>
      <xdr:rowOff>57150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28DA12FD-B624-480C-80E2-6188B359A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187971</xdr:colOff>
      <xdr:row>4</xdr:row>
      <xdr:rowOff>85725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02F117D0-69F8-49DB-BB79-0FB24507C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245121</xdr:colOff>
      <xdr:row>4</xdr:row>
      <xdr:rowOff>66675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FBF62413-8AAA-4ED0-843B-5C1CBFF5B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187971</xdr:colOff>
      <xdr:row>4</xdr:row>
      <xdr:rowOff>85725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CC675001-8EC9-4998-A591-D5C443E7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149871</xdr:colOff>
      <xdr:row>4</xdr:row>
      <xdr:rowOff>247650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E5C1641D-5661-43E7-BA78-3F801EA70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216546</xdr:colOff>
      <xdr:row>4</xdr:row>
      <xdr:rowOff>47625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D223D96B-0950-4A75-BA8F-F752B5108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178446</xdr:colOff>
      <xdr:row>4</xdr:row>
      <xdr:rowOff>85725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EE8699B7-9E2E-4F7C-BB19-BA601A283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178446</xdr:colOff>
      <xdr:row>5</xdr:row>
      <xdr:rowOff>19050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792017E5-885C-488E-9CB0-BFB393DC6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197496</xdr:colOff>
      <xdr:row>4</xdr:row>
      <xdr:rowOff>104775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9E2688D2-FB61-4337-8704-99178ACC0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207021</xdr:colOff>
      <xdr:row>4</xdr:row>
      <xdr:rowOff>66675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1BC67F68-F826-4813-9552-6FDFE0FDB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187971</xdr:colOff>
      <xdr:row>4</xdr:row>
      <xdr:rowOff>95250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A4F70878-AA0D-4969-B364-6803F59E9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207021</xdr:colOff>
      <xdr:row>5</xdr:row>
      <xdr:rowOff>57150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ECD51955-4027-499A-AD16-352014A9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245121</xdr:colOff>
      <xdr:row>4</xdr:row>
      <xdr:rowOff>95250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4F685D4A-091E-4371-A2CA-A6F643E6D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18</xdr:row>
      <xdr:rowOff>66675</xdr:rowOff>
    </xdr:from>
    <xdr:to>
      <xdr:col>9</xdr:col>
      <xdr:colOff>9525</xdr:colOff>
      <xdr:row>42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10AA2AA6-2C2B-4644-AE48-9E9C960EB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371475</xdr:colOff>
      <xdr:row>17</xdr:row>
      <xdr:rowOff>38100</xdr:rowOff>
    </xdr:from>
    <xdr:to>
      <xdr:col>18</xdr:col>
      <xdr:colOff>171450</xdr:colOff>
      <xdr:row>42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9C860F48-63AE-4646-BEEE-6885F1DEA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0.95181</cdr:y>
    </cdr:from>
    <cdr:to>
      <cdr:x>0.86911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3762380"/>
          <a:ext cx="4743450" cy="1904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</a:t>
          </a:r>
          <a:r>
            <a:rPr lang="es-ES" sz="800" baseline="0">
              <a:solidFill>
                <a:schemeClr val="tx1">
                  <a:lumMod val="75000"/>
                  <a:lumOff val="25000"/>
                </a:schemeClr>
              </a:solidFill>
            </a:rPr>
            <a:t> Encuesta al Turismo Receptivo del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0.1921</cdr:y>
    </cdr:from>
    <cdr:to>
      <cdr:x>1</cdr:x>
      <cdr:y>0.1921</cdr:y>
    </cdr:to>
    <cdr:cxnSp macro="">
      <cdr:nvCxnSpPr>
        <cdr:cNvPr id="3" name="7 Conector recto">
          <a:extLst xmlns:a="http://schemas.openxmlformats.org/drawingml/2006/main">
            <a:ext uri="{FF2B5EF4-FFF2-40B4-BE49-F238E27FC236}">
              <a16:creationId xmlns:a16="http://schemas.microsoft.com/office/drawing/2014/main" id="{B9DE4AD2-3D02-4AA4-85EF-FA3CE392914E}"/>
            </a:ext>
          </a:extLst>
        </cdr:cNvPr>
        <cdr:cNvCxnSpPr/>
      </cdr:nvCxnSpPr>
      <cdr:spPr>
        <a:xfrm xmlns:a="http://schemas.openxmlformats.org/drawingml/2006/main">
          <a:off x="0" y="759358"/>
          <a:ext cx="5457825" cy="0"/>
        </a:xfrm>
        <a:prstGeom xmlns:a="http://schemas.openxmlformats.org/drawingml/2006/main" prst="line">
          <a:avLst/>
        </a:prstGeom>
        <a:ln xmlns:a="http://schemas.openxmlformats.org/drawingml/2006/main" w="22225"/>
        <a:effectLst xmlns:a="http://schemas.openxmlformats.org/drawingml/2006/main"/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0.95975</cdr:y>
    </cdr:from>
    <cdr:to>
      <cdr:x>0.77322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868058"/>
          <a:ext cx="4286366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chemeClr val="tx1">
                  <a:lumMod val="75000"/>
                  <a:lumOff val="25000"/>
                </a:schemeClr>
              </a:solidFill>
              <a:latin typeface="Arial"/>
              <a:cs typeface="Arial"/>
            </a:rPr>
            <a:t>FUENTE: </a:t>
          </a:r>
          <a:r>
            <a:rPr lang="es-ES" sz="800" b="0" i="0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t>Encuesta al Turismo Receptivo Cabildo Tenerife. </a:t>
          </a:r>
          <a:r>
            <a:rPr lang="es-ES" sz="800" b="0" i="0" strike="noStrike">
              <a:solidFill>
                <a:schemeClr val="tx1">
                  <a:lumMod val="75000"/>
                  <a:lumOff val="25000"/>
                </a:schemeClr>
              </a:solidFill>
              <a:latin typeface="Arial"/>
              <a:cs typeface="Arial"/>
            </a:rPr>
            <a:t> ELABORACIÓN: Turismo de Tenerife </a:t>
          </a:r>
        </a:p>
      </cdr:txBody>
    </cdr:sp>
  </cdr:relSizeAnchor>
  <cdr:relSizeAnchor xmlns:cdr="http://schemas.openxmlformats.org/drawingml/2006/chartDrawing">
    <cdr:from>
      <cdr:x>0.04467</cdr:x>
      <cdr:y>0</cdr:y>
    </cdr:from>
    <cdr:to>
      <cdr:x>0.97101</cdr:x>
      <cdr:y>0.14184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247630" y="0"/>
          <a:ext cx="5135212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6BA7E36-9066-44B0-A219-BAB2273534D8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 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0.12767</cdr:y>
    </cdr:from>
    <cdr:to>
      <cdr:x>0.10996</cdr:x>
      <cdr:y>0.20332</cdr:y>
    </cdr:to>
    <cdr:sp macro="" textlink="EDAD!$C$7">
      <cdr:nvSpPr>
        <cdr:cNvPr id="4" name="3 CuadroTexto"/>
        <cdr:cNvSpPr txBox="1"/>
      </cdr:nvSpPr>
      <cdr:spPr>
        <a:xfrm xmlns:a="http://schemas.openxmlformats.org/drawingml/2006/main">
          <a:off x="0" y="514380"/>
          <a:ext cx="609569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7CF5E97-CC55-4074-94FB-A8A12731D358}" type="TxLink">
            <a:rPr lang="en-US" sz="1600" b="1" i="0" u="none" strike="noStrike">
              <a:solidFill>
                <a:srgbClr val="404040"/>
              </a:solidFill>
              <a:latin typeface="Calibri"/>
              <a:cs typeface="Calibri"/>
            </a:rPr>
            <a:pPr/>
            <a:t>2015</a:t>
          </a:fld>
          <a:endParaRPr lang="es-ES" sz="1600" b="1">
            <a:solidFill>
              <a:schemeClr val="accent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0.00641</cdr:x>
      <cdr:y>0.21132</cdr:y>
    </cdr:from>
    <cdr:to>
      <cdr:x>1</cdr:x>
      <cdr:y>0.21132</cdr:y>
    </cdr:to>
    <cdr:cxnSp macro="">
      <cdr:nvCxnSpPr>
        <cdr:cNvPr id="5" name="7 Conector recto">
          <a:extLst xmlns:a="http://schemas.openxmlformats.org/drawingml/2006/main">
            <a:ext uri="{FF2B5EF4-FFF2-40B4-BE49-F238E27FC236}">
              <a16:creationId xmlns:a16="http://schemas.microsoft.com/office/drawing/2014/main" id="{0DE781B8-3950-4A6D-96B4-79BF1C65A72F}"/>
            </a:ext>
          </a:extLst>
        </cdr:cNvPr>
        <cdr:cNvCxnSpPr/>
      </cdr:nvCxnSpPr>
      <cdr:spPr>
        <a:xfrm xmlns:a="http://schemas.openxmlformats.org/drawingml/2006/main">
          <a:off x="50799" y="851433"/>
          <a:ext cx="5508000" cy="0"/>
        </a:xfrm>
        <a:prstGeom xmlns:a="http://schemas.openxmlformats.org/drawingml/2006/main" prst="line">
          <a:avLst/>
        </a:prstGeom>
        <a:ln xmlns:a="http://schemas.openxmlformats.org/drawingml/2006/main" w="22225"/>
        <a:effectLst xmlns:a="http://schemas.openxmlformats.org/drawingml/2006/main"/>
      </cdr:spPr>
      <cdr:style>
        <a:lnRef xmlns:a="http://schemas.openxmlformats.org/drawingml/2006/main" idx="3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2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140346</xdr:colOff>
      <xdr:row>4</xdr:row>
      <xdr:rowOff>57150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E6F61801-39F9-4471-97CF-BC3BB6ECB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149871</xdr:colOff>
      <xdr:row>4</xdr:row>
      <xdr:rowOff>104775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27C21310-9793-4402-82DE-DAFF0EB28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235596</xdr:colOff>
      <xdr:row>4</xdr:row>
      <xdr:rowOff>114300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9D850F29-2D36-46A9-9B4D-72D50BD6C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235596</xdr:colOff>
      <xdr:row>4</xdr:row>
      <xdr:rowOff>85725</xdr:rowOff>
    </xdr:to>
    <xdr:pic>
      <xdr:nvPicPr>
        <xdr:cNvPr id="2" name="2 Imagen">
          <a:hlinkClick xmlns:r="http://schemas.openxmlformats.org/officeDocument/2006/relationships" r:id="rId1" tooltip="Ir a indice"/>
          <a:extLst>
            <a:ext uri="{FF2B5EF4-FFF2-40B4-BE49-F238E27FC236}">
              <a16:creationId xmlns:a16="http://schemas.microsoft.com/office/drawing/2014/main" id="{DD39BD72-21EE-4FE9-97EA-A1CDC087C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5746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cuesta%20Turismo%20Receptivo%20Municipio%20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INDICE"/>
      <sheetName val="PAIS RESIDENCIA"/>
      <sheetName val="EDAD"/>
      <sheetName val="RENTA"/>
      <sheetName val="GRUPO"/>
      <sheetName val="GASTO"/>
      <sheetName val="REPETICION"/>
      <sheetName val="TIPO ALOJAMIENTO"/>
      <sheetName val="CATEG ALOJAMIENTO"/>
      <sheetName val="TIME SHARING-CASA PARTICULA"/>
      <sheetName val="ESTANCIA"/>
      <sheetName val="ZONA ALOJAMIENTO"/>
      <sheetName val="FORMULA CONTRATACION"/>
      <sheetName val="SERVICIOS CONTRATADOS"/>
      <sheetName val="TRANSFER"/>
      <sheetName val="USO COCHE"/>
      <sheetName val="INTERNET"/>
      <sheetName val="ACTIVIDADES"/>
      <sheetName val="Información actividades"/>
      <sheetName val="Sugerencias actividades"/>
      <sheetName val="EXCURSIONES"/>
      <sheetName val="MEDIO TRANSPORTE EXCUR"/>
      <sheetName val="MOTIVOS ELECCIÓN"/>
      <sheetName val="Hoja1"/>
      <sheetName val="SATISFACCIÓN"/>
      <sheetName val="actualizaciones"/>
      <sheetName val="dato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Distribución por rango de edad del turismo en Tenerife (% turistas)</v>
          </cell>
        </row>
        <row r="6">
          <cell r="C6" t="str">
            <v>TENERIFE</v>
          </cell>
          <cell r="F6" t="str">
            <v>ADEJE</v>
          </cell>
          <cell r="I6" t="str">
            <v>ARONA</v>
          </cell>
          <cell r="L6" t="str">
            <v>PUERTO DE LA CRUZ</v>
          </cell>
          <cell r="O6" t="str">
            <v>SANTIAGO/ GUÍA</v>
          </cell>
          <cell r="R6" t="str">
            <v>GRANADILLA/ S. MIGUEL</v>
          </cell>
          <cell r="U6" t="str">
            <v>SANTA CRUZ/LA LAGUNA</v>
          </cell>
        </row>
        <row r="7">
          <cell r="C7">
            <v>2015</v>
          </cell>
          <cell r="D7">
            <v>2014</v>
          </cell>
          <cell r="E7" t="str">
            <v>var. 15/14</v>
          </cell>
        </row>
        <row r="8">
          <cell r="B8" t="str">
            <v>25 años y menos</v>
          </cell>
          <cell r="C8">
            <v>8.4454545454545453</v>
          </cell>
        </row>
        <row r="9">
          <cell r="B9" t="str">
            <v>26 a 30 años</v>
          </cell>
          <cell r="C9">
            <v>8.418181818181818</v>
          </cell>
        </row>
        <row r="10">
          <cell r="B10" t="str">
            <v>31 a 45 años</v>
          </cell>
          <cell r="C10">
            <v>23.036363636363635</v>
          </cell>
        </row>
        <row r="11">
          <cell r="B11" t="str">
            <v>46 a 50 años</v>
          </cell>
          <cell r="C11">
            <v>10.881818181818181</v>
          </cell>
        </row>
        <row r="12">
          <cell r="B12" t="str">
            <v>51 a 60 años</v>
          </cell>
          <cell r="C12">
            <v>21.390909090909091</v>
          </cell>
        </row>
        <row r="13">
          <cell r="B13" t="str">
            <v>61 y más años</v>
          </cell>
          <cell r="C13">
            <v>25.945454545454545</v>
          </cell>
        </row>
        <row r="15">
          <cell r="C15">
            <v>48.704345409061425</v>
          </cell>
          <cell r="D15">
            <v>47.709441980783502</v>
          </cell>
          <cell r="E15">
            <v>0.99490342827792233</v>
          </cell>
          <cell r="F15">
            <v>48.847809377402022</v>
          </cell>
          <cell r="G15">
            <v>47.70522006141244</v>
          </cell>
          <cell r="H15">
            <v>1.1425893159895821</v>
          </cell>
          <cell r="I15">
            <v>49.712307692307661</v>
          </cell>
          <cell r="J15">
            <v>48.632208588957141</v>
          </cell>
          <cell r="K15">
            <v>1.0800991033505198</v>
          </cell>
          <cell r="L15">
            <v>47.292579075425785</v>
          </cell>
          <cell r="M15">
            <v>46.631940112289485</v>
          </cell>
          <cell r="N15">
            <v>0.66063896313630011</v>
          </cell>
          <cell r="O15">
            <v>48.592452830188634</v>
          </cell>
          <cell r="P15">
            <v>47.211180124223638</v>
          </cell>
          <cell r="Q15">
            <v>1.3812727059649959</v>
          </cell>
          <cell r="R15">
            <v>49.607087827426831</v>
          </cell>
          <cell r="S15">
            <v>47.739191073919159</v>
          </cell>
          <cell r="T15">
            <v>1.8678967535076723</v>
          </cell>
          <cell r="W15" t="e">
            <v>#REF!</v>
          </cell>
        </row>
      </sheetData>
      <sheetData sheetId="4" refreshError="1"/>
      <sheetData sheetId="5" refreshError="1"/>
      <sheetData sheetId="6" refreshError="1"/>
      <sheetData sheetId="7">
        <row r="6">
          <cell r="C6" t="str">
            <v>TENERIFE</v>
          </cell>
          <cell r="F6" t="str">
            <v>ADEJE</v>
          </cell>
          <cell r="I6" t="str">
            <v>ARONA</v>
          </cell>
          <cell r="L6" t="str">
            <v>PUERTO DE LA CRUZ</v>
          </cell>
          <cell r="O6" t="str">
            <v>SANTIAGO/ GUÍA</v>
          </cell>
          <cell r="U6" t="str">
            <v>SANTA CRUZ/LA LAGUNA</v>
          </cell>
        </row>
      </sheetData>
      <sheetData sheetId="8" refreshError="1"/>
      <sheetData sheetId="9" refreshError="1"/>
      <sheetData sheetId="10" refreshError="1"/>
      <sheetData sheetId="11">
        <row r="6">
          <cell r="C6" t="str">
            <v>TENERIFE</v>
          </cell>
          <cell r="F6" t="str">
            <v>ADEJE</v>
          </cell>
          <cell r="I6" t="str">
            <v>ARONA</v>
          </cell>
          <cell r="L6" t="str">
            <v>PUERTO DE LA CRUZ</v>
          </cell>
          <cell r="O6" t="str">
            <v>SANTIAGO/ GUÍA</v>
          </cell>
          <cell r="R6" t="str">
            <v>GRANADILLA/ S. MIGUEL</v>
          </cell>
        </row>
        <row r="7">
          <cell r="C7">
            <v>2015</v>
          </cell>
          <cell r="D7">
            <v>2014</v>
          </cell>
        </row>
        <row r="13">
          <cell r="C13">
            <v>9.7369090909091156</v>
          </cell>
          <cell r="D13">
            <v>9.4091818181818176</v>
          </cell>
          <cell r="E13">
            <v>0.32772727272729796</v>
          </cell>
          <cell r="F13">
            <v>9.5385969323610524</v>
          </cell>
          <cell r="G13">
            <v>9.1386013632921337</v>
          </cell>
          <cell r="H13">
            <v>0.39999556906891875</v>
          </cell>
          <cell r="I13">
            <v>10.214199759326119</v>
          </cell>
          <cell r="J13">
            <v>9.7194092827004166</v>
          </cell>
          <cell r="K13">
            <v>0.49479047662570252</v>
          </cell>
          <cell r="L13">
            <v>9.4517096580683972</v>
          </cell>
          <cell r="M13">
            <v>9.4935622317596753</v>
          </cell>
          <cell r="N13">
            <v>-4.1852573691278039E-2</v>
          </cell>
          <cell r="O13">
            <v>9.6847290640394181</v>
          </cell>
          <cell r="P13">
            <v>9.4773006134969258</v>
          </cell>
          <cell r="Q13">
            <v>0.20742845054249237</v>
          </cell>
          <cell r="R13">
            <v>9.5501519756838942</v>
          </cell>
          <cell r="S13">
            <v>9.44855967078189</v>
          </cell>
          <cell r="T13">
            <v>0.10159230490200422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showRowColHeaders="0" tabSelected="1" defaultGridColor="0" colorId="7" zoomScaleNormal="100" workbookViewId="0">
      <selection activeCell="L3" sqref="L3"/>
    </sheetView>
  </sheetViews>
  <sheetFormatPr baseColWidth="10" defaultRowHeight="12.75" x14ac:dyDescent="0.2"/>
  <cols>
    <col min="1" max="1" width="26.42578125" customWidth="1"/>
    <col min="2" max="2" width="6.7109375" customWidth="1"/>
    <col min="3" max="3" width="11.42578125" hidden="1" customWidth="1"/>
    <col min="4" max="4" width="67" customWidth="1"/>
  </cols>
  <sheetData>
    <row r="1" spans="1:5" ht="61.5" customHeight="1" x14ac:dyDescent="0.2">
      <c r="D1" s="1"/>
    </row>
    <row r="2" spans="1:5" ht="78.75" customHeight="1" x14ac:dyDescent="0.2">
      <c r="A2" s="2"/>
      <c r="B2" s="3"/>
      <c r="C2" s="3"/>
      <c r="D2" s="4" t="s">
        <v>0</v>
      </c>
      <c r="E2" s="2"/>
    </row>
    <row r="3" spans="1:5" ht="18.75" x14ac:dyDescent="0.2">
      <c r="A3" s="2"/>
      <c r="B3" s="3"/>
      <c r="C3" s="3"/>
      <c r="D3" s="5" t="s">
        <v>356</v>
      </c>
      <c r="E3" s="2"/>
    </row>
    <row r="4" spans="1:5" ht="19.5" customHeight="1" thickBot="1" x14ac:dyDescent="0.25">
      <c r="A4" s="2"/>
      <c r="B4" s="6"/>
      <c r="C4" s="6"/>
      <c r="D4" s="7" t="s">
        <v>1</v>
      </c>
      <c r="E4" s="2"/>
    </row>
    <row r="5" spans="1:5" ht="6" customHeight="1" x14ac:dyDescent="0.2">
      <c r="A5" s="2"/>
      <c r="B5" s="6"/>
      <c r="C5" s="6"/>
      <c r="D5" s="5"/>
      <c r="E5" s="2"/>
    </row>
    <row r="6" spans="1:5" ht="15.75" customHeight="1" x14ac:dyDescent="0.2">
      <c r="A6" s="2"/>
      <c r="B6" s="3"/>
      <c r="C6" s="3"/>
      <c r="D6" s="8" t="s">
        <v>2</v>
      </c>
      <c r="E6" s="2"/>
    </row>
    <row r="7" spans="1:5" ht="15.75" customHeight="1" x14ac:dyDescent="0.2">
      <c r="A7" s="2"/>
      <c r="B7" s="3"/>
      <c r="C7" s="3"/>
      <c r="D7" s="8" t="s">
        <v>3</v>
      </c>
      <c r="E7" s="2"/>
    </row>
    <row r="8" spans="1:5" ht="15.75" customHeight="1" x14ac:dyDescent="0.2">
      <c r="A8" s="2"/>
      <c r="B8" s="3"/>
      <c r="C8" s="3"/>
      <c r="D8" s="8" t="s">
        <v>4</v>
      </c>
      <c r="E8" s="2"/>
    </row>
    <row r="9" spans="1:5" ht="15.75" customHeight="1" x14ac:dyDescent="0.2">
      <c r="A9" s="2"/>
      <c r="B9" s="3"/>
      <c r="C9" s="3"/>
      <c r="D9" s="8" t="s">
        <v>5</v>
      </c>
      <c r="E9" s="2"/>
    </row>
    <row r="10" spans="1:5" ht="15.75" customHeight="1" x14ac:dyDescent="0.2">
      <c r="A10" s="2"/>
      <c r="B10" s="3"/>
      <c r="C10" s="3"/>
      <c r="D10" s="8" t="s">
        <v>6</v>
      </c>
      <c r="E10" s="2"/>
    </row>
    <row r="11" spans="1:5" ht="15.75" customHeight="1" x14ac:dyDescent="0.2">
      <c r="A11" s="2"/>
      <c r="B11" s="3"/>
      <c r="C11" s="3"/>
      <c r="D11" s="8" t="s">
        <v>7</v>
      </c>
      <c r="E11" s="2"/>
    </row>
    <row r="12" spans="1:5" ht="15.75" customHeight="1" x14ac:dyDescent="0.2">
      <c r="A12" s="2"/>
      <c r="B12" s="3"/>
      <c r="C12" s="3"/>
      <c r="D12" s="8" t="s">
        <v>8</v>
      </c>
      <c r="E12" s="2"/>
    </row>
    <row r="13" spans="1:5" ht="15.75" customHeight="1" x14ac:dyDescent="0.2">
      <c r="A13" s="2"/>
      <c r="B13" s="3"/>
      <c r="C13" s="3"/>
      <c r="D13" s="8" t="s">
        <v>9</v>
      </c>
      <c r="E13" s="2"/>
    </row>
    <row r="14" spans="1:5" ht="15.75" customHeight="1" x14ac:dyDescent="0.2">
      <c r="A14" s="2"/>
      <c r="B14" s="3"/>
      <c r="C14" s="3"/>
      <c r="D14" s="8" t="s">
        <v>10</v>
      </c>
      <c r="E14" s="2"/>
    </row>
    <row r="15" spans="1:5" ht="15.75" customHeight="1" x14ac:dyDescent="0.2">
      <c r="A15" s="2"/>
      <c r="B15" s="3"/>
      <c r="C15" s="3"/>
      <c r="D15" s="8" t="s">
        <v>11</v>
      </c>
      <c r="E15" s="2"/>
    </row>
    <row r="16" spans="1:5" ht="15.75" customHeight="1" x14ac:dyDescent="0.2">
      <c r="A16" s="2"/>
      <c r="B16" s="3"/>
      <c r="C16" s="3"/>
      <c r="D16" s="8" t="s">
        <v>12</v>
      </c>
      <c r="E16" s="2"/>
    </row>
    <row r="17" spans="1:5" ht="15.75" customHeight="1" x14ac:dyDescent="0.2">
      <c r="A17" s="2"/>
      <c r="B17" s="3"/>
      <c r="C17" s="3"/>
      <c r="D17" s="8" t="s">
        <v>13</v>
      </c>
      <c r="E17" s="2"/>
    </row>
    <row r="18" spans="1:5" ht="15.75" customHeight="1" x14ac:dyDescent="0.2">
      <c r="A18" s="2"/>
      <c r="B18" s="3"/>
      <c r="C18" s="3"/>
      <c r="D18" s="8" t="s">
        <v>14</v>
      </c>
      <c r="E18" s="2"/>
    </row>
    <row r="19" spans="1:5" ht="15.75" customHeight="1" x14ac:dyDescent="0.2">
      <c r="A19" s="2"/>
      <c r="B19" s="3"/>
      <c r="C19" s="3"/>
      <c r="D19" s="8" t="s">
        <v>15</v>
      </c>
      <c r="E19" s="2"/>
    </row>
    <row r="20" spans="1:5" ht="15.75" customHeight="1" x14ac:dyDescent="0.2">
      <c r="A20" s="2"/>
      <c r="B20" s="3"/>
      <c r="C20" s="3"/>
      <c r="D20" s="8" t="s">
        <v>16</v>
      </c>
      <c r="E20" s="2"/>
    </row>
    <row r="21" spans="1:5" ht="15.75" customHeight="1" x14ac:dyDescent="0.2">
      <c r="A21" s="2"/>
      <c r="B21" s="3"/>
      <c r="C21" s="3"/>
      <c r="D21" s="8" t="s">
        <v>17</v>
      </c>
      <c r="E21" s="2"/>
    </row>
    <row r="22" spans="1:5" ht="15.75" customHeight="1" x14ac:dyDescent="0.2">
      <c r="A22" s="2"/>
      <c r="B22" s="3"/>
      <c r="C22" s="3"/>
      <c r="D22" s="8" t="s">
        <v>18</v>
      </c>
      <c r="E22" s="2"/>
    </row>
    <row r="23" spans="1:5" ht="15.75" customHeight="1" x14ac:dyDescent="0.2">
      <c r="A23" s="2"/>
      <c r="B23" s="3"/>
      <c r="C23" s="3"/>
      <c r="D23" s="8" t="s">
        <v>19</v>
      </c>
      <c r="E23" s="2"/>
    </row>
    <row r="24" spans="1:5" ht="15.75" customHeight="1" x14ac:dyDescent="0.2">
      <c r="A24" s="2"/>
      <c r="B24" s="3"/>
      <c r="C24" s="3"/>
      <c r="D24" s="8" t="s">
        <v>20</v>
      </c>
      <c r="E24" s="2"/>
    </row>
    <row r="25" spans="1:5" x14ac:dyDescent="0.2">
      <c r="A25" s="2"/>
      <c r="B25" s="3"/>
      <c r="C25" s="3"/>
      <c r="D25" s="8" t="s">
        <v>21</v>
      </c>
      <c r="E25" s="2"/>
    </row>
    <row r="26" spans="1:5" x14ac:dyDescent="0.2">
      <c r="A26" s="2"/>
      <c r="B26" s="3"/>
      <c r="C26" s="3"/>
      <c r="D26" s="9"/>
      <c r="E26" s="2"/>
    </row>
    <row r="27" spans="1:5" ht="38.25" x14ac:dyDescent="0.2">
      <c r="B27" s="10"/>
      <c r="C27" s="10"/>
      <c r="D27" s="11" t="s">
        <v>22</v>
      </c>
    </row>
    <row r="28" spans="1:5" x14ac:dyDescent="0.2">
      <c r="B28" s="10"/>
      <c r="C28" s="10"/>
      <c r="D28" s="12"/>
    </row>
    <row r="29" spans="1:5" x14ac:dyDescent="0.2">
      <c r="B29" s="10"/>
      <c r="C29" s="10"/>
      <c r="D29" s="12"/>
    </row>
    <row r="30" spans="1:5" x14ac:dyDescent="0.2">
      <c r="B30" s="10"/>
      <c r="C30" s="10"/>
      <c r="D30" s="12"/>
    </row>
    <row r="31" spans="1:5" x14ac:dyDescent="0.2">
      <c r="B31" s="10"/>
      <c r="C31" s="10"/>
      <c r="D31" s="12"/>
    </row>
    <row r="32" spans="1:5" x14ac:dyDescent="0.2">
      <c r="B32" s="10"/>
      <c r="C32" s="10"/>
      <c r="D32" s="12"/>
    </row>
    <row r="33" spans="2:4" x14ac:dyDescent="0.2">
      <c r="B33" s="10"/>
      <c r="C33" s="10"/>
      <c r="D33" s="12"/>
    </row>
    <row r="34" spans="2:4" x14ac:dyDescent="0.2">
      <c r="B34" s="10"/>
      <c r="C34" s="10"/>
      <c r="D34" s="12"/>
    </row>
    <row r="35" spans="2:4" x14ac:dyDescent="0.2">
      <c r="B35" s="10"/>
      <c r="C35" s="10"/>
      <c r="D35" s="12"/>
    </row>
    <row r="36" spans="2:4" x14ac:dyDescent="0.2">
      <c r="B36" s="10"/>
      <c r="C36" s="10"/>
      <c r="D36" s="12"/>
    </row>
    <row r="37" spans="2:4" x14ac:dyDescent="0.2">
      <c r="B37" s="10"/>
      <c r="C37" s="10"/>
      <c r="D37" s="12"/>
    </row>
    <row r="38" spans="2:4" x14ac:dyDescent="0.2">
      <c r="B38" s="10"/>
      <c r="C38" s="10"/>
      <c r="D38" s="12"/>
    </row>
    <row r="39" spans="2:4" x14ac:dyDescent="0.2">
      <c r="B39" s="10"/>
      <c r="C39" s="10"/>
      <c r="D39" s="12"/>
    </row>
    <row r="40" spans="2:4" x14ac:dyDescent="0.2">
      <c r="B40" s="10"/>
      <c r="C40" s="10"/>
      <c r="D40" s="12"/>
    </row>
    <row r="41" spans="2:4" x14ac:dyDescent="0.2">
      <c r="B41" s="10"/>
      <c r="C41" s="10"/>
      <c r="D41" s="12"/>
    </row>
    <row r="42" spans="2:4" x14ac:dyDescent="0.2">
      <c r="B42" s="10"/>
      <c r="C42" s="10"/>
      <c r="D42" s="12"/>
    </row>
    <row r="43" spans="2:4" x14ac:dyDescent="0.2">
      <c r="B43" s="10"/>
      <c r="C43" s="10"/>
      <c r="D43" s="12"/>
    </row>
    <row r="44" spans="2:4" x14ac:dyDescent="0.2">
      <c r="B44" s="10"/>
      <c r="C44" s="10"/>
      <c r="D44" s="12"/>
    </row>
    <row r="45" spans="2:4" x14ac:dyDescent="0.2">
      <c r="B45" s="10"/>
      <c r="C45" s="10"/>
      <c r="D45" s="12"/>
    </row>
    <row r="46" spans="2:4" x14ac:dyDescent="0.2">
      <c r="B46" s="10"/>
      <c r="C46" s="10"/>
      <c r="D46" s="12"/>
    </row>
    <row r="47" spans="2:4" x14ac:dyDescent="0.2">
      <c r="B47" s="10"/>
      <c r="C47" s="10"/>
      <c r="D47" s="12"/>
    </row>
    <row r="48" spans="2:4" x14ac:dyDescent="0.2">
      <c r="B48" s="10"/>
      <c r="C48" s="10"/>
      <c r="D48" s="12"/>
    </row>
    <row r="49" spans="2:4" x14ac:dyDescent="0.2">
      <c r="B49" s="10"/>
      <c r="C49" s="10"/>
      <c r="D49" s="12"/>
    </row>
    <row r="50" spans="2:4" x14ac:dyDescent="0.2">
      <c r="B50" s="10"/>
      <c r="C50" s="10"/>
      <c r="D50" s="12"/>
    </row>
    <row r="51" spans="2:4" x14ac:dyDescent="0.2">
      <c r="B51" s="10"/>
      <c r="C51" s="10"/>
      <c r="D51" s="12"/>
    </row>
    <row r="52" spans="2:4" x14ac:dyDescent="0.2">
      <c r="B52" s="10"/>
      <c r="C52" s="10"/>
      <c r="D52" s="10"/>
    </row>
    <row r="53" spans="2:4" x14ac:dyDescent="0.2">
      <c r="B53" s="10"/>
      <c r="C53" s="10"/>
      <c r="D53" s="10"/>
    </row>
    <row r="54" spans="2:4" x14ac:dyDescent="0.2">
      <c r="B54" s="10"/>
      <c r="C54" s="10"/>
      <c r="D54" s="10"/>
    </row>
    <row r="55" spans="2:4" x14ac:dyDescent="0.2">
      <c r="B55" s="10"/>
      <c r="C55" s="10"/>
      <c r="D55" s="10"/>
    </row>
    <row r="56" spans="2:4" x14ac:dyDescent="0.2">
      <c r="B56" s="10"/>
      <c r="C56" s="10"/>
      <c r="D56" s="10"/>
    </row>
    <row r="57" spans="2:4" x14ac:dyDescent="0.2">
      <c r="B57" s="10"/>
      <c r="C57" s="10"/>
      <c r="D57" s="10"/>
    </row>
    <row r="58" spans="2:4" x14ac:dyDescent="0.2">
      <c r="B58" s="10"/>
      <c r="C58" s="10"/>
      <c r="D58" s="10"/>
    </row>
    <row r="59" spans="2:4" x14ac:dyDescent="0.2">
      <c r="B59" s="10"/>
      <c r="C59" s="10"/>
      <c r="D59" s="10"/>
    </row>
    <row r="60" spans="2:4" x14ac:dyDescent="0.2">
      <c r="B60" s="10"/>
      <c r="C60" s="10"/>
      <c r="D60" s="10"/>
    </row>
    <row r="61" spans="2:4" x14ac:dyDescent="0.2">
      <c r="B61" s="10"/>
      <c r="C61" s="10"/>
      <c r="D61" s="10"/>
    </row>
    <row r="62" spans="2:4" x14ac:dyDescent="0.2">
      <c r="B62" s="10"/>
      <c r="C62" s="10"/>
      <c r="D62" s="10"/>
    </row>
    <row r="63" spans="2:4" x14ac:dyDescent="0.2">
      <c r="B63" s="10"/>
      <c r="C63" s="10"/>
      <c r="D63" s="10"/>
    </row>
    <row r="64" spans="2:4" x14ac:dyDescent="0.2">
      <c r="B64" s="10"/>
      <c r="C64" s="10"/>
      <c r="D64" s="10"/>
    </row>
    <row r="65" spans="2:4" x14ac:dyDescent="0.2">
      <c r="B65" s="10"/>
      <c r="C65" s="10"/>
      <c r="D65" s="10"/>
    </row>
    <row r="66" spans="2:4" x14ac:dyDescent="0.2">
      <c r="B66" s="10"/>
      <c r="C66" s="10"/>
      <c r="D66" s="10"/>
    </row>
    <row r="67" spans="2:4" x14ac:dyDescent="0.2">
      <c r="B67" s="10"/>
      <c r="C67" s="10"/>
      <c r="D67" s="10"/>
    </row>
    <row r="68" spans="2:4" x14ac:dyDescent="0.2">
      <c r="B68" s="10"/>
      <c r="C68" s="10"/>
      <c r="D68" s="10"/>
    </row>
    <row r="69" spans="2:4" x14ac:dyDescent="0.2">
      <c r="B69" s="10"/>
      <c r="C69" s="10"/>
      <c r="D69" s="10"/>
    </row>
    <row r="70" spans="2:4" x14ac:dyDescent="0.2">
      <c r="B70" s="10"/>
      <c r="C70" s="10"/>
      <c r="D70" s="10"/>
    </row>
    <row r="71" spans="2:4" x14ac:dyDescent="0.2">
      <c r="B71" s="10"/>
      <c r="C71" s="10"/>
      <c r="D71" s="10"/>
    </row>
    <row r="72" spans="2:4" x14ac:dyDescent="0.2">
      <c r="B72" s="10"/>
      <c r="C72" s="10"/>
      <c r="D72" s="10"/>
    </row>
    <row r="73" spans="2:4" x14ac:dyDescent="0.2">
      <c r="B73" s="10"/>
      <c r="C73" s="10"/>
      <c r="D73" s="10"/>
    </row>
    <row r="74" spans="2:4" x14ac:dyDescent="0.2">
      <c r="B74" s="10"/>
      <c r="C74" s="10"/>
      <c r="D74" s="10"/>
    </row>
    <row r="75" spans="2:4" x14ac:dyDescent="0.2">
      <c r="B75" s="10"/>
      <c r="C75" s="10"/>
      <c r="D75" s="10"/>
    </row>
    <row r="76" spans="2:4" x14ac:dyDescent="0.2">
      <c r="B76" s="10"/>
      <c r="C76" s="10"/>
      <c r="D76" s="10"/>
    </row>
    <row r="77" spans="2:4" x14ac:dyDescent="0.2">
      <c r="B77" s="10"/>
      <c r="C77" s="10"/>
      <c r="D77" s="10"/>
    </row>
    <row r="78" spans="2:4" x14ac:dyDescent="0.2">
      <c r="B78" s="10"/>
      <c r="C78" s="10"/>
      <c r="D78" s="10"/>
    </row>
    <row r="79" spans="2:4" x14ac:dyDescent="0.2">
      <c r="B79" s="10"/>
      <c r="C79" s="10"/>
      <c r="D79" s="10"/>
    </row>
    <row r="80" spans="2:4" x14ac:dyDescent="0.2">
      <c r="B80" s="10"/>
      <c r="C80" s="10"/>
      <c r="D80" s="10"/>
    </row>
    <row r="81" spans="2:4" x14ac:dyDescent="0.2">
      <c r="B81" s="10"/>
      <c r="C81" s="10"/>
      <c r="D81" s="10"/>
    </row>
  </sheetData>
  <hyperlinks>
    <hyperlink ref="D6" location="'PAIS RESIDENCIA'!A1" tooltip="PAÍS DE RESIDENCIA" display="PAÍS DE RESIDENCIA"/>
    <hyperlink ref="D7" location="EDAD!A1" tooltip="EDAD" display="EDAD"/>
    <hyperlink ref="D12" location="ESTANCIA!A1" tooltip="ESTANCIA" display="ESTANCIA"/>
    <hyperlink ref="D11" location="REPETICION!A1" tooltip="FIDELIDAD" display="FIDELIDAD"/>
    <hyperlink ref="D13" location="'TIPO ALOJAMIENTO'!A1" tooltip="TIPO DE ALOJAMIENTO" display="TIPO DE ALOJAMIENTO"/>
    <hyperlink ref="D14" location="'CATEG ALOJAMIENTO'!A1" tooltip="CATEGORÍA DEL ALOJAMIENTO" display="CATEGORÍA DEL ALOJAMIENTO"/>
    <hyperlink ref="D15" location="'TIME SHARING-CASA PARTICULA'!A1" tooltip="TIME SHARING - CASA PARTICULAR" display="TIME SHARING - CASA PARTICULAR"/>
    <hyperlink ref="D9" location="GRUPO!A1" tooltip="TAMAÑO DEL GRUPO VACACIONAL" display="TAMAÑO DEL GRUPO VACACIONAL"/>
    <hyperlink ref="D21" location="ACTIVIDADES!A1" tooltip="ACTIVIDADES PRACTICADAS" display="ACTIVIDADES PRACTICADAS"/>
    <hyperlink ref="D22" location="EXCURSIONES!A1" tooltip="EXCURSIONES REALIZADAS" display="EXCURSIONES REALIZADAS"/>
    <hyperlink ref="D23" location="'MEDIO TRANSPORTE EXCUR'!A1" tooltip="MEDIO DE TRANSPORTE EXCURSIONES" display="MEDIO DE TRANSPORTE EXCURSIONES"/>
    <hyperlink ref="D16" location="'FORMULA CONTRATACION'!A1" tooltip="FORMULA DE CONTRATACIÓN DEL VIAJE" display="FORMULA DE CONTRATACIÓN DEL VIAJE"/>
    <hyperlink ref="D18" location="TRANSFER!A1" tooltip="TRANSFER" display="TRANSFER"/>
    <hyperlink ref="D20" location="INTERNET!A1" tooltip="USO INTERNET" display="USO INTERNET"/>
    <hyperlink ref="D10" location="GASTO!A1" tooltip="PAGO-GASTO" display="GASTO EN ORIGEN Y DESTINO"/>
    <hyperlink ref="D8" location="RENTA!A1" tooltip="NIVEL DE RENTA DEL TURISTA" display="NIVEL DE RENTA DEL TURISTA"/>
    <hyperlink ref="D17" location="'SERVICIOS CONTRATADOS'!A1" tooltip="SERVICIOS CONTRATADOS" display="SERVICIOS CONTRATADOS"/>
    <hyperlink ref="D24" location="'MOTIVOS ELECCIÓN'!A1" tooltip="SATISFACCIÓN" display="MOTIVOS ELECCIÓN TENERIFE"/>
    <hyperlink ref="D19" location="'USO COCHE'!A1" tooltip="USO DE COCHE DURANTE LAS VACACIONES" display="USO DE COCHE DURANTE LAS VACACIONES"/>
    <hyperlink ref="D25" location="SATISFACCIÓN!A1" tooltip="SATISFACCIÓN" display="SATISFACCIÓN"/>
  </hyperlinks>
  <printOptions horizontalCentered="1" verticalCentered="1"/>
  <pageMargins left="0.78740157480314965" right="0.78740157480314965" top="0.98425196850393704" bottom="0.33" header="0" footer="0"/>
  <pageSetup paperSize="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0"/>
  <sheetViews>
    <sheetView showGridLines="0" zoomScaleNormal="100" workbookViewId="0"/>
  </sheetViews>
  <sheetFormatPr baseColWidth="10" defaultRowHeight="12.75" x14ac:dyDescent="0.2"/>
  <cols>
    <col min="1" max="1" width="18.42578125" style="10" customWidth="1"/>
    <col min="2" max="2" width="21.7109375" style="10" customWidth="1"/>
    <col min="3" max="20" width="8.7109375" style="10" customWidth="1"/>
    <col min="21" max="23" width="9.85546875" style="10" hidden="1" customWidth="1"/>
    <col min="24" max="16384" width="11.42578125" style="10"/>
  </cols>
  <sheetData>
    <row r="3" spans="1:23" x14ac:dyDescent="0.2">
      <c r="A3" s="79"/>
      <c r="B3" s="3"/>
      <c r="C3" s="3"/>
      <c r="D3" s="3"/>
      <c r="E3" s="3"/>
      <c r="F3" s="3"/>
      <c r="G3" s="3"/>
      <c r="H3" s="3"/>
    </row>
    <row r="4" spans="1:23" ht="41.25" customHeight="1" x14ac:dyDescent="0.2">
      <c r="A4" s="79"/>
      <c r="B4" s="3"/>
      <c r="C4" s="3"/>
      <c r="D4" s="3"/>
      <c r="E4" s="3"/>
      <c r="F4" s="3"/>
      <c r="G4" s="3"/>
      <c r="H4" s="3"/>
    </row>
    <row r="5" spans="1:23" ht="30" customHeight="1" x14ac:dyDescent="0.2">
      <c r="A5" s="79"/>
      <c r="B5" s="13" t="s">
        <v>137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 x14ac:dyDescent="0.2">
      <c r="A6" s="79"/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1:23" ht="30" customHeight="1" x14ac:dyDescent="0.2">
      <c r="A7" s="79"/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1:23" ht="15" customHeight="1" x14ac:dyDescent="0.2">
      <c r="A8" s="1"/>
      <c r="B8" s="20" t="s">
        <v>138</v>
      </c>
      <c r="C8" s="21">
        <v>5.4495912806539506</v>
      </c>
      <c r="D8" s="21">
        <v>4.0559440559440558</v>
      </c>
      <c r="E8" s="22">
        <f t="shared" ref="E8:E12" si="0">IFERROR(C8/D8-1,"-")</f>
        <v>0.34360612609226715</v>
      </c>
      <c r="F8" s="23">
        <v>11.331444759206798</v>
      </c>
      <c r="G8" s="23">
        <v>8.2386363636363633</v>
      </c>
      <c r="H8" s="24">
        <f t="shared" ref="H8:H12" si="1">IFERROR(F8/G8-1,"-")</f>
        <v>0.37540295008303204</v>
      </c>
      <c r="I8" s="21">
        <v>0</v>
      </c>
      <c r="J8" s="21">
        <v>0</v>
      </c>
      <c r="K8" s="22" t="str">
        <f t="shared" ref="K8:K12" si="2">IFERROR(I8/J8-1,"-")</f>
        <v>-</v>
      </c>
      <c r="L8" s="23">
        <v>0</v>
      </c>
      <c r="M8" s="23">
        <v>0</v>
      </c>
      <c r="N8" s="24" t="str">
        <f t="shared" ref="N8:N12" si="3">IFERROR(L8/M8-1,"-")</f>
        <v>-</v>
      </c>
      <c r="O8" s="21">
        <v>0</v>
      </c>
      <c r="P8" s="21">
        <v>0</v>
      </c>
      <c r="Q8" s="22" t="str">
        <f t="shared" ref="Q8:Q12" si="4">IFERROR(O8/P8-1,"-")</f>
        <v>-</v>
      </c>
      <c r="R8" s="23">
        <v>0</v>
      </c>
      <c r="S8" s="23">
        <v>0</v>
      </c>
      <c r="T8" s="24" t="str">
        <f t="shared" ref="T8:T12" si="5">IFERROR(R8/S8-1,"-")</f>
        <v>-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1:23" ht="15" customHeight="1" x14ac:dyDescent="0.2">
      <c r="A9" s="1"/>
      <c r="B9" s="20" t="s">
        <v>139</v>
      </c>
      <c r="C9" s="21">
        <v>0.9536784741144414</v>
      </c>
      <c r="D9" s="21">
        <v>0.69930069930069927</v>
      </c>
      <c r="E9" s="22">
        <f t="shared" si="0"/>
        <v>0.36376021798365121</v>
      </c>
      <c r="F9" s="23">
        <v>0</v>
      </c>
      <c r="G9" s="23">
        <v>0.28409090909090912</v>
      </c>
      <c r="H9" s="24">
        <f t="shared" si="1"/>
        <v>-1</v>
      </c>
      <c r="I9" s="21">
        <v>4.1420118343195265</v>
      </c>
      <c r="J9" s="21">
        <v>2.3952095808383231</v>
      </c>
      <c r="K9" s="22">
        <f t="shared" si="2"/>
        <v>0.72928994082840237</v>
      </c>
      <c r="L9" s="23">
        <v>0</v>
      </c>
      <c r="M9" s="23">
        <v>0</v>
      </c>
      <c r="N9" s="24" t="str">
        <f t="shared" si="3"/>
        <v>-</v>
      </c>
      <c r="O9" s="21">
        <v>0</v>
      </c>
      <c r="P9" s="21">
        <v>0</v>
      </c>
      <c r="Q9" s="22" t="str">
        <f t="shared" si="4"/>
        <v>-</v>
      </c>
      <c r="R9" s="23">
        <v>0</v>
      </c>
      <c r="S9" s="23">
        <v>0</v>
      </c>
      <c r="T9" s="24" t="str">
        <f t="shared" si="5"/>
        <v>-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1:23" ht="15" customHeight="1" x14ac:dyDescent="0.2">
      <c r="A10" s="1"/>
      <c r="B10" s="20" t="s">
        <v>140</v>
      </c>
      <c r="C10" s="21">
        <v>5.0408719346049047</v>
      </c>
      <c r="D10" s="21">
        <v>3.7762237762237763</v>
      </c>
      <c r="E10" s="22">
        <f t="shared" si="0"/>
        <v>0.33489756786759517</v>
      </c>
      <c r="F10" s="23">
        <v>9.9150141643059495</v>
      </c>
      <c r="G10" s="23">
        <v>7.1022727272727275</v>
      </c>
      <c r="H10" s="24">
        <f t="shared" si="1"/>
        <v>0.39603399433427766</v>
      </c>
      <c r="I10" s="21">
        <v>0</v>
      </c>
      <c r="J10" s="21">
        <v>0</v>
      </c>
      <c r="K10" s="22" t="str">
        <f t="shared" si="2"/>
        <v>-</v>
      </c>
      <c r="L10" s="23">
        <v>0</v>
      </c>
      <c r="M10" s="23">
        <v>0</v>
      </c>
      <c r="N10" s="24" t="str">
        <f t="shared" si="3"/>
        <v>-</v>
      </c>
      <c r="O10" s="21">
        <v>0</v>
      </c>
      <c r="P10" s="21">
        <v>0</v>
      </c>
      <c r="Q10" s="22" t="str">
        <f t="shared" si="4"/>
        <v>-</v>
      </c>
      <c r="R10" s="23">
        <v>1.3157894736842106</v>
      </c>
      <c r="S10" s="23">
        <v>1.3245033112582782</v>
      </c>
      <c r="T10" s="24">
        <f t="shared" si="5"/>
        <v>-6.5789473684210176E-3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1:23" ht="15" customHeight="1" x14ac:dyDescent="0.2">
      <c r="A11" s="1"/>
      <c r="B11" s="20" t="s">
        <v>141</v>
      </c>
      <c r="C11" s="21">
        <v>37.874659400544957</v>
      </c>
      <c r="D11" s="21">
        <v>34.125874125874127</v>
      </c>
      <c r="E11" s="22">
        <f t="shared" si="0"/>
        <v>0.10985169964711661</v>
      </c>
      <c r="F11" s="23">
        <v>27.478753541076486</v>
      </c>
      <c r="G11" s="23">
        <v>27.556818181818183</v>
      </c>
      <c r="H11" s="24">
        <f t="shared" si="1"/>
        <v>-2.8328611898017497E-3</v>
      </c>
      <c r="I11" s="21">
        <v>61.53846153846154</v>
      </c>
      <c r="J11" s="21">
        <v>52.095808383233532</v>
      </c>
      <c r="K11" s="22">
        <f t="shared" si="2"/>
        <v>0.18125552608311235</v>
      </c>
      <c r="L11" s="23">
        <v>0</v>
      </c>
      <c r="M11" s="23">
        <v>0</v>
      </c>
      <c r="N11" s="24" t="str">
        <f t="shared" si="3"/>
        <v>-</v>
      </c>
      <c r="O11" s="21">
        <v>60.465116279069768</v>
      </c>
      <c r="P11" s="21">
        <v>45.454545454545453</v>
      </c>
      <c r="Q11" s="22">
        <f t="shared" si="4"/>
        <v>0.33023255813953489</v>
      </c>
      <c r="R11" s="23">
        <v>33.55263157894737</v>
      </c>
      <c r="S11" s="23">
        <v>29.801324503311257</v>
      </c>
      <c r="T11" s="24">
        <f t="shared" si="5"/>
        <v>0.12587719298245625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1:23" ht="15" customHeight="1" x14ac:dyDescent="0.2">
      <c r="A12" s="1"/>
      <c r="B12" s="20" t="s">
        <v>132</v>
      </c>
      <c r="C12" s="21">
        <v>50.681198910081747</v>
      </c>
      <c r="D12" s="21">
        <v>57.34265734265734</v>
      </c>
      <c r="E12" s="22">
        <f t="shared" si="0"/>
        <v>-0.11616933608028168</v>
      </c>
      <c r="F12" s="23">
        <v>51.274787535410766</v>
      </c>
      <c r="G12" s="23">
        <v>56.81818181818182</v>
      </c>
      <c r="H12" s="24">
        <f t="shared" si="1"/>
        <v>-9.7563739376770542E-2</v>
      </c>
      <c r="I12" s="21">
        <v>34.319526627218934</v>
      </c>
      <c r="J12" s="21">
        <v>45.508982035928142</v>
      </c>
      <c r="K12" s="22">
        <f t="shared" si="2"/>
        <v>-0.2458735596387418</v>
      </c>
      <c r="L12" s="23">
        <v>100</v>
      </c>
      <c r="M12" s="23">
        <v>100</v>
      </c>
      <c r="N12" s="24">
        <f t="shared" si="3"/>
        <v>0</v>
      </c>
      <c r="O12" s="21">
        <v>39.534883720930232</v>
      </c>
      <c r="P12" s="21">
        <v>54.545454545454547</v>
      </c>
      <c r="Q12" s="22">
        <f t="shared" si="4"/>
        <v>-0.27519379844961245</v>
      </c>
      <c r="R12" s="23">
        <v>65.131578947368425</v>
      </c>
      <c r="S12" s="23">
        <v>68.874172185430467</v>
      </c>
      <c r="T12" s="24">
        <f t="shared" si="5"/>
        <v>-5.4339574898785381E-2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1:23" ht="15" customHeight="1" x14ac:dyDescent="0.2">
      <c r="A13" s="79"/>
      <c r="B13" s="25" t="s">
        <v>103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x14ac:dyDescent="0.2">
      <c r="A14" s="79"/>
      <c r="B14" s="61"/>
      <c r="C14" s="61"/>
      <c r="D14" s="61"/>
      <c r="E14" s="61"/>
      <c r="F14" s="61"/>
      <c r="G14" s="61"/>
      <c r="H14" s="61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1:23" ht="30" customHeight="1" x14ac:dyDescent="0.2">
      <c r="A15" s="79"/>
      <c r="B15" s="61"/>
      <c r="C15" s="61"/>
      <c r="D15" s="61"/>
      <c r="E15" s="61"/>
      <c r="F15" s="61"/>
      <c r="G15" s="61"/>
      <c r="H15" s="6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1:23" ht="30" customHeight="1" x14ac:dyDescent="0.2">
      <c r="A16" s="79"/>
      <c r="B16" s="13" t="s">
        <v>142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" customHeight="1" x14ac:dyDescent="0.2">
      <c r="A17" s="79"/>
      <c r="B17" s="14"/>
      <c r="C17" s="15" t="s">
        <v>24</v>
      </c>
      <c r="D17" s="15"/>
      <c r="E17" s="15"/>
      <c r="F17" s="16" t="s">
        <v>25</v>
      </c>
      <c r="G17" s="16"/>
      <c r="H17" s="16"/>
      <c r="I17" s="15" t="s">
        <v>26</v>
      </c>
      <c r="J17" s="15"/>
      <c r="K17" s="15"/>
      <c r="L17" s="16" t="s">
        <v>27</v>
      </c>
      <c r="M17" s="16"/>
      <c r="N17" s="16"/>
      <c r="O17" s="15" t="s">
        <v>28</v>
      </c>
      <c r="P17" s="15"/>
      <c r="Q17" s="15"/>
      <c r="R17" s="16" t="s">
        <v>29</v>
      </c>
      <c r="S17" s="16"/>
      <c r="T17" s="16"/>
      <c r="U17" s="15" t="s">
        <v>30</v>
      </c>
      <c r="V17" s="15"/>
      <c r="W17" s="15"/>
    </row>
    <row r="18" spans="1:23" ht="30" customHeight="1" x14ac:dyDescent="0.2">
      <c r="A18" s="79"/>
      <c r="B18" s="14"/>
      <c r="C18" s="19">
        <v>2015</v>
      </c>
      <c r="D18" s="19">
        <v>2014</v>
      </c>
      <c r="E18" s="19" t="s">
        <v>357</v>
      </c>
      <c r="F18" s="35">
        <v>2015</v>
      </c>
      <c r="G18" s="35">
        <v>2014</v>
      </c>
      <c r="H18" s="35" t="s">
        <v>357</v>
      </c>
      <c r="I18" s="19">
        <v>2015</v>
      </c>
      <c r="J18" s="19">
        <v>2014</v>
      </c>
      <c r="K18" s="19" t="s">
        <v>357</v>
      </c>
      <c r="L18" s="35">
        <v>2015</v>
      </c>
      <c r="M18" s="35">
        <v>2014</v>
      </c>
      <c r="N18" s="35" t="s">
        <v>357</v>
      </c>
      <c r="O18" s="19">
        <v>2015</v>
      </c>
      <c r="P18" s="19">
        <v>2014</v>
      </c>
      <c r="Q18" s="19" t="s">
        <v>357</v>
      </c>
      <c r="R18" s="35">
        <v>2015</v>
      </c>
      <c r="S18" s="35">
        <v>2014</v>
      </c>
      <c r="T18" s="35" t="s">
        <v>357</v>
      </c>
      <c r="U18" s="19">
        <v>2015</v>
      </c>
      <c r="V18" s="19">
        <v>2014</v>
      </c>
      <c r="W18" s="19" t="s">
        <v>357</v>
      </c>
    </row>
    <row r="19" spans="1:23" ht="15" customHeight="1" x14ac:dyDescent="0.2">
      <c r="A19" s="1"/>
      <c r="B19" s="20" t="s">
        <v>138</v>
      </c>
      <c r="C19" s="21">
        <v>6.6666666666666666E-2</v>
      </c>
      <c r="D19" s="21">
        <v>0.13831258644536654</v>
      </c>
      <c r="E19" s="22">
        <f t="shared" ref="E19:E24" si="6">IFERROR(C19/D19-1,"-")</f>
        <v>-0.51800000000000002</v>
      </c>
      <c r="F19" s="23">
        <v>0.32051282051282054</v>
      </c>
      <c r="G19" s="23">
        <v>0.63694267515923564</v>
      </c>
      <c r="H19" s="24">
        <f t="shared" ref="H19:H24" si="7">IFERROR(F19/G19-1,"-")</f>
        <v>-0.4967948717948717</v>
      </c>
      <c r="I19" s="21">
        <v>0</v>
      </c>
      <c r="J19" s="21">
        <v>0</v>
      </c>
      <c r="K19" s="22" t="str">
        <f t="shared" ref="K19:K24" si="8">IFERROR(I19/J19-1,"-")</f>
        <v>-</v>
      </c>
      <c r="L19" s="23">
        <v>0</v>
      </c>
      <c r="M19" s="23">
        <v>0</v>
      </c>
      <c r="N19" s="24" t="str">
        <f t="shared" ref="N19:N24" si="9">IFERROR(L19/M19-1,"-")</f>
        <v>-</v>
      </c>
      <c r="O19" s="21">
        <v>0</v>
      </c>
      <c r="P19" s="21">
        <v>0</v>
      </c>
      <c r="Q19" s="22" t="str">
        <f t="shared" ref="Q19:Q24" si="10">IFERROR(O19/P19-1,"-")</f>
        <v>-</v>
      </c>
      <c r="R19" s="23">
        <v>0</v>
      </c>
      <c r="S19" s="23">
        <v>0</v>
      </c>
      <c r="T19" s="24" t="str">
        <f t="shared" ref="T19:T24" si="11">IFERROR(R19/S19-1,"-")</f>
        <v>-</v>
      </c>
      <c r="U19" s="21" t="e">
        <f>#REF!</f>
        <v>#REF!</v>
      </c>
      <c r="V19" s="21" t="e">
        <f>#REF!</f>
        <v>#REF!</v>
      </c>
      <c r="W19" s="21" t="e">
        <f>#REF!</f>
        <v>#REF!</v>
      </c>
    </row>
    <row r="20" spans="1:23" ht="15" customHeight="1" x14ac:dyDescent="0.2">
      <c r="A20" s="1"/>
      <c r="B20" s="20" t="s">
        <v>139</v>
      </c>
      <c r="C20" s="21">
        <v>1.7333333333333334</v>
      </c>
      <c r="D20" s="21">
        <v>2.2130013831258646</v>
      </c>
      <c r="E20" s="22">
        <f t="shared" si="6"/>
        <v>-0.21675</v>
      </c>
      <c r="F20" s="23">
        <v>6.7307692307692308</v>
      </c>
      <c r="G20" s="23">
        <v>7.9617834394904454</v>
      </c>
      <c r="H20" s="24">
        <f t="shared" si="7"/>
        <v>-0.1546153846153846</v>
      </c>
      <c r="I20" s="21">
        <v>0.5791505791505791</v>
      </c>
      <c r="J20" s="21">
        <v>0.20366598778004075</v>
      </c>
      <c r="K20" s="22">
        <f t="shared" si="8"/>
        <v>1.8436293436293432</v>
      </c>
      <c r="L20" s="23">
        <v>0</v>
      </c>
      <c r="M20" s="23">
        <v>0.8771929824561403</v>
      </c>
      <c r="N20" s="24">
        <f t="shared" si="9"/>
        <v>-1</v>
      </c>
      <c r="O20" s="21">
        <v>0.83333333333333337</v>
      </c>
      <c r="P20" s="21">
        <v>1.5151515151515151</v>
      </c>
      <c r="Q20" s="22">
        <f t="shared" si="10"/>
        <v>-0.44999999999999996</v>
      </c>
      <c r="R20" s="23">
        <v>0.56818181818181823</v>
      </c>
      <c r="S20" s="23">
        <v>1.5625</v>
      </c>
      <c r="T20" s="24">
        <f t="shared" si="11"/>
        <v>-0.63636363636363635</v>
      </c>
      <c r="U20" s="21" t="e">
        <f>#REF!</f>
        <v>#REF!</v>
      </c>
      <c r="V20" s="21" t="e">
        <f>#REF!</f>
        <v>#REF!</v>
      </c>
      <c r="W20" s="21" t="e">
        <f>#REF!</f>
        <v>#REF!</v>
      </c>
    </row>
    <row r="21" spans="1:23" ht="15" customHeight="1" x14ac:dyDescent="0.2">
      <c r="A21" s="1"/>
      <c r="B21" s="20" t="s">
        <v>140</v>
      </c>
      <c r="C21" s="21">
        <v>0.8666666666666667</v>
      </c>
      <c r="D21" s="21">
        <v>0.76071922544951587</v>
      </c>
      <c r="E21" s="22">
        <f t="shared" si="6"/>
        <v>0.13927272727272744</v>
      </c>
      <c r="F21" s="23">
        <v>4.166666666666667</v>
      </c>
      <c r="G21" s="23">
        <v>3.5031847133757963</v>
      </c>
      <c r="H21" s="24">
        <f t="shared" si="7"/>
        <v>0.18939393939393945</v>
      </c>
      <c r="I21" s="21">
        <v>0</v>
      </c>
      <c r="J21" s="21">
        <v>0</v>
      </c>
      <c r="K21" s="22" t="str">
        <f t="shared" si="8"/>
        <v>-</v>
      </c>
      <c r="L21" s="23">
        <v>0</v>
      </c>
      <c r="M21" s="23">
        <v>0</v>
      </c>
      <c r="N21" s="24" t="str">
        <f t="shared" si="9"/>
        <v>-</v>
      </c>
      <c r="O21" s="21">
        <v>0</v>
      </c>
      <c r="P21" s="21">
        <v>0</v>
      </c>
      <c r="Q21" s="22" t="str">
        <f t="shared" si="10"/>
        <v>-</v>
      </c>
      <c r="R21" s="23">
        <v>0</v>
      </c>
      <c r="S21" s="23">
        <v>0</v>
      </c>
      <c r="T21" s="24" t="str">
        <f t="shared" si="11"/>
        <v>-</v>
      </c>
      <c r="U21" s="21" t="e">
        <f>#REF!</f>
        <v>#REF!</v>
      </c>
      <c r="V21" s="21" t="e">
        <f>#REF!</f>
        <v>#REF!</v>
      </c>
      <c r="W21" s="21" t="e">
        <f>#REF!</f>
        <v>#REF!</v>
      </c>
    </row>
    <row r="22" spans="1:23" ht="15" customHeight="1" x14ac:dyDescent="0.2">
      <c r="A22" s="1"/>
      <c r="B22" s="20" t="s">
        <v>141</v>
      </c>
      <c r="C22" s="21">
        <v>15.066666666666666</v>
      </c>
      <c r="D22" s="21">
        <v>16.251728907330566</v>
      </c>
      <c r="E22" s="22">
        <f t="shared" si="6"/>
        <v>-7.2919148936170131E-2</v>
      </c>
      <c r="F22" s="23">
        <v>12.820512820512821</v>
      </c>
      <c r="G22" s="23">
        <v>14.64968152866242</v>
      </c>
      <c r="H22" s="24">
        <f t="shared" si="7"/>
        <v>-0.12486064659977691</v>
      </c>
      <c r="I22" s="21">
        <v>27.413127413127413</v>
      </c>
      <c r="J22" s="21">
        <v>27.494908350305501</v>
      </c>
      <c r="K22" s="22">
        <f t="shared" si="8"/>
        <v>-2.9744029744031009E-3</v>
      </c>
      <c r="L22" s="23">
        <v>5.384615384615385</v>
      </c>
      <c r="M22" s="23">
        <v>4.3859649122807021</v>
      </c>
      <c r="N22" s="24">
        <f t="shared" si="9"/>
        <v>0.22769230769230764</v>
      </c>
      <c r="O22" s="21">
        <v>11.666666666666666</v>
      </c>
      <c r="P22" s="21">
        <v>15.909090909090908</v>
      </c>
      <c r="Q22" s="22">
        <f t="shared" si="10"/>
        <v>-0.26666666666666672</v>
      </c>
      <c r="R22" s="23">
        <v>12.5</v>
      </c>
      <c r="S22" s="23">
        <v>11.979166666666666</v>
      </c>
      <c r="T22" s="24">
        <f t="shared" si="11"/>
        <v>4.3478260869565188E-2</v>
      </c>
      <c r="U22" s="21" t="e">
        <f>#REF!</f>
        <v>#REF!</v>
      </c>
      <c r="V22" s="21" t="e">
        <f>#REF!</f>
        <v>#REF!</v>
      </c>
      <c r="W22" s="21" t="e">
        <f>#REF!</f>
        <v>#REF!</v>
      </c>
    </row>
    <row r="23" spans="1:23" ht="15" customHeight="1" x14ac:dyDescent="0.2">
      <c r="A23" s="1"/>
      <c r="B23" s="20" t="s">
        <v>132</v>
      </c>
      <c r="C23" s="21">
        <v>11.6</v>
      </c>
      <c r="D23" s="21">
        <v>13.831258644536653</v>
      </c>
      <c r="E23" s="22">
        <f t="shared" si="6"/>
        <v>-0.16132000000000002</v>
      </c>
      <c r="F23" s="23">
        <v>17.948717948717949</v>
      </c>
      <c r="G23" s="23">
        <v>17.834394904458598</v>
      </c>
      <c r="H23" s="24">
        <f t="shared" si="7"/>
        <v>6.4102564102563875E-3</v>
      </c>
      <c r="I23" s="21">
        <v>17.567567567567568</v>
      </c>
      <c r="J23" s="21">
        <v>21.792260692464357</v>
      </c>
      <c r="K23" s="22">
        <f t="shared" si="8"/>
        <v>-0.19386208638545077</v>
      </c>
      <c r="L23" s="23">
        <v>3.8461538461538463</v>
      </c>
      <c r="M23" s="23">
        <v>2.6315789473684212</v>
      </c>
      <c r="N23" s="24">
        <f t="shared" si="9"/>
        <v>0.46153846153846145</v>
      </c>
      <c r="O23" s="21">
        <v>3.3333333333333335</v>
      </c>
      <c r="P23" s="21">
        <v>4.5454545454545459</v>
      </c>
      <c r="Q23" s="22">
        <f t="shared" si="10"/>
        <v>-0.26666666666666672</v>
      </c>
      <c r="R23" s="23">
        <v>10.227272727272727</v>
      </c>
      <c r="S23" s="23">
        <v>13.020833333333334</v>
      </c>
      <c r="T23" s="24">
        <f t="shared" si="11"/>
        <v>-0.21454545454545459</v>
      </c>
      <c r="U23" s="21" t="e">
        <f>#REF!</f>
        <v>#REF!</v>
      </c>
      <c r="V23" s="21" t="e">
        <f>#REF!</f>
        <v>#REF!</v>
      </c>
      <c r="W23" s="21" t="e">
        <f>#REF!</f>
        <v>#REF!</v>
      </c>
    </row>
    <row r="24" spans="1:23" ht="15" customHeight="1" x14ac:dyDescent="0.2">
      <c r="A24" s="1"/>
      <c r="B24" s="20" t="s">
        <v>120</v>
      </c>
      <c r="C24" s="21">
        <v>70.666666666666671</v>
      </c>
      <c r="D24" s="21">
        <v>66.804979253112037</v>
      </c>
      <c r="E24" s="22">
        <f t="shared" si="6"/>
        <v>5.780538302277427E-2</v>
      </c>
      <c r="F24" s="23">
        <v>58.012820512820511</v>
      </c>
      <c r="G24" s="23">
        <v>55.414012738853501</v>
      </c>
      <c r="H24" s="24">
        <f t="shared" si="7"/>
        <v>4.6898025346301164E-2</v>
      </c>
      <c r="I24" s="21">
        <v>54.440154440154437</v>
      </c>
      <c r="J24" s="21">
        <v>50.509164969450104</v>
      </c>
      <c r="K24" s="22">
        <f t="shared" si="8"/>
        <v>7.7827251214347859E-2</v>
      </c>
      <c r="L24" s="23">
        <v>90.769230769230774</v>
      </c>
      <c r="M24" s="23">
        <v>92.10526315789474</v>
      </c>
      <c r="N24" s="24">
        <f t="shared" si="9"/>
        <v>-1.4505494505494543E-2</v>
      </c>
      <c r="O24" s="21">
        <v>84.166666666666671</v>
      </c>
      <c r="P24" s="21">
        <v>78.030303030303031</v>
      </c>
      <c r="Q24" s="22">
        <f t="shared" si="10"/>
        <v>7.8640776699029136E-2</v>
      </c>
      <c r="R24" s="23">
        <v>76.704545454545453</v>
      </c>
      <c r="S24" s="23">
        <v>73.4375</v>
      </c>
      <c r="T24" s="24">
        <f t="shared" si="11"/>
        <v>4.4487427466150864E-2</v>
      </c>
      <c r="U24" s="21" t="e">
        <f>#REF!</f>
        <v>#REF!</v>
      </c>
      <c r="V24" s="21" t="e">
        <f>#REF!</f>
        <v>#REF!</v>
      </c>
      <c r="W24" s="21" t="e">
        <f>#REF!</f>
        <v>#REF!</v>
      </c>
    </row>
    <row r="25" spans="1:23" ht="15" customHeight="1" x14ac:dyDescent="0.2">
      <c r="A25" s="1"/>
      <c r="B25" s="25" t="s">
        <v>103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x14ac:dyDescent="0.2">
      <c r="A26" s="79"/>
      <c r="B26" s="61"/>
      <c r="C26" s="61"/>
      <c r="D26" s="61"/>
      <c r="E26" s="61"/>
      <c r="F26" s="61"/>
      <c r="G26" s="61"/>
      <c r="H26" s="6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1:23" x14ac:dyDescent="0.2">
      <c r="A27" s="79"/>
      <c r="B27" s="61"/>
      <c r="C27" s="61"/>
      <c r="D27" s="61"/>
      <c r="E27" s="61"/>
      <c r="F27" s="61"/>
      <c r="G27" s="61"/>
      <c r="H27" s="29" t="s">
        <v>47</v>
      </c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1:23" x14ac:dyDescent="0.2">
      <c r="A28" s="79"/>
      <c r="B28" s="61"/>
      <c r="C28" s="61"/>
      <c r="D28" s="61"/>
      <c r="E28" s="61"/>
      <c r="F28" s="61"/>
      <c r="G28" s="61"/>
      <c r="H28" s="61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  <row r="29" spans="1:23" x14ac:dyDescent="0.2">
      <c r="A29" s="79"/>
      <c r="B29" s="3"/>
      <c r="C29" s="3"/>
      <c r="D29" s="3"/>
      <c r="E29" s="3"/>
      <c r="F29" s="3"/>
      <c r="G29" s="3"/>
      <c r="H29" s="3"/>
    </row>
    <row r="30" spans="1:23" x14ac:dyDescent="0.2">
      <c r="A30" s="79"/>
      <c r="B30" s="3"/>
      <c r="C30" s="3"/>
      <c r="D30" s="3"/>
      <c r="E30" s="3"/>
      <c r="F30" s="3"/>
      <c r="G30" s="3"/>
      <c r="H30" s="3"/>
    </row>
    <row r="31" spans="1:23" x14ac:dyDescent="0.2">
      <c r="B31" s="3"/>
      <c r="C31" s="3"/>
      <c r="D31" s="3"/>
      <c r="E31" s="3"/>
      <c r="F31" s="3"/>
      <c r="G31" s="3"/>
      <c r="H31" s="3"/>
    </row>
    <row r="32" spans="1:23" x14ac:dyDescent="0.2">
      <c r="B32" s="3"/>
      <c r="C32" s="3"/>
      <c r="D32" s="3"/>
      <c r="E32" s="3"/>
      <c r="F32" s="3"/>
      <c r="G32" s="3"/>
      <c r="H32" s="3"/>
    </row>
    <row r="33" spans="2:8" x14ac:dyDescent="0.2">
      <c r="B33" s="3"/>
      <c r="C33" s="3"/>
      <c r="D33" s="3"/>
      <c r="E33" s="3"/>
      <c r="F33" s="3"/>
      <c r="G33" s="3"/>
      <c r="H33" s="3"/>
    </row>
    <row r="34" spans="2:8" x14ac:dyDescent="0.2">
      <c r="B34" s="3"/>
      <c r="C34" s="3"/>
      <c r="D34" s="3"/>
      <c r="E34" s="3"/>
      <c r="F34" s="3"/>
      <c r="G34" s="3"/>
      <c r="H34" s="3"/>
    </row>
    <row r="35" spans="2:8" x14ac:dyDescent="0.2">
      <c r="B35" s="3"/>
      <c r="C35" s="3"/>
      <c r="D35" s="3"/>
      <c r="E35" s="3"/>
      <c r="F35" s="3"/>
      <c r="G35" s="3"/>
      <c r="H35" s="3"/>
    </row>
    <row r="36" spans="2:8" x14ac:dyDescent="0.2">
      <c r="B36" s="3"/>
      <c r="C36" s="3"/>
      <c r="D36" s="3"/>
      <c r="E36" s="3"/>
      <c r="F36" s="3"/>
      <c r="G36" s="3"/>
      <c r="H36" s="3"/>
    </row>
    <row r="37" spans="2:8" x14ac:dyDescent="0.2">
      <c r="B37" s="3"/>
      <c r="C37" s="3"/>
      <c r="D37" s="3"/>
      <c r="E37" s="3"/>
      <c r="F37" s="3"/>
      <c r="G37" s="3"/>
      <c r="H37" s="3"/>
    </row>
    <row r="38" spans="2:8" x14ac:dyDescent="0.2">
      <c r="B38" s="3"/>
      <c r="C38" s="3"/>
      <c r="D38" s="3"/>
      <c r="E38" s="3"/>
      <c r="F38" s="3"/>
      <c r="G38" s="3"/>
      <c r="H38" s="3"/>
    </row>
    <row r="39" spans="2:8" x14ac:dyDescent="0.2">
      <c r="B39" s="3"/>
      <c r="C39" s="3"/>
      <c r="D39" s="3"/>
      <c r="E39" s="3"/>
      <c r="F39" s="3"/>
      <c r="G39" s="3"/>
      <c r="H39" s="3"/>
    </row>
    <row r="40" spans="2:8" x14ac:dyDescent="0.2">
      <c r="B40" s="3"/>
      <c r="C40" s="3"/>
      <c r="D40" s="3"/>
      <c r="E40" s="3"/>
      <c r="F40" s="3"/>
      <c r="G40" s="3"/>
      <c r="H40" s="3"/>
    </row>
  </sheetData>
  <mergeCells count="20">
    <mergeCell ref="B25:W25"/>
    <mergeCell ref="B13:W13"/>
    <mergeCell ref="B16:W16"/>
    <mergeCell ref="B17:B18"/>
    <mergeCell ref="C17:E17"/>
    <mergeCell ref="F17:H17"/>
    <mergeCell ref="I17:K17"/>
    <mergeCell ref="L17:N17"/>
    <mergeCell ref="O17:Q17"/>
    <mergeCell ref="R17:T17"/>
    <mergeCell ref="U17:W17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7" location="INDICE!A1" tooltip="Ver Índice" display="Ver Índice"/>
  </hyperlinks>
  <printOptions horizontalCentered="1" verticalCentered="1"/>
  <pageMargins left="0.24" right="0.28000000000000003" top="0.98425196850393704" bottom="0.98425196850393704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22"/>
  <sheetViews>
    <sheetView showGridLines="0" zoomScaleNormal="100" workbookViewId="0"/>
  </sheetViews>
  <sheetFormatPr baseColWidth="10" defaultRowHeight="12.75" x14ac:dyDescent="0.2"/>
  <cols>
    <col min="1" max="1" width="18.5703125" style="10" customWidth="1"/>
    <col min="2" max="2" width="20.28515625" style="10" customWidth="1"/>
    <col min="3" max="20" width="8.7109375" style="10" customWidth="1"/>
    <col min="21" max="23" width="9.140625" style="10" hidden="1" customWidth="1"/>
    <col min="24" max="16384" width="11.42578125" style="10"/>
  </cols>
  <sheetData>
    <row r="4" spans="2:28" ht="37.5" customHeight="1" x14ac:dyDescent="0.2"/>
    <row r="5" spans="2:28" ht="20.25" customHeight="1" x14ac:dyDescent="0.2">
      <c r="B5" s="13" t="s">
        <v>143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8" ht="15" customHeight="1" x14ac:dyDescent="0.2">
      <c r="B6" s="14"/>
      <c r="C6" s="15" t="s">
        <v>24</v>
      </c>
      <c r="D6" s="15"/>
      <c r="E6" s="15"/>
      <c r="F6" s="80" t="s">
        <v>25</v>
      </c>
      <c r="G6" s="80"/>
      <c r="H6" s="80"/>
      <c r="I6" s="15" t="s">
        <v>26</v>
      </c>
      <c r="J6" s="15"/>
      <c r="K6" s="15"/>
      <c r="L6" s="80" t="s">
        <v>27</v>
      </c>
      <c r="M6" s="80"/>
      <c r="N6" s="80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8" ht="28.5" customHeight="1" x14ac:dyDescent="0.2">
      <c r="B7" s="14"/>
      <c r="C7" s="19">
        <v>2015</v>
      </c>
      <c r="D7" s="19">
        <v>2014</v>
      </c>
      <c r="E7" s="19" t="s">
        <v>357</v>
      </c>
      <c r="F7" s="81">
        <v>2015</v>
      </c>
      <c r="G7" s="81">
        <v>2014</v>
      </c>
      <c r="H7" s="81" t="s">
        <v>357</v>
      </c>
      <c r="I7" s="19">
        <v>2015</v>
      </c>
      <c r="J7" s="19">
        <v>2014</v>
      </c>
      <c r="K7" s="19" t="s">
        <v>357</v>
      </c>
      <c r="L7" s="81">
        <v>2015</v>
      </c>
      <c r="M7" s="81">
        <v>2014</v>
      </c>
      <c r="N7" s="81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8" ht="15" customHeight="1" x14ac:dyDescent="0.2">
      <c r="B8" s="20" t="s">
        <v>144</v>
      </c>
      <c r="C8" s="21">
        <v>9.1909090909090914</v>
      </c>
      <c r="D8" s="21">
        <v>9.8545454545454554</v>
      </c>
      <c r="E8" s="22">
        <f t="shared" ref="E8:E12" si="0">IFERROR(C8/D8-1,"-")</f>
        <v>-6.7343173431734349E-2</v>
      </c>
      <c r="F8" s="23">
        <v>6.2861453356801613</v>
      </c>
      <c r="G8" s="23">
        <v>7.7758141883362786</v>
      </c>
      <c r="H8" s="24">
        <f t="shared" ref="H8:H12" si="1">IFERROR(F8/G8-1,"-")</f>
        <v>-0.19157721835619745</v>
      </c>
      <c r="I8" s="21">
        <v>7.2803850782190134</v>
      </c>
      <c r="J8" s="21">
        <v>7.2634116937914408</v>
      </c>
      <c r="K8" s="22">
        <f t="shared" ref="K8:K12" si="2">IFERROR(I8/J8-1,"-")</f>
        <v>2.3368335904849769E-3</v>
      </c>
      <c r="L8" s="23">
        <v>13.797240551889622</v>
      </c>
      <c r="M8" s="23">
        <v>13.366033108522378</v>
      </c>
      <c r="N8" s="24">
        <f t="shared" ref="N8:N12" si="3">IFERROR(L8/M8-1,"-")</f>
        <v>3.2261437620732858E-2</v>
      </c>
      <c r="O8" s="21">
        <v>8.6206896551724146</v>
      </c>
      <c r="P8" s="21">
        <v>7.4846625766871169</v>
      </c>
      <c r="Q8" s="22">
        <f t="shared" ref="Q8:Q12" si="4">IFERROR(O8/P8-1,"-")</f>
        <v>0.15178066704352755</v>
      </c>
      <c r="R8" s="23">
        <v>10.638297872340425</v>
      </c>
      <c r="S8" s="23">
        <v>13.991769547325102</v>
      </c>
      <c r="T8" s="24">
        <f t="shared" ref="T8:T12" si="5">IFERROR(R8/S8-1,"-")</f>
        <v>-0.23967459324155194</v>
      </c>
      <c r="U8" s="21" t="e">
        <f>#REF!</f>
        <v>#REF!</v>
      </c>
      <c r="V8" s="21" t="e">
        <f>#REF!</f>
        <v>#REF!</v>
      </c>
      <c r="W8" s="21" t="e">
        <f>#REF!</f>
        <v>#REF!</v>
      </c>
      <c r="Y8" s="33"/>
      <c r="Z8" s="32"/>
      <c r="AA8" s="32"/>
      <c r="AB8" s="32"/>
    </row>
    <row r="9" spans="2:28" ht="15" customHeight="1" x14ac:dyDescent="0.2">
      <c r="B9" s="20" t="s">
        <v>145</v>
      </c>
      <c r="C9" s="21">
        <v>54.036363636363639</v>
      </c>
      <c r="D9" s="21">
        <v>54.836363636363636</v>
      </c>
      <c r="E9" s="22">
        <f t="shared" si="0"/>
        <v>-1.458885941644561E-2</v>
      </c>
      <c r="F9" s="23">
        <v>56.449585114407846</v>
      </c>
      <c r="G9" s="23">
        <v>56.75334511486998</v>
      </c>
      <c r="H9" s="24">
        <f t="shared" si="1"/>
        <v>-5.3522836380360816E-3</v>
      </c>
      <c r="I9" s="21">
        <v>52.406738868832733</v>
      </c>
      <c r="J9" s="21">
        <v>55.274261603375528</v>
      </c>
      <c r="K9" s="22">
        <f t="shared" si="2"/>
        <v>-5.1878083060049041E-2</v>
      </c>
      <c r="L9" s="23">
        <v>55.368926214757046</v>
      </c>
      <c r="M9" s="23">
        <v>53.954629061925196</v>
      </c>
      <c r="N9" s="24">
        <f t="shared" si="3"/>
        <v>2.6212712003053973E-2</v>
      </c>
      <c r="O9" s="21">
        <v>57.389162561576356</v>
      </c>
      <c r="P9" s="21">
        <v>57.668711656441715</v>
      </c>
      <c r="Q9" s="22">
        <f t="shared" si="4"/>
        <v>-4.8475002620269603E-3</v>
      </c>
      <c r="R9" s="23">
        <v>51.823708206686931</v>
      </c>
      <c r="S9" s="23">
        <v>53.497942386831276</v>
      </c>
      <c r="T9" s="24">
        <f t="shared" si="5"/>
        <v>-3.1295300444236673E-2</v>
      </c>
      <c r="U9" s="21" t="e">
        <f>#REF!</f>
        <v>#REF!</v>
      </c>
      <c r="V9" s="21" t="e">
        <f>#REF!</f>
        <v>#REF!</v>
      </c>
      <c r="W9" s="21" t="e">
        <f>#REF!</f>
        <v>#REF!</v>
      </c>
      <c r="Y9" s="33"/>
      <c r="Z9" s="32"/>
      <c r="AA9" s="32"/>
      <c r="AB9" s="32"/>
    </row>
    <row r="10" spans="2:28" ht="15" customHeight="1" x14ac:dyDescent="0.2">
      <c r="B10" s="20" t="s">
        <v>146</v>
      </c>
      <c r="C10" s="21">
        <v>31.063636363636363</v>
      </c>
      <c r="D10" s="21">
        <v>30.854545454545455</v>
      </c>
      <c r="E10" s="22">
        <f t="shared" si="0"/>
        <v>6.776664702415891E-3</v>
      </c>
      <c r="F10" s="23">
        <v>32.486799094795074</v>
      </c>
      <c r="G10" s="23">
        <v>32.239333501640999</v>
      </c>
      <c r="H10" s="24">
        <f t="shared" si="1"/>
        <v>7.6758904814666629E-3</v>
      </c>
      <c r="I10" s="21">
        <v>33.513838748495786</v>
      </c>
      <c r="J10" s="21">
        <v>32.097649186256781</v>
      </c>
      <c r="K10" s="22">
        <f t="shared" si="2"/>
        <v>4.412128607989696E-2</v>
      </c>
      <c r="L10" s="23">
        <v>25.314937012597479</v>
      </c>
      <c r="M10" s="23">
        <v>27.774371551195586</v>
      </c>
      <c r="N10" s="24">
        <f t="shared" si="3"/>
        <v>-8.8550501820165772E-2</v>
      </c>
      <c r="O10" s="21">
        <v>28.940886699507388</v>
      </c>
      <c r="P10" s="21">
        <v>31.165644171779142</v>
      </c>
      <c r="Q10" s="22">
        <f t="shared" si="4"/>
        <v>-7.1384934641790521E-2</v>
      </c>
      <c r="R10" s="23">
        <v>31.610942249240122</v>
      </c>
      <c r="S10" s="23">
        <v>26.474622770919066</v>
      </c>
      <c r="T10" s="24">
        <f t="shared" si="5"/>
        <v>0.19400916578736016</v>
      </c>
      <c r="U10" s="21" t="e">
        <f>#REF!</f>
        <v>#REF!</v>
      </c>
      <c r="V10" s="21" t="e">
        <f>#REF!</f>
        <v>#REF!</v>
      </c>
      <c r="W10" s="21" t="e">
        <f>#REF!</f>
        <v>#REF!</v>
      </c>
      <c r="Y10" s="33"/>
      <c r="Z10" s="32"/>
      <c r="AA10" s="32"/>
      <c r="AB10" s="32"/>
    </row>
    <row r="11" spans="2:28" ht="15" customHeight="1" x14ac:dyDescent="0.2">
      <c r="B11" s="20" t="s">
        <v>147</v>
      </c>
      <c r="C11" s="21">
        <v>5.709090909090909</v>
      </c>
      <c r="D11" s="21">
        <v>4.4545454545454541</v>
      </c>
      <c r="E11" s="22">
        <f t="shared" si="0"/>
        <v>0.28163265306122454</v>
      </c>
      <c r="F11" s="23">
        <v>4.777470455116922</v>
      </c>
      <c r="G11" s="23">
        <v>3.231507195152739</v>
      </c>
      <c r="H11" s="24">
        <f t="shared" si="1"/>
        <v>0.47840316193110377</v>
      </c>
      <c r="I11" s="21">
        <v>6.799037304452467</v>
      </c>
      <c r="J11" s="21">
        <v>5.3646775165762506</v>
      </c>
      <c r="K11" s="22">
        <f t="shared" si="2"/>
        <v>0.26737111102097111</v>
      </c>
      <c r="L11" s="23">
        <v>5.518896220755849</v>
      </c>
      <c r="M11" s="23">
        <v>4.9049662783568362</v>
      </c>
      <c r="N11" s="24">
        <f t="shared" si="3"/>
        <v>0.12516496700659863</v>
      </c>
      <c r="O11" s="21">
        <v>5.0492610837438425</v>
      </c>
      <c r="P11" s="21">
        <v>3.6809815950920246</v>
      </c>
      <c r="Q11" s="22">
        <f t="shared" si="4"/>
        <v>0.37171592775041051</v>
      </c>
      <c r="R11" s="23">
        <v>5.9270516717325226</v>
      </c>
      <c r="S11" s="23">
        <v>6.0356652949245539</v>
      </c>
      <c r="T11" s="24">
        <f t="shared" si="5"/>
        <v>-1.7995302569770666E-2</v>
      </c>
      <c r="U11" s="21" t="e">
        <f>#REF!</f>
        <v>#REF!</v>
      </c>
      <c r="V11" s="21" t="e">
        <f>#REF!</f>
        <v>#REF!</v>
      </c>
      <c r="W11" s="21" t="e">
        <f>#REF!</f>
        <v>#REF!</v>
      </c>
      <c r="Y11" s="33"/>
      <c r="Z11" s="32"/>
      <c r="AA11" s="32"/>
      <c r="AB11" s="32"/>
    </row>
    <row r="12" spans="2:28" ht="15" hidden="1" customHeight="1" x14ac:dyDescent="0.2">
      <c r="B12" s="20" t="s">
        <v>66</v>
      </c>
      <c r="C12" s="21">
        <v>0</v>
      </c>
      <c r="D12" s="21">
        <v>0</v>
      </c>
      <c r="E12" s="22" t="str">
        <f t="shared" si="0"/>
        <v>-</v>
      </c>
      <c r="F12" s="23">
        <v>0</v>
      </c>
      <c r="G12" s="23">
        <v>0</v>
      </c>
      <c r="H12" s="24" t="str">
        <f t="shared" si="1"/>
        <v>-</v>
      </c>
      <c r="I12" s="21">
        <v>0</v>
      </c>
      <c r="J12" s="21">
        <v>0</v>
      </c>
      <c r="K12" s="22" t="str">
        <f t="shared" si="2"/>
        <v>-</v>
      </c>
      <c r="L12" s="23">
        <v>0</v>
      </c>
      <c r="M12" s="23">
        <v>0</v>
      </c>
      <c r="N12" s="24" t="str">
        <f t="shared" si="3"/>
        <v>-</v>
      </c>
      <c r="O12" s="21">
        <v>0</v>
      </c>
      <c r="P12" s="21">
        <v>0</v>
      </c>
      <c r="Q12" s="22" t="str">
        <f t="shared" si="4"/>
        <v>-</v>
      </c>
      <c r="R12" s="23">
        <v>0</v>
      </c>
      <c r="S12" s="23">
        <v>0</v>
      </c>
      <c r="T12" s="24" t="str">
        <f t="shared" si="5"/>
        <v>-</v>
      </c>
      <c r="U12" s="21" t="e">
        <f>#REF!</f>
        <v>#REF!</v>
      </c>
      <c r="V12" s="21" t="e">
        <f>#REF!</f>
        <v>#REF!</v>
      </c>
      <c r="W12" s="21" t="e">
        <f>#REF!</f>
        <v>#REF!</v>
      </c>
      <c r="Y12" s="33"/>
      <c r="Z12" s="32"/>
      <c r="AA12" s="32"/>
      <c r="AB12" s="32"/>
    </row>
    <row r="13" spans="2:28" ht="20.100000000000001" customHeight="1" x14ac:dyDescent="0.2">
      <c r="B13" s="36" t="s">
        <v>148</v>
      </c>
      <c r="C13" s="37">
        <v>9.7369090909091156</v>
      </c>
      <c r="D13" s="37">
        <v>9.4091818181818176</v>
      </c>
      <c r="E13" s="54">
        <f>IFERROR(C13-D13,"-")</f>
        <v>0.32772727272729796</v>
      </c>
      <c r="F13" s="37">
        <v>9.5385969323610524</v>
      </c>
      <c r="G13" s="37">
        <v>9.1386013632921337</v>
      </c>
      <c r="H13" s="54">
        <f>IFERROR(F13-G13,"-")</f>
        <v>0.39999556906891875</v>
      </c>
      <c r="I13" s="37">
        <v>10.214199759326119</v>
      </c>
      <c r="J13" s="37">
        <v>9.7194092827004166</v>
      </c>
      <c r="K13" s="54">
        <f>IFERROR(I13-J13,"-")</f>
        <v>0.49479047662570252</v>
      </c>
      <c r="L13" s="37">
        <v>9.4517096580683972</v>
      </c>
      <c r="M13" s="37">
        <v>9.4935622317596753</v>
      </c>
      <c r="N13" s="54">
        <f>IFERROR(L13-M13,"-")</f>
        <v>-4.1852573691278039E-2</v>
      </c>
      <c r="O13" s="37">
        <v>9.6847290640394181</v>
      </c>
      <c r="P13" s="37">
        <v>9.4773006134969258</v>
      </c>
      <c r="Q13" s="54">
        <f>IFERROR(O13-P13,"-")</f>
        <v>0.20742845054249237</v>
      </c>
      <c r="R13" s="37">
        <v>9.5501519756838942</v>
      </c>
      <c r="S13" s="37">
        <v>9.44855967078189</v>
      </c>
      <c r="T13" s="54">
        <f>IFERROR(R13-S13,"-")</f>
        <v>0.10159230490200422</v>
      </c>
      <c r="U13" s="38" t="e">
        <f>#REF!</f>
        <v>#REF!</v>
      </c>
      <c r="V13" s="38" t="e">
        <f>#REF!</f>
        <v>#REF!</v>
      </c>
      <c r="W13" s="38" t="e">
        <f>#REF!</f>
        <v>#REF!</v>
      </c>
      <c r="Y13" s="33"/>
      <c r="Z13" s="32"/>
      <c r="AA13" s="32"/>
      <c r="AB13" s="32"/>
    </row>
    <row r="14" spans="2:28" ht="15" customHeight="1" x14ac:dyDescent="0.2">
      <c r="B14" s="25" t="s">
        <v>103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2:28" x14ac:dyDescent="0.2">
      <c r="B15" s="61"/>
      <c r="C15" s="61"/>
      <c r="D15" s="61"/>
      <c r="E15" s="61"/>
      <c r="F15" s="61"/>
      <c r="G15" s="61"/>
      <c r="H15" s="6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8" x14ac:dyDescent="0.2">
      <c r="B16" s="61"/>
      <c r="C16" s="61"/>
      <c r="D16" s="61"/>
      <c r="E16" s="82"/>
      <c r="F16" s="61"/>
      <c r="G16" s="61"/>
      <c r="H16" s="29" t="s">
        <v>47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x14ac:dyDescent="0.2">
      <c r="B17" s="61"/>
      <c r="C17" s="61"/>
      <c r="D17" s="61"/>
      <c r="E17" s="61"/>
      <c r="F17" s="61"/>
      <c r="G17" s="61"/>
      <c r="H17" s="6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2:23" x14ac:dyDescent="0.2">
      <c r="B18" s="27"/>
      <c r="C18" s="27"/>
      <c r="D18" s="27"/>
      <c r="E18" s="27"/>
      <c r="F18" s="27"/>
      <c r="G18" s="27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x14ac:dyDescent="0.2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2:23" x14ac:dyDescent="0.2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2:23" x14ac:dyDescent="0.2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</sheetData>
  <mergeCells count="10">
    <mergeCell ref="B14:W1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6" location="INDICE!A1" tooltip="Ver Índice" display="Ver Índice"/>
  </hyperlinks>
  <printOptions horizontalCentered="1" verticalCentered="1"/>
  <pageMargins left="0.31" right="0.27" top="0.98425196850393704" bottom="0.51" header="0" footer="0"/>
  <pageSetup paperSize="9" scale="8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29"/>
  <sheetViews>
    <sheetView showGridLines="0" zoomScaleNormal="100" workbookViewId="0"/>
  </sheetViews>
  <sheetFormatPr baseColWidth="10" defaultRowHeight="12.75" x14ac:dyDescent="0.2"/>
  <cols>
    <col min="1" max="1" width="18.140625" style="10" customWidth="1"/>
    <col min="2" max="2" width="30.28515625" style="10" customWidth="1"/>
    <col min="3" max="17" width="10" style="10" customWidth="1"/>
    <col min="18" max="16384" width="11.42578125" style="10"/>
  </cols>
  <sheetData>
    <row r="4" spans="2:20" ht="38.25" customHeight="1" x14ac:dyDescent="0.2">
      <c r="B4" s="3"/>
      <c r="C4" s="3"/>
      <c r="D4" s="3"/>
      <c r="E4" s="3"/>
      <c r="F4" s="3"/>
      <c r="G4" s="3"/>
      <c r="H4" s="3"/>
    </row>
    <row r="5" spans="2:20" ht="24.95" customHeight="1" x14ac:dyDescent="0.2">
      <c r="B5" s="13" t="s">
        <v>149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2:20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</row>
    <row r="7" spans="2:20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</row>
    <row r="8" spans="2:20" ht="15" customHeight="1" x14ac:dyDescent="0.2">
      <c r="B8" s="20" t="s">
        <v>150</v>
      </c>
      <c r="C8" s="21">
        <v>8.8181818181818183</v>
      </c>
      <c r="D8" s="21">
        <v>8.872727272727273</v>
      </c>
      <c r="E8" s="22">
        <f t="shared" ref="E8:E19" si="0">IFERROR(C8/D8-1,"-")</f>
        <v>-6.147540983606592E-3</v>
      </c>
      <c r="F8" s="23">
        <v>0</v>
      </c>
      <c r="G8" s="23">
        <v>0</v>
      </c>
      <c r="H8" s="24" t="str">
        <f t="shared" ref="H8:H19" si="1">IFERROR(F8/G8-1,"-")</f>
        <v>-</v>
      </c>
      <c r="I8" s="21">
        <v>29.181708784596871</v>
      </c>
      <c r="J8" s="21">
        <v>29.415310427968656</v>
      </c>
      <c r="K8" s="22">
        <f t="shared" ref="K8:K19" si="2">IFERROR(I8/J8-1,"-")</f>
        <v>-7.9414984908563468E-3</v>
      </c>
      <c r="L8" s="23">
        <v>0</v>
      </c>
      <c r="M8" s="23">
        <v>0</v>
      </c>
      <c r="N8" s="24" t="str">
        <f t="shared" ref="N8:N19" si="3">IFERROR(L8/M8-1,"-")</f>
        <v>-</v>
      </c>
      <c r="O8" s="21">
        <v>0</v>
      </c>
      <c r="P8" s="21">
        <v>0</v>
      </c>
      <c r="Q8" s="22" t="str">
        <f t="shared" ref="Q8:Q19" si="4">IFERROR(O8/P8-1,"-")</f>
        <v>-</v>
      </c>
      <c r="R8" s="23">
        <v>0</v>
      </c>
      <c r="S8" s="23">
        <v>0</v>
      </c>
      <c r="T8" s="24" t="str">
        <f t="shared" ref="T8:T19" si="5">IFERROR(R8/S8-1,"-")</f>
        <v>-</v>
      </c>
    </row>
    <row r="9" spans="2:20" ht="15" customHeight="1" x14ac:dyDescent="0.2">
      <c r="B9" s="20" t="s">
        <v>151</v>
      </c>
      <c r="C9" s="21">
        <v>19.209090909090911</v>
      </c>
      <c r="D9" s="21">
        <v>19.190909090909091</v>
      </c>
      <c r="E9" s="22">
        <f t="shared" si="0"/>
        <v>9.47418285172974E-4</v>
      </c>
      <c r="F9" s="23">
        <v>0</v>
      </c>
      <c r="G9" s="23">
        <v>0</v>
      </c>
      <c r="H9" s="24" t="str">
        <f t="shared" si="1"/>
        <v>-</v>
      </c>
      <c r="I9" s="21">
        <v>63.567990373044523</v>
      </c>
      <c r="J9" s="21">
        <v>63.62266425557565</v>
      </c>
      <c r="K9" s="22">
        <f t="shared" si="2"/>
        <v>-8.5934600776071957E-4</v>
      </c>
      <c r="L9" s="23">
        <v>0</v>
      </c>
      <c r="M9" s="23">
        <v>0</v>
      </c>
      <c r="N9" s="24" t="str">
        <f t="shared" si="3"/>
        <v>-</v>
      </c>
      <c r="O9" s="21">
        <v>0</v>
      </c>
      <c r="P9" s="21">
        <v>0</v>
      </c>
      <c r="Q9" s="22" t="str">
        <f t="shared" si="4"/>
        <v>-</v>
      </c>
      <c r="R9" s="23">
        <v>0</v>
      </c>
      <c r="S9" s="23">
        <v>0</v>
      </c>
      <c r="T9" s="24" t="str">
        <f t="shared" si="5"/>
        <v>-</v>
      </c>
    </row>
    <row r="10" spans="2:20" ht="15" customHeight="1" x14ac:dyDescent="0.2">
      <c r="B10" s="20" t="s">
        <v>152</v>
      </c>
      <c r="C10" s="21">
        <v>30.581818181818182</v>
      </c>
      <c r="D10" s="21">
        <v>30.3</v>
      </c>
      <c r="E10" s="22">
        <f t="shared" si="0"/>
        <v>9.300930093009363E-3</v>
      </c>
      <c r="F10" s="23">
        <v>84.586371636912247</v>
      </c>
      <c r="G10" s="23">
        <v>84.14541782378187</v>
      </c>
      <c r="H10" s="24">
        <f t="shared" si="1"/>
        <v>5.2403781992482745E-3</v>
      </c>
      <c r="I10" s="21">
        <v>0</v>
      </c>
      <c r="J10" s="21">
        <v>0</v>
      </c>
      <c r="K10" s="22" t="str">
        <f t="shared" si="2"/>
        <v>-</v>
      </c>
      <c r="L10" s="23">
        <v>0</v>
      </c>
      <c r="M10" s="23">
        <v>0</v>
      </c>
      <c r="N10" s="24" t="str">
        <f t="shared" si="3"/>
        <v>-</v>
      </c>
      <c r="O10" s="21">
        <v>0</v>
      </c>
      <c r="P10" s="21">
        <v>0</v>
      </c>
      <c r="Q10" s="22" t="str">
        <f t="shared" si="4"/>
        <v>-</v>
      </c>
      <c r="R10" s="23">
        <v>0</v>
      </c>
      <c r="S10" s="23">
        <v>0</v>
      </c>
      <c r="T10" s="24" t="str">
        <f t="shared" si="5"/>
        <v>-</v>
      </c>
    </row>
    <row r="11" spans="2:20" ht="15" customHeight="1" x14ac:dyDescent="0.2">
      <c r="B11" s="20" t="s">
        <v>153</v>
      </c>
      <c r="C11" s="21">
        <v>7.3181818181818183</v>
      </c>
      <c r="D11" s="21">
        <v>7.3272727272727272</v>
      </c>
      <c r="E11" s="22">
        <f t="shared" si="0"/>
        <v>-1.2406947890818421E-3</v>
      </c>
      <c r="F11" s="23">
        <v>0</v>
      </c>
      <c r="G11" s="23">
        <v>0</v>
      </c>
      <c r="H11" s="24" t="str">
        <f t="shared" si="1"/>
        <v>-</v>
      </c>
      <c r="I11" s="21">
        <v>0</v>
      </c>
      <c r="J11" s="21">
        <v>0</v>
      </c>
      <c r="K11" s="22" t="str">
        <f t="shared" si="2"/>
        <v>-</v>
      </c>
      <c r="L11" s="23">
        <v>0</v>
      </c>
      <c r="M11" s="23">
        <v>0</v>
      </c>
      <c r="N11" s="24" t="str">
        <f t="shared" si="3"/>
        <v>-</v>
      </c>
      <c r="O11" s="21">
        <v>99.137931034482762</v>
      </c>
      <c r="P11" s="21">
        <v>98.895705521472394</v>
      </c>
      <c r="Q11" s="22">
        <f t="shared" si="4"/>
        <v>2.4493026439633692E-3</v>
      </c>
      <c r="R11" s="23">
        <v>0</v>
      </c>
      <c r="S11" s="23">
        <v>0</v>
      </c>
      <c r="T11" s="24" t="str">
        <f t="shared" si="5"/>
        <v>-</v>
      </c>
    </row>
    <row r="12" spans="2:20" ht="15" customHeight="1" x14ac:dyDescent="0.2">
      <c r="B12" s="20" t="s">
        <v>154</v>
      </c>
      <c r="C12" s="21">
        <v>5.5181818181818185</v>
      </c>
      <c r="D12" s="21">
        <v>5.663636363636364</v>
      </c>
      <c r="E12" s="22">
        <f t="shared" si="0"/>
        <v>-2.5682182985553803E-2</v>
      </c>
      <c r="F12" s="23">
        <v>15.262760875031431</v>
      </c>
      <c r="G12" s="23">
        <v>15.728351426407473</v>
      </c>
      <c r="H12" s="24">
        <f t="shared" si="1"/>
        <v>-2.9601993162126861E-2</v>
      </c>
      <c r="I12" s="21">
        <v>0</v>
      </c>
      <c r="J12" s="21">
        <v>0</v>
      </c>
      <c r="K12" s="22" t="str">
        <f t="shared" si="2"/>
        <v>-</v>
      </c>
      <c r="L12" s="23">
        <v>0</v>
      </c>
      <c r="M12" s="23">
        <v>0</v>
      </c>
      <c r="N12" s="24" t="str">
        <f t="shared" si="3"/>
        <v>-</v>
      </c>
      <c r="O12" s="21">
        <v>0</v>
      </c>
      <c r="P12" s="21">
        <v>0</v>
      </c>
      <c r="Q12" s="22" t="str">
        <f t="shared" si="4"/>
        <v>-</v>
      </c>
      <c r="R12" s="23">
        <v>0</v>
      </c>
      <c r="S12" s="23">
        <v>0</v>
      </c>
      <c r="T12" s="24" t="str">
        <f t="shared" si="5"/>
        <v>-</v>
      </c>
    </row>
    <row r="13" spans="2:20" ht="15" customHeight="1" x14ac:dyDescent="0.2">
      <c r="B13" s="20" t="s">
        <v>155</v>
      </c>
      <c r="C13" s="21">
        <v>4.709090909090909</v>
      </c>
      <c r="D13" s="21">
        <v>5.1181818181818182</v>
      </c>
      <c r="E13" s="22">
        <f t="shared" si="0"/>
        <v>-7.9928952042628842E-2</v>
      </c>
      <c r="F13" s="23">
        <v>0</v>
      </c>
      <c r="G13" s="23">
        <v>0</v>
      </c>
      <c r="H13" s="24" t="str">
        <f t="shared" si="1"/>
        <v>-</v>
      </c>
      <c r="I13" s="21">
        <v>0</v>
      </c>
      <c r="J13" s="21">
        <v>0</v>
      </c>
      <c r="K13" s="22" t="str">
        <f t="shared" si="2"/>
        <v>-</v>
      </c>
      <c r="L13" s="23">
        <v>0</v>
      </c>
      <c r="M13" s="23">
        <v>0</v>
      </c>
      <c r="N13" s="24" t="str">
        <f t="shared" si="3"/>
        <v>-</v>
      </c>
      <c r="O13" s="21">
        <v>0</v>
      </c>
      <c r="P13" s="21">
        <v>0</v>
      </c>
      <c r="Q13" s="22" t="str">
        <f t="shared" si="4"/>
        <v>-</v>
      </c>
      <c r="R13" s="23">
        <v>78.723404255319153</v>
      </c>
      <c r="S13" s="23">
        <v>77.22908093278464</v>
      </c>
      <c r="T13" s="24">
        <f t="shared" si="5"/>
        <v>1.9349230943652929E-2</v>
      </c>
    </row>
    <row r="14" spans="2:20" ht="15" customHeight="1" x14ac:dyDescent="0.2">
      <c r="B14" s="20" t="s">
        <v>156</v>
      </c>
      <c r="C14" s="21">
        <v>1.4545454545454546</v>
      </c>
      <c r="D14" s="21">
        <v>1.5636363636363637</v>
      </c>
      <c r="E14" s="22">
        <f t="shared" si="0"/>
        <v>-6.9767441860465129E-2</v>
      </c>
      <c r="F14" s="23">
        <v>0</v>
      </c>
      <c r="G14" s="23">
        <v>0</v>
      </c>
      <c r="H14" s="24" t="str">
        <f t="shared" si="1"/>
        <v>-</v>
      </c>
      <c r="I14" s="21">
        <v>4.8134777376654636</v>
      </c>
      <c r="J14" s="21">
        <v>5.1838456901748042</v>
      </c>
      <c r="K14" s="22">
        <f t="shared" si="2"/>
        <v>-7.1446562001511227E-2</v>
      </c>
      <c r="L14" s="23">
        <v>0</v>
      </c>
      <c r="M14" s="23">
        <v>0</v>
      </c>
      <c r="N14" s="24" t="str">
        <f t="shared" si="3"/>
        <v>-</v>
      </c>
      <c r="O14" s="21">
        <v>0</v>
      </c>
      <c r="P14" s="21">
        <v>0</v>
      </c>
      <c r="Q14" s="22" t="str">
        <f t="shared" si="4"/>
        <v>-</v>
      </c>
      <c r="R14" s="23">
        <v>0</v>
      </c>
      <c r="S14" s="23">
        <v>0</v>
      </c>
      <c r="T14" s="24" t="str">
        <f t="shared" si="5"/>
        <v>-</v>
      </c>
    </row>
    <row r="15" spans="2:20" ht="15" customHeight="1" x14ac:dyDescent="0.2">
      <c r="B15" s="20" t="s">
        <v>157</v>
      </c>
      <c r="C15" s="21">
        <v>0</v>
      </c>
      <c r="D15" s="21">
        <v>0</v>
      </c>
      <c r="E15" s="22" t="str">
        <f t="shared" si="0"/>
        <v>-</v>
      </c>
      <c r="F15" s="23">
        <v>0</v>
      </c>
      <c r="G15" s="23">
        <v>0</v>
      </c>
      <c r="H15" s="24" t="str">
        <f t="shared" si="1"/>
        <v>-</v>
      </c>
      <c r="I15" s="21">
        <v>0</v>
      </c>
      <c r="J15" s="21">
        <v>0</v>
      </c>
      <c r="K15" s="22" t="str">
        <f t="shared" si="2"/>
        <v>-</v>
      </c>
      <c r="L15" s="23">
        <v>0</v>
      </c>
      <c r="M15" s="23">
        <v>0</v>
      </c>
      <c r="N15" s="24" t="str">
        <f t="shared" si="3"/>
        <v>-</v>
      </c>
      <c r="O15" s="21">
        <v>0</v>
      </c>
      <c r="P15" s="21">
        <v>0</v>
      </c>
      <c r="Q15" s="22" t="str">
        <f t="shared" si="4"/>
        <v>-</v>
      </c>
      <c r="R15" s="23">
        <v>0</v>
      </c>
      <c r="S15" s="23">
        <v>0</v>
      </c>
      <c r="T15" s="24" t="str">
        <f t="shared" si="5"/>
        <v>-</v>
      </c>
    </row>
    <row r="16" spans="2:20" ht="15" customHeight="1" x14ac:dyDescent="0.2">
      <c r="B16" s="20" t="s">
        <v>158</v>
      </c>
      <c r="C16" s="21">
        <v>2.1272727272727274</v>
      </c>
      <c r="D16" s="21">
        <v>2.2272727272727271</v>
      </c>
      <c r="E16" s="22">
        <f t="shared" si="0"/>
        <v>-4.4897959183673342E-2</v>
      </c>
      <c r="F16" s="23">
        <v>0.15086748805632386</v>
      </c>
      <c r="G16" s="23">
        <v>0.12623074981065388</v>
      </c>
      <c r="H16" s="24">
        <f t="shared" si="1"/>
        <v>0.1951722403821976</v>
      </c>
      <c r="I16" s="21">
        <v>2.4368231046931408</v>
      </c>
      <c r="J16" s="21">
        <v>1.7781796262808922</v>
      </c>
      <c r="K16" s="22">
        <f t="shared" si="2"/>
        <v>0.37040323074098991</v>
      </c>
      <c r="L16" s="23">
        <v>0</v>
      </c>
      <c r="M16" s="23">
        <v>0</v>
      </c>
      <c r="N16" s="24" t="str">
        <f t="shared" si="3"/>
        <v>-</v>
      </c>
      <c r="O16" s="21">
        <v>0.86206896551724133</v>
      </c>
      <c r="P16" s="21">
        <v>1.1042944785276074</v>
      </c>
      <c r="Q16" s="22">
        <f t="shared" si="4"/>
        <v>-0.21934865900383149</v>
      </c>
      <c r="R16" s="23">
        <v>6.0790273556231007</v>
      </c>
      <c r="S16" s="23">
        <v>6.0356652949245539</v>
      </c>
      <c r="T16" s="24">
        <f t="shared" si="5"/>
        <v>7.1843050566455791E-3</v>
      </c>
    </row>
    <row r="17" spans="2:20" ht="15" customHeight="1" x14ac:dyDescent="0.2">
      <c r="B17" s="20" t="s">
        <v>159</v>
      </c>
      <c r="C17" s="21">
        <v>0</v>
      </c>
      <c r="D17" s="21">
        <v>0</v>
      </c>
      <c r="E17" s="22" t="str">
        <f t="shared" si="0"/>
        <v>-</v>
      </c>
      <c r="F17" s="23">
        <v>0</v>
      </c>
      <c r="G17" s="23">
        <v>0</v>
      </c>
      <c r="H17" s="24" t="str">
        <f t="shared" si="1"/>
        <v>-</v>
      </c>
      <c r="I17" s="21">
        <v>0</v>
      </c>
      <c r="J17" s="21">
        <v>0</v>
      </c>
      <c r="K17" s="22" t="str">
        <f t="shared" si="2"/>
        <v>-</v>
      </c>
      <c r="L17" s="23">
        <v>0</v>
      </c>
      <c r="M17" s="23">
        <v>0</v>
      </c>
      <c r="N17" s="24" t="str">
        <f t="shared" si="3"/>
        <v>-</v>
      </c>
      <c r="O17" s="21">
        <v>0</v>
      </c>
      <c r="P17" s="21">
        <v>0</v>
      </c>
      <c r="Q17" s="22" t="str">
        <f t="shared" si="4"/>
        <v>-</v>
      </c>
      <c r="R17" s="23">
        <v>0</v>
      </c>
      <c r="S17" s="23">
        <v>0</v>
      </c>
      <c r="T17" s="24" t="str">
        <f t="shared" si="5"/>
        <v>-</v>
      </c>
    </row>
    <row r="18" spans="2:20" ht="15" customHeight="1" x14ac:dyDescent="0.2">
      <c r="B18" s="20" t="s">
        <v>160</v>
      </c>
      <c r="C18" s="21">
        <v>1.5181818181818181</v>
      </c>
      <c r="D18" s="21">
        <v>1.6636363636363636</v>
      </c>
      <c r="E18" s="22">
        <f t="shared" si="0"/>
        <v>-8.7431693989071024E-2</v>
      </c>
      <c r="F18" s="23">
        <v>0</v>
      </c>
      <c r="G18" s="23">
        <v>0</v>
      </c>
      <c r="H18" s="24" t="str">
        <f t="shared" si="1"/>
        <v>-</v>
      </c>
      <c r="I18" s="21">
        <v>0</v>
      </c>
      <c r="J18" s="21">
        <v>0</v>
      </c>
      <c r="K18" s="22" t="str">
        <f t="shared" si="2"/>
        <v>-</v>
      </c>
      <c r="L18" s="23">
        <v>0</v>
      </c>
      <c r="M18" s="23">
        <v>0</v>
      </c>
      <c r="N18" s="24" t="str">
        <f t="shared" si="3"/>
        <v>-</v>
      </c>
      <c r="O18" s="21">
        <v>0</v>
      </c>
      <c r="P18" s="21">
        <v>0</v>
      </c>
      <c r="Q18" s="22" t="str">
        <f t="shared" si="4"/>
        <v>-</v>
      </c>
      <c r="R18" s="23">
        <v>0</v>
      </c>
      <c r="S18" s="23">
        <v>0</v>
      </c>
      <c r="T18" s="24" t="str">
        <f t="shared" si="5"/>
        <v>-</v>
      </c>
    </row>
    <row r="19" spans="2:20" ht="15" customHeight="1" x14ac:dyDescent="0.2">
      <c r="B19" s="20" t="s">
        <v>161</v>
      </c>
      <c r="C19" s="21">
        <v>1.8545454545454545</v>
      </c>
      <c r="D19" s="21">
        <v>1.5545454545454545</v>
      </c>
      <c r="E19" s="22">
        <f t="shared" si="0"/>
        <v>0.19298245614035081</v>
      </c>
      <c r="F19" s="23">
        <v>0</v>
      </c>
      <c r="G19" s="23">
        <v>0</v>
      </c>
      <c r="H19" s="24" t="str">
        <f t="shared" si="1"/>
        <v>-</v>
      </c>
      <c r="I19" s="21">
        <v>0</v>
      </c>
      <c r="J19" s="21">
        <v>0</v>
      </c>
      <c r="K19" s="22" t="str">
        <f t="shared" si="2"/>
        <v>-</v>
      </c>
      <c r="L19" s="23">
        <v>0</v>
      </c>
      <c r="M19" s="23">
        <v>0</v>
      </c>
      <c r="N19" s="24" t="str">
        <f t="shared" si="3"/>
        <v>-</v>
      </c>
      <c r="O19" s="21">
        <v>0</v>
      </c>
      <c r="P19" s="21">
        <v>0</v>
      </c>
      <c r="Q19" s="22" t="str">
        <f t="shared" si="4"/>
        <v>-</v>
      </c>
      <c r="R19" s="23">
        <v>0</v>
      </c>
      <c r="S19" s="23">
        <v>0</v>
      </c>
      <c r="T19" s="24" t="str">
        <f t="shared" si="5"/>
        <v>-</v>
      </c>
    </row>
    <row r="20" spans="2:20" ht="15" customHeight="1" x14ac:dyDescent="0.2">
      <c r="B20" s="25" t="s">
        <v>103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2:20" x14ac:dyDescent="0.2">
      <c r="B21" s="61"/>
      <c r="C21" s="61"/>
      <c r="D21" s="61"/>
      <c r="E21" s="61"/>
      <c r="F21" s="61"/>
      <c r="G21" s="61"/>
      <c r="H21" s="61"/>
      <c r="I21" s="72"/>
      <c r="J21" s="72"/>
      <c r="K21" s="72"/>
      <c r="L21" s="72"/>
      <c r="M21" s="72"/>
      <c r="N21" s="72"/>
      <c r="O21" s="72"/>
      <c r="P21" s="72"/>
      <c r="Q21" s="72"/>
    </row>
    <row r="22" spans="2:20" x14ac:dyDescent="0.2">
      <c r="B22" s="61"/>
      <c r="C22" s="61"/>
      <c r="D22" s="61"/>
      <c r="E22" s="61"/>
      <c r="F22" s="61"/>
      <c r="G22" s="61"/>
      <c r="H22" s="29" t="s">
        <v>47</v>
      </c>
      <c r="I22" s="72"/>
      <c r="J22" s="72"/>
      <c r="K22" s="72"/>
      <c r="L22" s="72"/>
      <c r="M22" s="72"/>
      <c r="N22" s="72"/>
      <c r="O22" s="72"/>
      <c r="P22" s="72"/>
      <c r="Q22" s="72"/>
    </row>
    <row r="23" spans="2:20" x14ac:dyDescent="0.2">
      <c r="B23" s="27"/>
      <c r="C23" s="27"/>
      <c r="D23" s="27"/>
      <c r="E23" s="27"/>
      <c r="F23" s="27"/>
      <c r="G23" s="27"/>
      <c r="H23" s="27"/>
      <c r="I23" s="28"/>
      <c r="J23" s="28"/>
      <c r="K23" s="28"/>
      <c r="L23" s="28"/>
      <c r="M23" s="28"/>
      <c r="N23" s="28"/>
      <c r="O23" s="28"/>
      <c r="P23" s="28"/>
      <c r="Q23" s="28"/>
    </row>
    <row r="24" spans="2:20" x14ac:dyDescent="0.2">
      <c r="B24" s="33"/>
      <c r="C24" s="27"/>
      <c r="D24" s="27"/>
      <c r="E24" s="27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</row>
    <row r="25" spans="2:20" x14ac:dyDescent="0.2">
      <c r="B25" s="33"/>
      <c r="C25" s="27"/>
      <c r="D25" s="27"/>
      <c r="E25" s="27"/>
      <c r="F25" s="27"/>
      <c r="G25" s="27"/>
      <c r="H25" s="27"/>
      <c r="I25" s="28"/>
      <c r="J25" s="28"/>
      <c r="K25" s="28"/>
      <c r="L25" s="28"/>
      <c r="M25" s="28"/>
      <c r="N25" s="28"/>
      <c r="O25" s="28"/>
      <c r="P25" s="28"/>
      <c r="Q25" s="28"/>
    </row>
    <row r="26" spans="2:20" x14ac:dyDescent="0.2">
      <c r="B26" s="33"/>
      <c r="C26" s="3"/>
      <c r="D26" s="3"/>
      <c r="E26" s="3"/>
      <c r="F26" s="3"/>
      <c r="G26" s="3"/>
      <c r="H26" s="3"/>
    </row>
    <row r="27" spans="2:20" x14ac:dyDescent="0.2">
      <c r="B27" s="33"/>
      <c r="C27" s="3"/>
      <c r="D27" s="3"/>
      <c r="E27" s="3"/>
      <c r="F27" s="3"/>
      <c r="G27" s="3"/>
      <c r="H27" s="3"/>
    </row>
    <row r="28" spans="2:20" x14ac:dyDescent="0.2">
      <c r="B28" s="33"/>
      <c r="C28" s="3"/>
      <c r="D28" s="3"/>
      <c r="E28" s="3"/>
      <c r="F28" s="3"/>
      <c r="G28" s="3"/>
      <c r="H28" s="3"/>
    </row>
    <row r="29" spans="2:20" x14ac:dyDescent="0.2">
      <c r="B29" s="33"/>
      <c r="C29" s="3"/>
      <c r="D29" s="3"/>
      <c r="E29" s="3"/>
      <c r="F29" s="3"/>
      <c r="G29" s="3"/>
      <c r="H29" s="3"/>
    </row>
  </sheetData>
  <mergeCells count="9">
    <mergeCell ref="B20:T20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H22" location="INDICE!A1" tooltip="Ver Índice" display="Ver Índice"/>
  </hyperlinks>
  <printOptions horizontalCentered="1" verticalCentered="1"/>
  <pageMargins left="0.37" right="0.36" top="0.98425196850393704" bottom="0.98425196850393704" header="0" footer="0"/>
  <pageSetup paperSize="9" scale="6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69"/>
  <sheetViews>
    <sheetView showGridLines="0" showZeros="0" zoomScaleNormal="100" workbookViewId="0"/>
  </sheetViews>
  <sheetFormatPr baseColWidth="10" defaultRowHeight="12.75" x14ac:dyDescent="0.2"/>
  <cols>
    <col min="1" max="1" width="18.7109375" style="10" customWidth="1"/>
    <col min="2" max="2" width="42.7109375" style="10" customWidth="1"/>
    <col min="3" max="4" width="7.7109375" style="10" customWidth="1"/>
    <col min="5" max="5" width="9.140625" style="10" customWidth="1"/>
    <col min="6" max="7" width="7.7109375" style="10" customWidth="1"/>
    <col min="8" max="8" width="9.140625" style="10" customWidth="1"/>
    <col min="9" max="10" width="7.7109375" style="10" customWidth="1"/>
    <col min="11" max="11" width="9.140625" style="10" customWidth="1"/>
    <col min="12" max="13" width="7.7109375" style="10" customWidth="1"/>
    <col min="14" max="14" width="9.140625" style="10" customWidth="1"/>
    <col min="15" max="16" width="7.7109375" style="10" customWidth="1"/>
    <col min="17" max="17" width="9.140625" style="10" customWidth="1"/>
    <col min="18" max="19" width="7.7109375" style="10" customWidth="1"/>
    <col min="20" max="20" width="9.140625" style="10" customWidth="1"/>
    <col min="21" max="22" width="6.7109375" style="10" hidden="1" customWidth="1"/>
    <col min="23" max="23" width="9.140625" style="10" hidden="1" customWidth="1"/>
    <col min="24" max="24" width="9.140625" style="10" customWidth="1"/>
    <col min="25" max="16384" width="11.42578125" style="10"/>
  </cols>
  <sheetData>
    <row r="3" spans="2:24" x14ac:dyDescent="0.2">
      <c r="B3" s="3"/>
      <c r="C3" s="3"/>
      <c r="D3" s="3"/>
      <c r="E3" s="3"/>
      <c r="F3" s="3"/>
      <c r="G3" s="3"/>
      <c r="H3" s="3"/>
    </row>
    <row r="4" spans="2:24" ht="36" customHeight="1" x14ac:dyDescent="0.2">
      <c r="B4" s="3"/>
      <c r="C4" s="3"/>
      <c r="D4" s="3"/>
      <c r="E4" s="3"/>
      <c r="F4" s="3"/>
      <c r="G4" s="3"/>
      <c r="H4" s="3"/>
    </row>
    <row r="5" spans="2:24" ht="27" customHeight="1" x14ac:dyDescent="0.2">
      <c r="B5" s="51" t="s">
        <v>162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2:24" ht="37.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163</v>
      </c>
      <c r="V6" s="15"/>
      <c r="W6" s="15"/>
    </row>
    <row r="7" spans="2:24" ht="17.2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4" ht="18" customHeight="1" x14ac:dyDescent="0.2">
      <c r="B8" s="20" t="s">
        <v>164</v>
      </c>
      <c r="C8" s="21">
        <v>51.409090909090907</v>
      </c>
      <c r="D8" s="21">
        <v>54.609090909090909</v>
      </c>
      <c r="E8" s="22">
        <f>IFERROR(C8/D8-1,"-")</f>
        <v>-5.8598301981022227E-2</v>
      </c>
      <c r="F8" s="23">
        <v>57.933115413628364</v>
      </c>
      <c r="G8" s="23">
        <v>60.035344609946982</v>
      </c>
      <c r="H8" s="24">
        <f>IFERROR(F8/G8-1,"-")</f>
        <v>-3.5016525847847091E-2</v>
      </c>
      <c r="I8" s="21">
        <v>48.676293622141998</v>
      </c>
      <c r="J8" s="21">
        <v>52.86317058468957</v>
      </c>
      <c r="K8" s="22">
        <f>IFERROR(I8/J8-1,"-")</f>
        <v>-7.9202153715694723E-2</v>
      </c>
      <c r="L8" s="23">
        <v>59.448110377924415</v>
      </c>
      <c r="M8" s="23">
        <v>65.174739423666466</v>
      </c>
      <c r="N8" s="24">
        <f>IFERROR(L8/M8-1,"-")</f>
        <v>-8.7865775857058126E-2</v>
      </c>
      <c r="O8" s="21">
        <v>55.049261083743843</v>
      </c>
      <c r="P8" s="21">
        <v>58.527607361963192</v>
      </c>
      <c r="Q8" s="22">
        <f>IFERROR(O8/P8-1,"-")</f>
        <v>-5.9430864082783419E-2</v>
      </c>
      <c r="R8" s="23">
        <v>24.924012158054712</v>
      </c>
      <c r="S8" s="23">
        <v>27.983539094650205</v>
      </c>
      <c r="T8" s="24">
        <f>IFERROR(R8/S8-1,"-")</f>
        <v>-0.10933309494010368</v>
      </c>
      <c r="U8" s="23">
        <v>9.375</v>
      </c>
      <c r="V8" s="23">
        <v>8.5858585858585865</v>
      </c>
      <c r="W8" s="24">
        <f>IFERROR(U8/V8-1,"-")</f>
        <v>9.1911764705882248E-2</v>
      </c>
    </row>
    <row r="9" spans="2:24" ht="25.5" x14ac:dyDescent="0.2">
      <c r="B9" s="20" t="s">
        <v>165</v>
      </c>
      <c r="C9" s="21">
        <f>SUM(C10:C11)</f>
        <v>46.881818181818183</v>
      </c>
      <c r="D9" s="21">
        <f t="shared" ref="D9:F9" si="0">SUM(D10:D11)</f>
        <v>44.118181818181817</v>
      </c>
      <c r="E9" s="22">
        <f>IFERROR(C9/D9-1,"-")</f>
        <v>6.2641664949515841E-2</v>
      </c>
      <c r="F9" s="23">
        <f t="shared" si="0"/>
        <v>40.658788031179277</v>
      </c>
      <c r="G9" s="23">
        <f t="shared" ref="G9" si="1">SUM(G10:G11)</f>
        <v>38.853824791719262</v>
      </c>
      <c r="H9" s="24">
        <f>IFERROR(F9/G9-1,"-")</f>
        <v>4.6455226715406805E-2</v>
      </c>
      <c r="I9" s="21">
        <f t="shared" ref="I9" si="2">SUM(I10:I11)</f>
        <v>50.060168471720814</v>
      </c>
      <c r="J9" s="21">
        <f t="shared" ref="J9" si="3">SUM(J10:J11)</f>
        <v>46.051838456901748</v>
      </c>
      <c r="K9" s="22">
        <f>IFERROR(I9/J9-1,"-")</f>
        <v>8.7039522180429651E-2</v>
      </c>
      <c r="L9" s="23">
        <f t="shared" ref="L9" si="4">SUM(L10:L11)</f>
        <v>38.87222555488902</v>
      </c>
      <c r="M9" s="23">
        <f t="shared" ref="M9" si="5">SUM(M10:M11)</f>
        <v>32.924586143470265</v>
      </c>
      <c r="N9" s="24">
        <f>IFERROR(L9/M9-1,"-")</f>
        <v>0.18064431806376136</v>
      </c>
      <c r="O9" s="21">
        <f t="shared" ref="O9" si="6">SUM(O10:O11)</f>
        <v>42.487684729064043</v>
      </c>
      <c r="P9" s="21">
        <f t="shared" ref="P9" si="7">SUM(P10:P11)</f>
        <v>40.613496932515339</v>
      </c>
      <c r="Q9" s="22">
        <f>IFERROR(O9/P9-1,"-")</f>
        <v>4.6146920066078456E-2</v>
      </c>
      <c r="R9" s="23">
        <f t="shared" ref="R9" si="8">SUM(R10:R11)</f>
        <v>73.100303951367778</v>
      </c>
      <c r="S9" s="23">
        <f t="shared" ref="S9" si="9">SUM(S10:S11)</f>
        <v>70.50754458161866</v>
      </c>
      <c r="T9" s="24">
        <f>IFERROR(R9/S9-1,"-")</f>
        <v>3.677279339585815E-2</v>
      </c>
      <c r="U9" s="23">
        <f>SUM(U10:U11)</f>
        <v>85.714285714285708</v>
      </c>
      <c r="V9" s="23">
        <f>SUM(V10:V11)</f>
        <v>88.888888888888886</v>
      </c>
      <c r="W9" s="24">
        <f>IFERROR(U9/V9-1,"-")</f>
        <v>-3.5714285714285698E-2</v>
      </c>
    </row>
    <row r="10" spans="2:24" hidden="1" x14ac:dyDescent="0.2">
      <c r="B10" s="20" t="s">
        <v>166</v>
      </c>
      <c r="C10" s="21">
        <v>31.363636363636363</v>
      </c>
      <c r="D10" s="21">
        <v>29.418181818181818</v>
      </c>
      <c r="E10" s="22">
        <f t="shared" ref="E10:E13" si="10">IFERROR(C10/D10-1,"-")</f>
        <v>6.6131025957972822E-2</v>
      </c>
      <c r="F10" s="23">
        <v>25.647472969575055</v>
      </c>
      <c r="G10" s="23">
        <v>24.766473112850289</v>
      </c>
      <c r="H10" s="24">
        <f t="shared" ref="H10:H13" si="11">IFERROR(F10/G10-1,"-")</f>
        <v>3.5572277599253743E-2</v>
      </c>
      <c r="I10" s="21">
        <v>34.085439229843558</v>
      </c>
      <c r="J10" s="21">
        <v>30.078360458107294</v>
      </c>
      <c r="K10" s="22">
        <f t="shared" ref="K10:K13" si="12">IFERROR(I10/J10-1,"-")</f>
        <v>0.13322131627876677</v>
      </c>
      <c r="L10" s="23">
        <v>23.935212957408517</v>
      </c>
      <c r="M10" s="23">
        <v>21.275291232372776</v>
      </c>
      <c r="N10" s="24">
        <f t="shared" ref="N10:N13" si="13">IFERROR(L10/M10-1,"-")</f>
        <v>0.12502398655715541</v>
      </c>
      <c r="O10" s="21">
        <v>29.679802955665025</v>
      </c>
      <c r="P10" s="21">
        <v>27.730061349693251</v>
      </c>
      <c r="Q10" s="22">
        <f t="shared" ref="Q10:Q13" si="14">IFERROR(O10/P10-1,"-")</f>
        <v>7.0311478268451078E-2</v>
      </c>
      <c r="R10" s="23">
        <v>51.823708206686931</v>
      </c>
      <c r="S10" s="23">
        <v>52.674897119341566</v>
      </c>
      <c r="T10" s="24">
        <f t="shared" ref="T10:T13" si="15">IFERROR(R10/S10-1,"-")</f>
        <v>-1.6159289513677844E-2</v>
      </c>
      <c r="U10" s="23">
        <v>72.321428571428569</v>
      </c>
      <c r="V10" s="23">
        <v>66.666666666666671</v>
      </c>
      <c r="W10" s="24">
        <f t="shared" ref="W10:W13" si="16">IFERROR(U10/V10-1,"-")</f>
        <v>8.4821428571428381E-2</v>
      </c>
    </row>
    <row r="11" spans="2:24" ht="25.5" hidden="1" x14ac:dyDescent="0.2">
      <c r="B11" s="20" t="s">
        <v>167</v>
      </c>
      <c r="C11" s="21">
        <v>15.518181818181818</v>
      </c>
      <c r="D11" s="21">
        <v>14.7</v>
      </c>
      <c r="E11" s="22">
        <f t="shared" si="10"/>
        <v>5.5658627087198598E-2</v>
      </c>
      <c r="F11" s="23">
        <v>15.011315061604224</v>
      </c>
      <c r="G11" s="23">
        <v>14.087351678868972</v>
      </c>
      <c r="H11" s="24">
        <f t="shared" si="11"/>
        <v>6.5588153387353687E-2</v>
      </c>
      <c r="I11" s="21">
        <v>15.974729241877256</v>
      </c>
      <c r="J11" s="21">
        <v>15.973477998794454</v>
      </c>
      <c r="K11" s="22">
        <f t="shared" si="12"/>
        <v>7.833253865530132E-5</v>
      </c>
      <c r="L11" s="23">
        <v>14.937012597480503</v>
      </c>
      <c r="M11" s="23">
        <v>11.649294911097487</v>
      </c>
      <c r="N11" s="24">
        <f t="shared" si="13"/>
        <v>0.28222460771003677</v>
      </c>
      <c r="O11" s="21">
        <v>12.807881773399014</v>
      </c>
      <c r="P11" s="21">
        <v>12.883435582822086</v>
      </c>
      <c r="Q11" s="22">
        <f t="shared" si="14"/>
        <v>-5.8644147314098616E-3</v>
      </c>
      <c r="R11" s="23">
        <v>21.276595744680851</v>
      </c>
      <c r="S11" s="23">
        <v>17.832647462277091</v>
      </c>
      <c r="T11" s="24">
        <f t="shared" si="15"/>
        <v>0.19312602291325698</v>
      </c>
      <c r="U11" s="23">
        <v>13.392857142857142</v>
      </c>
      <c r="V11" s="23">
        <v>22.222222222222221</v>
      </c>
      <c r="W11" s="24">
        <f t="shared" si="16"/>
        <v>-0.3973214285714286</v>
      </c>
    </row>
    <row r="12" spans="2:24" x14ac:dyDescent="0.2">
      <c r="B12" s="20" t="s">
        <v>168</v>
      </c>
      <c r="C12" s="21">
        <v>0.6</v>
      </c>
      <c r="D12" s="21">
        <v>0.40909090909090912</v>
      </c>
      <c r="E12" s="22">
        <f t="shared" si="10"/>
        <v>0.46666666666666656</v>
      </c>
      <c r="F12" s="23">
        <v>0.62861453356801611</v>
      </c>
      <c r="G12" s="23">
        <v>0.40393839939409237</v>
      </c>
      <c r="H12" s="24">
        <f t="shared" si="11"/>
        <v>0.55621385466432005</v>
      </c>
      <c r="I12" s="21">
        <v>0.51143200962695545</v>
      </c>
      <c r="J12" s="21">
        <v>0.24110910186859555</v>
      </c>
      <c r="K12" s="22">
        <f t="shared" si="12"/>
        <v>1.1211642599277978</v>
      </c>
      <c r="L12" s="23">
        <v>0.83983203359328129</v>
      </c>
      <c r="M12" s="23">
        <v>0.91968117719190678</v>
      </c>
      <c r="N12" s="24">
        <f t="shared" si="13"/>
        <v>-8.6822635472905474E-2</v>
      </c>
      <c r="O12" s="21">
        <v>0.73891625615763545</v>
      </c>
      <c r="P12" s="21">
        <v>0.24539877300613497</v>
      </c>
      <c r="Q12" s="22">
        <f t="shared" si="14"/>
        <v>2.0110837438423643</v>
      </c>
      <c r="R12" s="23">
        <v>0.45592705167173253</v>
      </c>
      <c r="S12" s="23">
        <v>0.41152263374485598</v>
      </c>
      <c r="T12" s="24">
        <f t="shared" si="15"/>
        <v>0.10790273556231011</v>
      </c>
      <c r="U12" s="23">
        <v>0</v>
      </c>
      <c r="V12" s="23">
        <v>0.50505050505050508</v>
      </c>
      <c r="W12" s="24">
        <f t="shared" si="16"/>
        <v>-1</v>
      </c>
    </row>
    <row r="13" spans="2:24" ht="15.75" customHeight="1" x14ac:dyDescent="0.2">
      <c r="B13" s="20" t="s">
        <v>66</v>
      </c>
      <c r="C13" s="21">
        <v>1.1090909090909091</v>
      </c>
      <c r="D13" s="21">
        <v>0.86363636363636365</v>
      </c>
      <c r="E13" s="22">
        <f t="shared" si="10"/>
        <v>0.28421052631578947</v>
      </c>
      <c r="F13" s="23">
        <v>0.77948202162433999</v>
      </c>
      <c r="G13" s="23">
        <v>0.70689219893966171</v>
      </c>
      <c r="H13" s="24">
        <f t="shared" si="11"/>
        <v>0.10268867416214666</v>
      </c>
      <c r="I13" s="21">
        <v>0.75210589651022863</v>
      </c>
      <c r="J13" s="21">
        <v>0.84388185654008441</v>
      </c>
      <c r="K13" s="22">
        <f t="shared" si="12"/>
        <v>-0.10875451263537905</v>
      </c>
      <c r="L13" s="23">
        <v>0.83983203359328129</v>
      </c>
      <c r="M13" s="23">
        <v>0.9809932556713673</v>
      </c>
      <c r="N13" s="24">
        <f t="shared" si="13"/>
        <v>-0.14389622075584896</v>
      </c>
      <c r="O13" s="21">
        <v>1.7241379310344827</v>
      </c>
      <c r="P13" s="21">
        <v>0.61349693251533743</v>
      </c>
      <c r="Q13" s="22">
        <f t="shared" si="14"/>
        <v>1.8103448275862069</v>
      </c>
      <c r="R13" s="23">
        <v>1.5197568389057752</v>
      </c>
      <c r="S13" s="23">
        <v>1.0973936899862826</v>
      </c>
      <c r="T13" s="24">
        <f t="shared" si="15"/>
        <v>0.38487841945288759</v>
      </c>
      <c r="U13" s="23">
        <v>4.9107142857142856</v>
      </c>
      <c r="V13" s="23">
        <v>2.0202020202020203</v>
      </c>
      <c r="W13" s="24">
        <f t="shared" si="16"/>
        <v>1.4308035714285712</v>
      </c>
    </row>
    <row r="14" spans="2:24" ht="21" customHeight="1" x14ac:dyDescent="0.2">
      <c r="B14" s="25" t="s">
        <v>169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6"/>
      <c r="T14" s="26"/>
      <c r="U14" s="26"/>
      <c r="V14" s="26"/>
      <c r="W14" s="26"/>
    </row>
    <row r="15" spans="2:24" x14ac:dyDescent="0.2">
      <c r="B15" s="61"/>
      <c r="C15" s="61"/>
      <c r="D15" s="61"/>
      <c r="E15" s="61"/>
      <c r="F15" s="61"/>
      <c r="G15" s="61"/>
      <c r="H15" s="6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2:24" x14ac:dyDescent="0.2">
      <c r="B16" s="61"/>
      <c r="E16" s="61"/>
      <c r="F16" s="6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29" t="s">
        <v>47</v>
      </c>
    </row>
    <row r="17" spans="1:24" x14ac:dyDescent="0.2">
      <c r="B17" s="61"/>
      <c r="C17" s="61"/>
      <c r="D17" s="61"/>
      <c r="E17" s="61"/>
      <c r="F17" s="61"/>
      <c r="G17" s="61"/>
      <c r="H17" s="6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1:24" ht="26.25" customHeight="1" x14ac:dyDescent="0.2">
      <c r="B18" s="51" t="s">
        <v>170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62"/>
      <c r="V18" s="62"/>
      <c r="W18" s="62"/>
    </row>
    <row r="19" spans="1:24" ht="38.25" customHeight="1" x14ac:dyDescent="0.2">
      <c r="B19" s="14"/>
      <c r="C19" s="15" t="s">
        <v>24</v>
      </c>
      <c r="D19" s="15"/>
      <c r="E19" s="15"/>
      <c r="F19" s="16" t="s">
        <v>25</v>
      </c>
      <c r="G19" s="16"/>
      <c r="H19" s="16"/>
      <c r="I19" s="15" t="s">
        <v>26</v>
      </c>
      <c r="J19" s="15"/>
      <c r="K19" s="15"/>
      <c r="L19" s="16" t="s">
        <v>27</v>
      </c>
      <c r="M19" s="16"/>
      <c r="N19" s="16"/>
      <c r="O19" s="15" t="s">
        <v>28</v>
      </c>
      <c r="P19" s="15"/>
      <c r="Q19" s="15"/>
      <c r="R19" s="16" t="s">
        <v>29</v>
      </c>
      <c r="S19" s="16"/>
      <c r="T19" s="16"/>
      <c r="U19" s="15" t="s">
        <v>163</v>
      </c>
      <c r="V19" s="15"/>
      <c r="W19" s="15"/>
    </row>
    <row r="20" spans="1:24" ht="24.95" customHeight="1" x14ac:dyDescent="0.2">
      <c r="B20" s="14"/>
      <c r="C20" s="19">
        <v>2015</v>
      </c>
      <c r="D20" s="19">
        <v>2014</v>
      </c>
      <c r="E20" s="19" t="s">
        <v>357</v>
      </c>
      <c r="F20" s="35">
        <v>2015</v>
      </c>
      <c r="G20" s="35">
        <v>2014</v>
      </c>
      <c r="H20" s="35" t="s">
        <v>357</v>
      </c>
      <c r="I20" s="19">
        <v>2015</v>
      </c>
      <c r="J20" s="19">
        <v>2014</v>
      </c>
      <c r="K20" s="19" t="s">
        <v>357</v>
      </c>
      <c r="L20" s="35">
        <v>2015</v>
      </c>
      <c r="M20" s="35">
        <v>2014</v>
      </c>
      <c r="N20" s="35" t="s">
        <v>357</v>
      </c>
      <c r="O20" s="19">
        <v>2015</v>
      </c>
      <c r="P20" s="19">
        <v>2014</v>
      </c>
      <c r="Q20" s="19" t="s">
        <v>357</v>
      </c>
      <c r="R20" s="35">
        <v>2015</v>
      </c>
      <c r="S20" s="35">
        <v>2014</v>
      </c>
      <c r="T20" s="35" t="s">
        <v>357</v>
      </c>
      <c r="U20" s="19">
        <v>2015</v>
      </c>
      <c r="V20" s="19">
        <v>2014</v>
      </c>
      <c r="W20" s="19" t="s">
        <v>357</v>
      </c>
    </row>
    <row r="21" spans="1:24" ht="20.100000000000001" customHeight="1" x14ac:dyDescent="0.2">
      <c r="B21" s="83" t="s">
        <v>171</v>
      </c>
      <c r="C21" s="84">
        <f>SUM(C22:C24)</f>
        <v>30.045454545454543</v>
      </c>
      <c r="D21" s="84">
        <f t="shared" ref="D21" si="17">SUM(D22:D24)</f>
        <v>31.554545454545455</v>
      </c>
      <c r="E21" s="85">
        <f t="shared" ref="E21:E33" si="18">IFERROR(C21/D21-1,"-")</f>
        <v>-4.7824834341688383E-2</v>
      </c>
      <c r="F21" s="84">
        <f t="shared" ref="F21" si="19">SUM(F22:F24)</f>
        <v>32.486799094795074</v>
      </c>
      <c r="G21" s="84">
        <f t="shared" ref="G21" si="20">SUM(G22:G24)</f>
        <v>32.99671800050492</v>
      </c>
      <c r="H21" s="85">
        <f t="shared" ref="H21:H33" si="21">IFERROR(F21/G21-1,"-")</f>
        <v>-1.5453624984825498E-2</v>
      </c>
      <c r="I21" s="84">
        <f t="shared" ref="I21" si="22">SUM(I22:I24)</f>
        <v>30.20457280385078</v>
      </c>
      <c r="J21" s="84">
        <f t="shared" ref="J21" si="23">SUM(J22:J24)</f>
        <v>33.273056057866185</v>
      </c>
      <c r="K21" s="85">
        <f t="shared" ref="K21:K33" si="24">IFERROR(I21/J21-1,"-")</f>
        <v>-9.2221263014702126E-2</v>
      </c>
      <c r="L21" s="84">
        <f t="shared" ref="L21" si="25">SUM(L22:L24)</f>
        <v>30.59388122375525</v>
      </c>
      <c r="M21" s="84">
        <f t="shared" ref="M21" si="26">SUM(M22:M24)</f>
        <v>31.26916002452483</v>
      </c>
      <c r="N21" s="85">
        <f t="shared" ref="N21:N33" si="27">IFERROR(L21/M21-1,"-")</f>
        <v>-2.1595680863827127E-2</v>
      </c>
      <c r="O21" s="84">
        <f t="shared" ref="O21" si="28">SUM(O22:O24)</f>
        <v>35.221674876847288</v>
      </c>
      <c r="P21" s="84">
        <f t="shared" ref="P21" si="29">SUM(P22:P24)</f>
        <v>36.809815950920246</v>
      </c>
      <c r="Q21" s="85">
        <f t="shared" ref="Q21:Q33" si="30">IFERROR(O21/P21-1,"-")</f>
        <v>-4.3144499178981999E-2</v>
      </c>
      <c r="R21" s="84">
        <f t="shared" ref="R21" si="31">SUM(R22:R24)</f>
        <v>20.364741641337385</v>
      </c>
      <c r="S21" s="84">
        <f t="shared" ref="S21" si="32">SUM(S22:S24)</f>
        <v>22.770919067215363</v>
      </c>
      <c r="T21" s="85">
        <f t="shared" ref="T21:T33" si="33">IFERROR(R21/S21-1,"-")</f>
        <v>-0.10566887611235221</v>
      </c>
      <c r="U21" s="19"/>
      <c r="V21" s="19"/>
      <c r="W21" s="19"/>
    </row>
    <row r="22" spans="1:24" ht="15" customHeight="1" x14ac:dyDescent="0.2">
      <c r="A22" s="79"/>
      <c r="B22" s="86" t="s">
        <v>172</v>
      </c>
      <c r="C22" s="21">
        <v>7.4454545454545453</v>
      </c>
      <c r="D22" s="21">
        <v>9.1999999999999993</v>
      </c>
      <c r="E22" s="22">
        <f t="shared" si="18"/>
        <v>-0.19071146245059278</v>
      </c>
      <c r="F22" s="23">
        <v>9.1526276087503149</v>
      </c>
      <c r="G22" s="23">
        <v>11.209290583186064</v>
      </c>
      <c r="H22" s="24">
        <f t="shared" si="21"/>
        <v>-0.18347842436351358</v>
      </c>
      <c r="I22" s="21">
        <v>6.3477737665463296</v>
      </c>
      <c r="J22" s="21">
        <v>8.770343580470163</v>
      </c>
      <c r="K22" s="22">
        <f t="shared" si="24"/>
        <v>-0.27622290868038757</v>
      </c>
      <c r="L22" s="23">
        <v>8.218356328734254</v>
      </c>
      <c r="M22" s="23">
        <v>9.9938687921520533</v>
      </c>
      <c r="N22" s="24">
        <f t="shared" si="27"/>
        <v>-0.17766017348677487</v>
      </c>
      <c r="O22" s="21">
        <v>9.9753694581280783</v>
      </c>
      <c r="P22" s="21">
        <v>8.3435582822085887</v>
      </c>
      <c r="Q22" s="22">
        <f t="shared" si="30"/>
        <v>0.19557736887858579</v>
      </c>
      <c r="R22" s="23">
        <v>1.6717325227963526</v>
      </c>
      <c r="S22" s="23">
        <v>3.4293552812071328</v>
      </c>
      <c r="T22" s="24">
        <f t="shared" si="33"/>
        <v>-0.51252279635258358</v>
      </c>
      <c r="U22" s="87" t="e">
        <f>#REF!</f>
        <v>#REF!</v>
      </c>
      <c r="V22" s="87" t="e">
        <f>#REF!</f>
        <v>#REF!</v>
      </c>
      <c r="W22" s="87" t="e">
        <f>#REF!</f>
        <v>#REF!</v>
      </c>
      <c r="X22" s="88"/>
    </row>
    <row r="23" spans="1:24" ht="15" customHeight="1" x14ac:dyDescent="0.2">
      <c r="A23" s="79"/>
      <c r="B23" s="86" t="s">
        <v>173</v>
      </c>
      <c r="C23" s="21">
        <v>1.7272727272727273</v>
      </c>
      <c r="D23" s="21">
        <v>1.5818181818181818</v>
      </c>
      <c r="E23" s="22">
        <f t="shared" si="18"/>
        <v>9.1954022988505857E-2</v>
      </c>
      <c r="F23" s="23">
        <v>1.8858436007040482</v>
      </c>
      <c r="G23" s="23">
        <v>1.5147689977278465</v>
      </c>
      <c r="H23" s="24">
        <f t="shared" si="21"/>
        <v>0.24497108373145582</v>
      </c>
      <c r="I23" s="21">
        <v>2.0457280385078218</v>
      </c>
      <c r="J23" s="21">
        <v>1.3863773357444245</v>
      </c>
      <c r="K23" s="22">
        <f t="shared" si="24"/>
        <v>0.47559252864542434</v>
      </c>
      <c r="L23" s="23">
        <v>1.6196760647870425</v>
      </c>
      <c r="M23" s="23">
        <v>1.5941140404659717</v>
      </c>
      <c r="N23" s="24">
        <f t="shared" si="27"/>
        <v>1.6035254487563932E-2</v>
      </c>
      <c r="O23" s="21">
        <v>0.36945812807881773</v>
      </c>
      <c r="P23" s="21">
        <v>2.0858895705521472</v>
      </c>
      <c r="Q23" s="22">
        <f t="shared" si="30"/>
        <v>-0.82287742683280207</v>
      </c>
      <c r="R23" s="23">
        <v>2.43161094224924</v>
      </c>
      <c r="S23" s="23">
        <v>2.4691358024691357</v>
      </c>
      <c r="T23" s="24">
        <f t="shared" si="33"/>
        <v>-1.5197568389057725E-2</v>
      </c>
      <c r="U23" s="87" t="e">
        <f>#REF!</f>
        <v>#REF!</v>
      </c>
      <c r="V23" s="87" t="e">
        <f>#REF!</f>
        <v>#REF!</v>
      </c>
      <c r="W23" s="87" t="e">
        <f>#REF!</f>
        <v>#REF!</v>
      </c>
      <c r="X23" s="88"/>
    </row>
    <row r="24" spans="1:24" ht="20.100000000000001" customHeight="1" x14ac:dyDescent="0.2">
      <c r="A24" s="79"/>
      <c r="B24" s="86" t="s">
        <v>174</v>
      </c>
      <c r="C24" s="21">
        <v>20.872727272727271</v>
      </c>
      <c r="D24" s="21">
        <v>20.772727272727273</v>
      </c>
      <c r="E24" s="22">
        <f t="shared" si="18"/>
        <v>4.8140043763675866E-3</v>
      </c>
      <c r="F24" s="23">
        <v>21.44832788534071</v>
      </c>
      <c r="G24" s="23">
        <v>20.272658419591011</v>
      </c>
      <c r="H24" s="24">
        <f t="shared" si="21"/>
        <v>5.7992861193456591E-2</v>
      </c>
      <c r="I24" s="21">
        <v>21.81107099879663</v>
      </c>
      <c r="J24" s="21">
        <v>23.116335141651597</v>
      </c>
      <c r="K24" s="22">
        <f t="shared" si="24"/>
        <v>-5.6465012072917542E-2</v>
      </c>
      <c r="L24" s="23">
        <v>20.755848830233955</v>
      </c>
      <c r="M24" s="23">
        <v>19.681177191906805</v>
      </c>
      <c r="N24" s="24">
        <f t="shared" si="27"/>
        <v>5.4604032464535157E-2</v>
      </c>
      <c r="O24" s="21">
        <v>24.876847290640395</v>
      </c>
      <c r="P24" s="21">
        <v>26.380368098159508</v>
      </c>
      <c r="Q24" s="22">
        <f t="shared" si="30"/>
        <v>-5.6993928285026807E-2</v>
      </c>
      <c r="R24" s="23">
        <v>16.261398176291792</v>
      </c>
      <c r="S24" s="23">
        <v>16.872427983539094</v>
      </c>
      <c r="T24" s="24">
        <f t="shared" si="33"/>
        <v>-3.6214693453925473E-2</v>
      </c>
      <c r="U24" s="89" t="e">
        <f t="shared" ref="U24:W24" si="34">SUM(U25:U26)</f>
        <v>#REF!</v>
      </c>
      <c r="V24" s="89" t="e">
        <f t="shared" si="34"/>
        <v>#REF!</v>
      </c>
      <c r="W24" s="89" t="e">
        <f t="shared" si="34"/>
        <v>#REF!</v>
      </c>
      <c r="X24" s="88"/>
    </row>
    <row r="25" spans="1:24" ht="15" customHeight="1" x14ac:dyDescent="0.2">
      <c r="A25" s="79"/>
      <c r="B25" s="83" t="s">
        <v>175</v>
      </c>
      <c r="C25" s="84">
        <f>SUM(C26:C28)</f>
        <v>34</v>
      </c>
      <c r="D25" s="84">
        <f t="shared" ref="D25" si="35">SUM(D26:D28)</f>
        <v>35.263636363636365</v>
      </c>
      <c r="E25" s="85">
        <f t="shared" si="18"/>
        <v>-3.5833977829337504E-2</v>
      </c>
      <c r="F25" s="84">
        <f t="shared" ref="F25:G25" si="36">SUM(F26:F28)</f>
        <v>37.012823736484783</v>
      </c>
      <c r="G25" s="84">
        <f t="shared" si="36"/>
        <v>38.323655642514517</v>
      </c>
      <c r="H25" s="85">
        <f t="shared" si="21"/>
        <v>-3.4204250196203989E-2</v>
      </c>
      <c r="I25" s="84">
        <f t="shared" ref="I25:J25" si="37">SUM(I26:I28)</f>
        <v>30.084235860409148</v>
      </c>
      <c r="J25" s="84">
        <f t="shared" si="37"/>
        <v>30.861965039180227</v>
      </c>
      <c r="K25" s="85">
        <f t="shared" si="24"/>
        <v>-2.5200248194945707E-2</v>
      </c>
      <c r="L25" s="84">
        <f t="shared" ref="L25:M25" si="38">SUM(L26:L28)</f>
        <v>45.230953809238152</v>
      </c>
      <c r="M25" s="84">
        <f t="shared" si="38"/>
        <v>47.39423666462293</v>
      </c>
      <c r="N25" s="85">
        <f t="shared" si="27"/>
        <v>-4.5644428682180771E-2</v>
      </c>
      <c r="O25" s="84">
        <f t="shared" ref="O25:P25" si="39">SUM(O26:O28)</f>
        <v>29.187192118226598</v>
      </c>
      <c r="P25" s="84">
        <f t="shared" si="39"/>
        <v>31.04294478527607</v>
      </c>
      <c r="Q25" s="85">
        <f t="shared" si="30"/>
        <v>-5.9780174847641088E-2</v>
      </c>
      <c r="R25" s="84">
        <f t="shared" ref="R25:S25" si="40">SUM(R26:R28)</f>
        <v>17.021276595744681</v>
      </c>
      <c r="S25" s="84">
        <f t="shared" si="40"/>
        <v>19.753086419753085</v>
      </c>
      <c r="T25" s="85">
        <f t="shared" si="33"/>
        <v>-0.13829787234042545</v>
      </c>
      <c r="U25" s="87" t="e">
        <f>#REF!</f>
        <v>#REF!</v>
      </c>
      <c r="V25" s="87" t="e">
        <f>#REF!</f>
        <v>#REF!</v>
      </c>
      <c r="W25" s="87" t="e">
        <f>#REF!</f>
        <v>#REF!</v>
      </c>
      <c r="X25" s="88"/>
    </row>
    <row r="26" spans="1:24" ht="15" customHeight="1" x14ac:dyDescent="0.2">
      <c r="A26" s="79"/>
      <c r="B26" s="86" t="s">
        <v>172</v>
      </c>
      <c r="C26" s="21">
        <v>20.6</v>
      </c>
      <c r="D26" s="21">
        <v>20.927272727272726</v>
      </c>
      <c r="E26" s="22">
        <f t="shared" si="18"/>
        <v>-1.5638575152041589E-2</v>
      </c>
      <c r="F26" s="23">
        <v>24.214231833039978</v>
      </c>
      <c r="G26" s="23">
        <v>25.347134561979299</v>
      </c>
      <c r="H26" s="24">
        <f t="shared" si="21"/>
        <v>-4.4695495112835215E-2</v>
      </c>
      <c r="I26" s="21">
        <v>16.275571600481349</v>
      </c>
      <c r="J26" s="21">
        <v>16.335141651597347</v>
      </c>
      <c r="K26" s="22">
        <f t="shared" si="24"/>
        <v>-3.6467422435956243E-3</v>
      </c>
      <c r="L26" s="23">
        <v>31.013797240551888</v>
      </c>
      <c r="M26" s="23">
        <v>29.797670141017779</v>
      </c>
      <c r="N26" s="24">
        <f t="shared" si="27"/>
        <v>4.0812825089303173E-2</v>
      </c>
      <c r="O26" s="21">
        <v>14.408866995073891</v>
      </c>
      <c r="P26" s="21">
        <v>16.196319018404907</v>
      </c>
      <c r="Q26" s="22">
        <f t="shared" si="30"/>
        <v>-0.11036162113748316</v>
      </c>
      <c r="R26" s="23">
        <v>5.9270516717325226</v>
      </c>
      <c r="S26" s="23">
        <v>6.0356652949245539</v>
      </c>
      <c r="T26" s="24">
        <f t="shared" si="33"/>
        <v>-1.7995302569770666E-2</v>
      </c>
      <c r="U26" s="87" t="e">
        <f>#REF!</f>
        <v>#REF!</v>
      </c>
      <c r="V26" s="87" t="e">
        <f>#REF!</f>
        <v>#REF!</v>
      </c>
      <c r="W26" s="87" t="e">
        <f>#REF!</f>
        <v>#REF!</v>
      </c>
      <c r="X26" s="88"/>
    </row>
    <row r="27" spans="1:24" ht="20.100000000000001" customHeight="1" x14ac:dyDescent="0.2">
      <c r="A27" s="79"/>
      <c r="B27" s="86" t="s">
        <v>173</v>
      </c>
      <c r="C27" s="21">
        <v>1.3545454545454545</v>
      </c>
      <c r="D27" s="21">
        <v>1.4454545454545455</v>
      </c>
      <c r="E27" s="22">
        <f t="shared" si="18"/>
        <v>-6.2893081761006386E-2</v>
      </c>
      <c r="F27" s="23">
        <v>1.760120693990445</v>
      </c>
      <c r="G27" s="23">
        <v>1.5652612976521081</v>
      </c>
      <c r="H27" s="24">
        <f t="shared" si="21"/>
        <v>0.12449001111228264</v>
      </c>
      <c r="I27" s="21">
        <v>1.0830324909747293</v>
      </c>
      <c r="J27" s="21">
        <v>1.506931886678722</v>
      </c>
      <c r="K27" s="22">
        <f t="shared" si="24"/>
        <v>-0.28129963898916954</v>
      </c>
      <c r="L27" s="23">
        <v>1.1397720455908817</v>
      </c>
      <c r="M27" s="23">
        <v>1.4714898835070509</v>
      </c>
      <c r="N27" s="24">
        <f t="shared" si="27"/>
        <v>-0.22542991401719659</v>
      </c>
      <c r="O27" s="21">
        <v>1.2315270935960592</v>
      </c>
      <c r="P27" s="21">
        <v>1.5950920245398772</v>
      </c>
      <c r="Q27" s="22">
        <f t="shared" si="30"/>
        <v>-0.22792724516862439</v>
      </c>
      <c r="R27" s="23">
        <v>1.0638297872340425</v>
      </c>
      <c r="S27" s="23">
        <v>0.96021947873799729</v>
      </c>
      <c r="T27" s="24">
        <f t="shared" si="33"/>
        <v>0.10790273556230989</v>
      </c>
      <c r="U27" s="87"/>
      <c r="V27" s="87"/>
      <c r="W27" s="87"/>
      <c r="X27" s="88"/>
    </row>
    <row r="28" spans="1:24" ht="15" customHeight="1" x14ac:dyDescent="0.2">
      <c r="A28" s="79"/>
      <c r="B28" s="86" t="s">
        <v>174</v>
      </c>
      <c r="C28" s="21">
        <v>12.045454545454545</v>
      </c>
      <c r="D28" s="21">
        <v>12.890909090909091</v>
      </c>
      <c r="E28" s="22">
        <f t="shared" si="18"/>
        <v>-6.5585331452750362E-2</v>
      </c>
      <c r="F28" s="23">
        <v>11.038471209454363</v>
      </c>
      <c r="G28" s="23">
        <v>11.411259782883111</v>
      </c>
      <c r="H28" s="24">
        <f t="shared" si="21"/>
        <v>-3.2668485383877677E-2</v>
      </c>
      <c r="I28" s="21">
        <v>12.725631768953068</v>
      </c>
      <c r="J28" s="21">
        <v>13.019891500904158</v>
      </c>
      <c r="K28" s="22">
        <f t="shared" si="24"/>
        <v>-2.2600782190132396E-2</v>
      </c>
      <c r="L28" s="23">
        <v>13.077384523095381</v>
      </c>
      <c r="M28" s="23">
        <v>16.125076640098101</v>
      </c>
      <c r="N28" s="24">
        <f t="shared" si="27"/>
        <v>-0.1890032639859861</v>
      </c>
      <c r="O28" s="21">
        <v>13.546798029556649</v>
      </c>
      <c r="P28" s="21">
        <v>13.251533742331288</v>
      </c>
      <c r="Q28" s="22">
        <f t="shared" si="30"/>
        <v>2.2281517971173059E-2</v>
      </c>
      <c r="R28" s="23">
        <v>10.030395136778116</v>
      </c>
      <c r="S28" s="23">
        <v>12.757201646090534</v>
      </c>
      <c r="T28" s="24">
        <f t="shared" si="33"/>
        <v>-0.21374644572997337</v>
      </c>
      <c r="U28" s="87" t="e">
        <f>#REF!</f>
        <v>#REF!</v>
      </c>
      <c r="V28" s="87" t="e">
        <f>#REF!</f>
        <v>#REF!</v>
      </c>
      <c r="W28" s="87" t="e">
        <f>#REF!</f>
        <v>#REF!</v>
      </c>
      <c r="X28" s="88"/>
    </row>
    <row r="29" spans="1:24" ht="15" customHeight="1" x14ac:dyDescent="0.2">
      <c r="A29" s="90"/>
      <c r="B29" s="83" t="s">
        <v>176</v>
      </c>
      <c r="C29" s="84">
        <f>SUM(C30:C32)</f>
        <v>34.854545454545452</v>
      </c>
      <c r="D29" s="84">
        <f t="shared" ref="D29" si="41">SUM(D30:D32)</f>
        <v>32.300000000000004</v>
      </c>
      <c r="E29" s="85">
        <f t="shared" si="18"/>
        <v>7.9088094567970613E-2</v>
      </c>
      <c r="F29" s="84">
        <f t="shared" ref="F29" si="42">SUM(F30:F32)</f>
        <v>29.570027659039479</v>
      </c>
      <c r="G29" s="84">
        <f t="shared" ref="G29" si="43">SUM(G30:G32)</f>
        <v>28.048472607927291</v>
      </c>
      <c r="H29" s="85">
        <f t="shared" si="21"/>
        <v>5.4247340751173434E-2</v>
      </c>
      <c r="I29" s="84">
        <f t="shared" ref="I29" si="44">SUM(I30:I32)</f>
        <v>38.477737665463295</v>
      </c>
      <c r="J29" s="84">
        <f t="shared" ref="J29" si="45">SUM(J30:J32)</f>
        <v>35.05123568414708</v>
      </c>
      <c r="K29" s="85">
        <f t="shared" si="24"/>
        <v>9.7756952485014592E-2</v>
      </c>
      <c r="L29" s="84">
        <f t="shared" ref="L29" si="46">SUM(L30:L32)</f>
        <v>23.095380923815238</v>
      </c>
      <c r="M29" s="84">
        <f t="shared" ref="M29" si="47">SUM(M30:M32)</f>
        <v>20.539546290619249</v>
      </c>
      <c r="N29" s="85">
        <f t="shared" si="27"/>
        <v>0.12443481452963168</v>
      </c>
      <c r="O29" s="84">
        <f t="shared" ref="O29" si="48">SUM(O30:O32)</f>
        <v>34.605911330049267</v>
      </c>
      <c r="P29" s="84">
        <f t="shared" ref="P29" si="49">SUM(P30:P32)</f>
        <v>31.288343558282207</v>
      </c>
      <c r="Q29" s="85">
        <f t="shared" si="30"/>
        <v>0.10603206799961384</v>
      </c>
      <c r="R29" s="84">
        <f t="shared" ref="R29" si="50">SUM(R30:R32)</f>
        <v>61.246200607902736</v>
      </c>
      <c r="S29" s="84">
        <f t="shared" ref="S29" si="51">SUM(S30:S32)</f>
        <v>55.967078189300409</v>
      </c>
      <c r="T29" s="85">
        <f t="shared" si="33"/>
        <v>9.4325496155909239E-2</v>
      </c>
      <c r="U29" s="87" t="e">
        <f>#REF!</f>
        <v>#REF!</v>
      </c>
      <c r="V29" s="87" t="e">
        <f>#REF!</f>
        <v>#REF!</v>
      </c>
      <c r="W29" s="87" t="e">
        <f>#REF!</f>
        <v>#REF!</v>
      </c>
      <c r="X29" s="88"/>
    </row>
    <row r="30" spans="1:24" ht="15" customHeight="1" x14ac:dyDescent="0.2">
      <c r="A30" s="79"/>
      <c r="B30" s="86" t="s">
        <v>172</v>
      </c>
      <c r="C30" s="21">
        <v>0.3</v>
      </c>
      <c r="D30" s="21">
        <v>0.30909090909090908</v>
      </c>
      <c r="E30" s="22">
        <f t="shared" si="18"/>
        <v>-2.9411764705882359E-2</v>
      </c>
      <c r="F30" s="23">
        <v>0.25144581342720645</v>
      </c>
      <c r="G30" s="23">
        <v>0.35344609946983085</v>
      </c>
      <c r="H30" s="24">
        <f t="shared" si="21"/>
        <v>-0.28858795215345379</v>
      </c>
      <c r="I30" s="21">
        <v>0.33092659446450062</v>
      </c>
      <c r="J30" s="21">
        <v>0.30138637733574442</v>
      </c>
      <c r="K30" s="22">
        <f t="shared" si="24"/>
        <v>9.8014440433213057E-2</v>
      </c>
      <c r="L30" s="23">
        <v>0.11997600479904019</v>
      </c>
      <c r="M30" s="23">
        <v>0.18393623543838136</v>
      </c>
      <c r="N30" s="24">
        <f t="shared" si="27"/>
        <v>-0.3477304539092182</v>
      </c>
      <c r="O30" s="21">
        <v>0.49261083743842365</v>
      </c>
      <c r="P30" s="21">
        <v>0.24539877300613497</v>
      </c>
      <c r="Q30" s="22">
        <f t="shared" si="30"/>
        <v>1.0073891625615765</v>
      </c>
      <c r="R30" s="23">
        <v>0.1519756838905775</v>
      </c>
      <c r="S30" s="23">
        <v>0.13717421124828533</v>
      </c>
      <c r="T30" s="24">
        <f t="shared" si="33"/>
        <v>0.10790273556230989</v>
      </c>
      <c r="U30" s="87" t="e">
        <f>#REF!</f>
        <v>#REF!</v>
      </c>
      <c r="V30" s="87" t="e">
        <f>#REF!</f>
        <v>#REF!</v>
      </c>
      <c r="W30" s="87" t="e">
        <f>#REF!</f>
        <v>#REF!</v>
      </c>
      <c r="X30" s="88"/>
    </row>
    <row r="31" spans="1:24" ht="15" customHeight="1" x14ac:dyDescent="0.2">
      <c r="A31" s="91"/>
      <c r="B31" s="86" t="s">
        <v>173</v>
      </c>
      <c r="C31" s="21">
        <v>0.21818181818181817</v>
      </c>
      <c r="D31" s="21">
        <v>0.33636363636363636</v>
      </c>
      <c r="E31" s="22">
        <f t="shared" si="18"/>
        <v>-0.35135135135135143</v>
      </c>
      <c r="F31" s="23">
        <v>0.20115665074176514</v>
      </c>
      <c r="G31" s="23">
        <v>0.30295379954556928</v>
      </c>
      <c r="H31" s="24">
        <f t="shared" si="21"/>
        <v>-0.33601542200989021</v>
      </c>
      <c r="I31" s="21">
        <v>0.21058965102286403</v>
      </c>
      <c r="J31" s="21">
        <v>0.39180229053646776</v>
      </c>
      <c r="K31" s="22">
        <f t="shared" si="24"/>
        <v>-0.46251041377395163</v>
      </c>
      <c r="L31" s="23">
        <v>0.11997600479904019</v>
      </c>
      <c r="M31" s="23">
        <v>0.42918454935622319</v>
      </c>
      <c r="N31" s="24">
        <f t="shared" si="27"/>
        <v>-0.72045590881823629</v>
      </c>
      <c r="O31" s="21">
        <v>0</v>
      </c>
      <c r="P31" s="21">
        <v>0.12269938650306748</v>
      </c>
      <c r="Q31" s="22">
        <f t="shared" si="30"/>
        <v>-1</v>
      </c>
      <c r="R31" s="23">
        <v>0.45592705167173253</v>
      </c>
      <c r="S31" s="23">
        <v>0</v>
      </c>
      <c r="T31" s="24" t="str">
        <f t="shared" si="33"/>
        <v>-</v>
      </c>
      <c r="U31" s="87" t="e">
        <f>#REF!</f>
        <v>#REF!</v>
      </c>
      <c r="V31" s="87" t="e">
        <f>#REF!</f>
        <v>#REF!</v>
      </c>
      <c r="W31" s="87" t="e">
        <f>#REF!</f>
        <v>#REF!</v>
      </c>
      <c r="X31" s="88"/>
    </row>
    <row r="32" spans="1:24" ht="15.75" customHeight="1" x14ac:dyDescent="0.2">
      <c r="B32" s="86" t="s">
        <v>174</v>
      </c>
      <c r="C32" s="21">
        <v>34.336363636363636</v>
      </c>
      <c r="D32" s="21">
        <v>31.654545454545456</v>
      </c>
      <c r="E32" s="22">
        <f t="shared" si="18"/>
        <v>8.4721424468696016E-2</v>
      </c>
      <c r="F32" s="23">
        <v>29.117425194870506</v>
      </c>
      <c r="G32" s="23">
        <v>27.39207270891189</v>
      </c>
      <c r="H32" s="24">
        <f t="shared" si="21"/>
        <v>6.2987292137161921E-2</v>
      </c>
      <c r="I32" s="21">
        <v>37.936221419975929</v>
      </c>
      <c r="J32" s="21">
        <v>34.358047016274867</v>
      </c>
      <c r="K32" s="22">
        <f t="shared" si="24"/>
        <v>0.1041437076445626</v>
      </c>
      <c r="L32" s="23">
        <v>22.855428914217157</v>
      </c>
      <c r="M32" s="23">
        <v>19.926425505824646</v>
      </c>
      <c r="N32" s="24">
        <f t="shared" si="27"/>
        <v>0.14699090951040561</v>
      </c>
      <c r="O32" s="21">
        <v>34.11330049261084</v>
      </c>
      <c r="P32" s="21">
        <v>30.920245398773005</v>
      </c>
      <c r="Q32" s="22">
        <f t="shared" si="30"/>
        <v>0.10326745640785062</v>
      </c>
      <c r="R32" s="23">
        <v>60.638297872340424</v>
      </c>
      <c r="S32" s="23">
        <v>55.829903978052123</v>
      </c>
      <c r="T32" s="24">
        <f t="shared" si="33"/>
        <v>8.6125777615139398E-2</v>
      </c>
      <c r="U32" s="92" t="e">
        <f>#REF!</f>
        <v>#REF!</v>
      </c>
      <c r="V32" s="92" t="e">
        <f>#REF!</f>
        <v>#REF!</v>
      </c>
      <c r="W32" s="92" t="e">
        <f>#REF!</f>
        <v>#REF!</v>
      </c>
      <c r="X32" s="93"/>
    </row>
    <row r="33" spans="1:23" ht="12.95" customHeight="1" x14ac:dyDescent="0.2">
      <c r="B33" s="94" t="s">
        <v>66</v>
      </c>
      <c r="C33" s="21">
        <v>1.1000000000000001</v>
      </c>
      <c r="D33" s="21">
        <v>0.88181818181818183</v>
      </c>
      <c r="E33" s="22">
        <f t="shared" si="18"/>
        <v>0.24742268041237114</v>
      </c>
      <c r="F33" s="23">
        <v>0.93034950968066377</v>
      </c>
      <c r="G33" s="23">
        <v>0.63115374905326938</v>
      </c>
      <c r="H33" s="24">
        <f t="shared" si="21"/>
        <v>0.4740457631380437</v>
      </c>
      <c r="I33" s="21">
        <v>1.2334536702767749</v>
      </c>
      <c r="J33" s="21">
        <v>0.8137432188065099</v>
      </c>
      <c r="K33" s="22">
        <f t="shared" si="24"/>
        <v>0.51577751036234787</v>
      </c>
      <c r="L33" s="23">
        <v>1.0797840431913617</v>
      </c>
      <c r="M33" s="23">
        <v>0.79705702023298586</v>
      </c>
      <c r="N33" s="24">
        <f t="shared" si="27"/>
        <v>0.35471367265008547</v>
      </c>
      <c r="O33" s="21">
        <v>0.98522167487684731</v>
      </c>
      <c r="P33" s="21">
        <v>0.85889570552147243</v>
      </c>
      <c r="Q33" s="22">
        <f t="shared" si="30"/>
        <v>0.14707952146375791</v>
      </c>
      <c r="R33" s="23">
        <v>1.3677811550151975</v>
      </c>
      <c r="S33" s="23">
        <v>1.5089163237311385</v>
      </c>
      <c r="T33" s="24">
        <f t="shared" si="33"/>
        <v>-9.3534125449019068E-2</v>
      </c>
      <c r="U33" s="26"/>
      <c r="V33" s="26"/>
      <c r="W33" s="26"/>
    </row>
    <row r="34" spans="1:23" ht="22.5" customHeight="1" x14ac:dyDescent="0.2">
      <c r="B34" s="25" t="s">
        <v>169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6"/>
      <c r="T34" s="26"/>
      <c r="U34" s="72"/>
      <c r="V34" s="72"/>
      <c r="W34" s="72"/>
    </row>
    <row r="35" spans="1:23" ht="21" customHeight="1" x14ac:dyDescent="0.2">
      <c r="A35" s="79"/>
      <c r="B35" s="61"/>
      <c r="C35" s="61"/>
      <c r="D35" s="61"/>
      <c r="E35" s="61"/>
      <c r="F35" s="61"/>
      <c r="G35" s="61"/>
      <c r="H35" s="29" t="s">
        <v>47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62"/>
      <c r="V35" s="62"/>
      <c r="W35" s="62"/>
    </row>
    <row r="36" spans="1:23" ht="12.75" customHeight="1" x14ac:dyDescent="0.2">
      <c r="A36" s="79"/>
      <c r="B36" s="61"/>
      <c r="C36" s="61"/>
      <c r="D36" s="61"/>
      <c r="E36" s="61"/>
      <c r="F36" s="61"/>
      <c r="G36" s="61"/>
      <c r="H36" s="61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15" t="s">
        <v>163</v>
      </c>
      <c r="V36" s="15"/>
      <c r="W36" s="15"/>
    </row>
    <row r="37" spans="1:23" ht="24.75" customHeight="1" x14ac:dyDescent="0.2">
      <c r="A37" s="95"/>
      <c r="B37" s="51" t="s">
        <v>177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96">
        <v>2015</v>
      </c>
      <c r="V37" s="96">
        <v>2014</v>
      </c>
      <c r="W37" s="96" t="s">
        <v>357</v>
      </c>
    </row>
    <row r="38" spans="1:23" ht="30" customHeight="1" x14ac:dyDescent="0.2">
      <c r="A38" s="95"/>
      <c r="B38" s="14"/>
      <c r="C38" s="15" t="s">
        <v>24</v>
      </c>
      <c r="D38" s="15"/>
      <c r="E38" s="15"/>
      <c r="F38" s="16" t="s">
        <v>25</v>
      </c>
      <c r="G38" s="16"/>
      <c r="H38" s="16"/>
      <c r="I38" s="15" t="s">
        <v>26</v>
      </c>
      <c r="J38" s="15"/>
      <c r="K38" s="15"/>
      <c r="L38" s="16" t="s">
        <v>27</v>
      </c>
      <c r="M38" s="16"/>
      <c r="N38" s="16"/>
      <c r="O38" s="15" t="s">
        <v>28</v>
      </c>
      <c r="P38" s="15"/>
      <c r="Q38" s="15"/>
      <c r="R38" s="16" t="s">
        <v>178</v>
      </c>
      <c r="S38" s="16"/>
      <c r="T38" s="16"/>
      <c r="U38" s="96"/>
      <c r="V38" s="96"/>
      <c r="W38" s="96"/>
    </row>
    <row r="39" spans="1:23" ht="15" customHeight="1" x14ac:dyDescent="0.2">
      <c r="A39" s="79"/>
      <c r="B39" s="14"/>
      <c r="C39" s="19">
        <v>2015</v>
      </c>
      <c r="D39" s="19">
        <v>2014</v>
      </c>
      <c r="E39" s="19" t="s">
        <v>357</v>
      </c>
      <c r="F39" s="35">
        <v>2015</v>
      </c>
      <c r="G39" s="35">
        <v>2014</v>
      </c>
      <c r="H39" s="35" t="s">
        <v>357</v>
      </c>
      <c r="I39" s="19">
        <v>2015</v>
      </c>
      <c r="J39" s="19">
        <v>2014</v>
      </c>
      <c r="K39" s="19" t="s">
        <v>357</v>
      </c>
      <c r="L39" s="35">
        <v>2015</v>
      </c>
      <c r="M39" s="35">
        <v>2014</v>
      </c>
      <c r="N39" s="35" t="s">
        <v>357</v>
      </c>
      <c r="O39" s="19">
        <v>2015</v>
      </c>
      <c r="P39" s="19">
        <v>2014</v>
      </c>
      <c r="Q39" s="19" t="s">
        <v>357</v>
      </c>
      <c r="R39" s="35">
        <v>2015</v>
      </c>
      <c r="S39" s="35">
        <v>2014</v>
      </c>
      <c r="T39" s="35" t="s">
        <v>357</v>
      </c>
      <c r="U39" s="97" t="e">
        <f>SUM(U40:U40)</f>
        <v>#REF!</v>
      </c>
      <c r="V39" s="97" t="e">
        <f>SUM(V40:V40)</f>
        <v>#REF!</v>
      </c>
      <c r="W39" s="97" t="e">
        <f>SUM(W40:W40)</f>
        <v>#REF!</v>
      </c>
    </row>
    <row r="40" spans="1:23" ht="15" customHeight="1" x14ac:dyDescent="0.2">
      <c r="B40" s="98" t="s">
        <v>171</v>
      </c>
      <c r="C40" s="84">
        <f>SUM(C41:C43)</f>
        <v>31.945454545454545</v>
      </c>
      <c r="D40" s="84">
        <f t="shared" ref="D40:W40" si="52">SUM(D41:D43)</f>
        <v>33.336363636363636</v>
      </c>
      <c r="E40" s="85">
        <f>IFERROR(C40/D40-1,"-")</f>
        <v>-4.1723479683665077E-2</v>
      </c>
      <c r="F40" s="84">
        <f t="shared" si="52"/>
        <v>34.598943927583605</v>
      </c>
      <c r="G40" s="84">
        <f t="shared" si="52"/>
        <v>34.890179247664733</v>
      </c>
      <c r="H40" s="85">
        <f t="shared" ref="H40:H59" si="53">IFERROR(F40/G40-1,"-")</f>
        <v>-8.3472004547130441E-3</v>
      </c>
      <c r="I40" s="84">
        <f t="shared" si="52"/>
        <v>32.250300842358605</v>
      </c>
      <c r="J40" s="84">
        <f t="shared" si="52"/>
        <v>35.503315250150692</v>
      </c>
      <c r="K40" s="85">
        <f t="shared" ref="K40:K59" si="54">IFERROR(I40/J40-1,"-")</f>
        <v>-9.1625651995366209E-2</v>
      </c>
      <c r="L40" s="84">
        <f t="shared" si="52"/>
        <v>32.513497300539896</v>
      </c>
      <c r="M40" s="84">
        <f t="shared" si="52"/>
        <v>33.353770692826487</v>
      </c>
      <c r="N40" s="85">
        <f t="shared" ref="N40:N59" si="55">IFERROR(L40/M40-1,"-")</f>
        <v>-2.5192755566533664E-2</v>
      </c>
      <c r="O40" s="84">
        <f t="shared" si="52"/>
        <v>36.945812807881772</v>
      </c>
      <c r="P40" s="84">
        <f t="shared" si="52"/>
        <v>37.423312883435585</v>
      </c>
      <c r="Q40" s="85">
        <f>IFERROR(O40/P40-1,"-")</f>
        <v>-1.2759428248405147E-2</v>
      </c>
      <c r="R40" s="84">
        <f t="shared" si="52"/>
        <v>22.340425531914896</v>
      </c>
      <c r="S40" s="84">
        <f t="shared" si="52"/>
        <v>23.319615912208505</v>
      </c>
      <c r="T40" s="85">
        <f t="shared" ref="T40:T59" si="56">IFERROR(R40/S40-1,"-")</f>
        <v>-4.198998748435534E-2</v>
      </c>
      <c r="U40" s="84" t="e">
        <f t="shared" si="52"/>
        <v>#REF!</v>
      </c>
      <c r="V40" s="84" t="e">
        <f t="shared" si="52"/>
        <v>#REF!</v>
      </c>
      <c r="W40" s="84" t="e">
        <f t="shared" si="52"/>
        <v>#REF!</v>
      </c>
    </row>
    <row r="41" spans="1:23" ht="15" customHeight="1" x14ac:dyDescent="0.2">
      <c r="B41" s="86" t="s">
        <v>172</v>
      </c>
      <c r="C41" s="21">
        <v>7.7</v>
      </c>
      <c r="D41" s="21">
        <v>9.3090909090909086</v>
      </c>
      <c r="E41" s="22">
        <f t="shared" ref="E41:E43" si="57">IFERROR(C41/D41-1,"-")</f>
        <v>-0.17285156249999989</v>
      </c>
      <c r="F41" s="23">
        <v>9.6052300729192854</v>
      </c>
      <c r="G41" s="23">
        <v>11.285029033072457</v>
      </c>
      <c r="H41" s="24">
        <f t="shared" si="53"/>
        <v>-0.14885198391871834</v>
      </c>
      <c r="I41" s="21">
        <v>6.3477737665463296</v>
      </c>
      <c r="J41" s="21">
        <v>8.8607594936708853</v>
      </c>
      <c r="K41" s="22">
        <f t="shared" si="54"/>
        <v>-0.28360838920405707</v>
      </c>
      <c r="L41" s="23">
        <v>8.6382723455308934</v>
      </c>
      <c r="M41" s="23">
        <v>10.361741263028817</v>
      </c>
      <c r="N41" s="24">
        <f t="shared" si="55"/>
        <v>-0.16633004759994752</v>
      </c>
      <c r="O41" s="21">
        <v>10.22167487684729</v>
      </c>
      <c r="P41" s="21">
        <v>8.3435582822085887</v>
      </c>
      <c r="Q41" s="22">
        <f t="shared" ref="Q41:Q43" si="58">IFERROR(O41/P41-1,"-")</f>
        <v>0.22509779773978544</v>
      </c>
      <c r="R41" s="23">
        <v>1.5197568389057752</v>
      </c>
      <c r="S41" s="23">
        <v>3.4293552812071328</v>
      </c>
      <c r="T41" s="24">
        <f t="shared" si="56"/>
        <v>-0.556838905775076</v>
      </c>
      <c r="U41" s="99" t="e">
        <f t="shared" ref="U41:W41" si="59">SUM(U42:U43)</f>
        <v>#REF!</v>
      </c>
      <c r="V41" s="99" t="e">
        <f t="shared" si="59"/>
        <v>#REF!</v>
      </c>
      <c r="W41" s="99" t="e">
        <f t="shared" si="59"/>
        <v>#REF!</v>
      </c>
    </row>
    <row r="42" spans="1:23" ht="15" customHeight="1" x14ac:dyDescent="0.2">
      <c r="B42" s="86" t="s">
        <v>173</v>
      </c>
      <c r="C42" s="21">
        <v>1.6181818181818182</v>
      </c>
      <c r="D42" s="21">
        <v>1.4636363636363636</v>
      </c>
      <c r="E42" s="22">
        <f t="shared" si="57"/>
        <v>0.10559006211180133</v>
      </c>
      <c r="F42" s="23">
        <v>1.7349761126477243</v>
      </c>
      <c r="G42" s="23">
        <v>1.4390305478414542</v>
      </c>
      <c r="H42" s="24">
        <f t="shared" si="53"/>
        <v>0.20565620740309409</v>
      </c>
      <c r="I42" s="21">
        <v>1.8050541516245486</v>
      </c>
      <c r="J42" s="21">
        <v>1.3562386980108498</v>
      </c>
      <c r="K42" s="22">
        <f t="shared" si="54"/>
        <v>0.33092659446450057</v>
      </c>
      <c r="L42" s="23">
        <v>1.6196760647870425</v>
      </c>
      <c r="M42" s="23">
        <v>1.4714898835070509</v>
      </c>
      <c r="N42" s="24">
        <f t="shared" si="55"/>
        <v>0.10070485902819426</v>
      </c>
      <c r="O42" s="21">
        <v>0.36945812807881773</v>
      </c>
      <c r="P42" s="21">
        <v>2.3312883435582821</v>
      </c>
      <c r="Q42" s="22">
        <f t="shared" si="58"/>
        <v>-0.84152190821882289</v>
      </c>
      <c r="R42" s="23">
        <v>2.5835866261398177</v>
      </c>
      <c r="S42" s="23">
        <v>1.3717421124828533</v>
      </c>
      <c r="T42" s="24">
        <f t="shared" si="56"/>
        <v>0.88343465045592695</v>
      </c>
      <c r="U42" s="76" t="e">
        <f>#REF!</f>
        <v>#REF!</v>
      </c>
      <c r="V42" s="76" t="e">
        <f>#REF!</f>
        <v>#REF!</v>
      </c>
      <c r="W42" s="76" t="e">
        <f>#REF!</f>
        <v>#REF!</v>
      </c>
    </row>
    <row r="43" spans="1:23" ht="15" customHeight="1" x14ac:dyDescent="0.2">
      <c r="B43" s="86" t="s">
        <v>174</v>
      </c>
      <c r="C43" s="21">
        <v>22.627272727272729</v>
      </c>
      <c r="D43" s="21">
        <v>22.563636363636363</v>
      </c>
      <c r="E43" s="22">
        <f t="shared" si="57"/>
        <v>2.8203062046736616E-3</v>
      </c>
      <c r="F43" s="23">
        <v>23.258737742016596</v>
      </c>
      <c r="G43" s="23">
        <v>22.16611966675082</v>
      </c>
      <c r="H43" s="24">
        <f t="shared" si="53"/>
        <v>4.9292257359085934E-2</v>
      </c>
      <c r="I43" s="21">
        <v>24.097472924187727</v>
      </c>
      <c r="J43" s="21">
        <v>25.286317058468956</v>
      </c>
      <c r="K43" s="22">
        <f t="shared" si="54"/>
        <v>-4.7015313915913182E-2</v>
      </c>
      <c r="L43" s="23">
        <v>22.255548890221956</v>
      </c>
      <c r="M43" s="23">
        <v>21.520539546290617</v>
      </c>
      <c r="N43" s="24">
        <f t="shared" si="55"/>
        <v>3.4153852990085776E-2</v>
      </c>
      <c r="O43" s="21">
        <v>26.354679802955665</v>
      </c>
      <c r="P43" s="21">
        <v>26.74846625766871</v>
      </c>
      <c r="Q43" s="22">
        <f t="shared" si="58"/>
        <v>-1.4721833054639033E-2</v>
      </c>
      <c r="R43" s="23">
        <v>18.237082066869302</v>
      </c>
      <c r="S43" s="23">
        <v>18.518518518518519</v>
      </c>
      <c r="T43" s="24">
        <f t="shared" si="56"/>
        <v>-1.5197568389057725E-2</v>
      </c>
      <c r="U43" s="76"/>
      <c r="V43" s="76"/>
      <c r="W43" s="76"/>
    </row>
    <row r="44" spans="1:23" ht="15" customHeight="1" x14ac:dyDescent="0.2">
      <c r="B44" s="98" t="s">
        <v>175</v>
      </c>
      <c r="C44" s="84">
        <f>SUM(C45:C47)</f>
        <v>35.81818181818182</v>
      </c>
      <c r="D44" s="84">
        <f>SUM(D45:D47)</f>
        <v>36.954545454545453</v>
      </c>
      <c r="E44" s="85">
        <f>IFERROR(C44/D44-1,"-")</f>
        <v>-3.0750307503074947E-2</v>
      </c>
      <c r="F44" s="84">
        <f t="shared" ref="F44:G44" si="60">SUM(F45:F47)</f>
        <v>38.370631128991704</v>
      </c>
      <c r="G44" s="84">
        <f t="shared" si="60"/>
        <v>39.484978540772531</v>
      </c>
      <c r="H44" s="85">
        <f t="shared" si="53"/>
        <v>-2.822205945053613E-2</v>
      </c>
      <c r="I44" s="84">
        <f t="shared" ref="I44:J44" si="61">SUM(I45:I47)</f>
        <v>31.979542719614919</v>
      </c>
      <c r="J44" s="84">
        <f t="shared" si="61"/>
        <v>33.273056057866185</v>
      </c>
      <c r="K44" s="85">
        <f t="shared" si="54"/>
        <v>-3.8875699785486439E-2</v>
      </c>
      <c r="L44" s="84">
        <f t="shared" ref="L44:M44" si="62">SUM(L45:L47)</f>
        <v>47.870425914817034</v>
      </c>
      <c r="M44" s="84">
        <f t="shared" si="62"/>
        <v>48.865726548129985</v>
      </c>
      <c r="N44" s="85">
        <f t="shared" si="55"/>
        <v>-2.0368071931410547E-2</v>
      </c>
      <c r="O44" s="84">
        <f t="shared" ref="O44:P44" si="63">SUM(O45:O47)</f>
        <v>31.2807881773399</v>
      </c>
      <c r="P44" s="84">
        <f t="shared" si="63"/>
        <v>31.042944785276077</v>
      </c>
      <c r="Q44" s="85">
        <f>IFERROR(O44/P44-1,"-")</f>
        <v>7.6617535388148195E-3</v>
      </c>
      <c r="R44" s="84">
        <f t="shared" ref="R44:S44" si="64">SUM(R45:R47)</f>
        <v>19.452887537993924</v>
      </c>
      <c r="S44" s="84">
        <f t="shared" si="64"/>
        <v>22.908093278463653</v>
      </c>
      <c r="T44" s="85">
        <f t="shared" si="56"/>
        <v>-0.1508290410061337</v>
      </c>
      <c r="U44" s="76" t="e">
        <f>#REF!</f>
        <v>#REF!</v>
      </c>
      <c r="V44" s="76" t="e">
        <f>#REF!</f>
        <v>#REF!</v>
      </c>
      <c r="W44" s="76" t="e">
        <f>#REF!</f>
        <v>#REF!</v>
      </c>
    </row>
    <row r="45" spans="1:23" ht="15" customHeight="1" x14ac:dyDescent="0.2">
      <c r="B45" s="86" t="s">
        <v>172</v>
      </c>
      <c r="C45" s="21">
        <v>19.690909090909091</v>
      </c>
      <c r="D45" s="21">
        <v>19.736363636363638</v>
      </c>
      <c r="E45" s="22">
        <f t="shared" ref="E45:E47" si="65">IFERROR(C45/D45-1,"-")</f>
        <v>-2.3030861354215171E-3</v>
      </c>
      <c r="F45" s="23">
        <v>23.510183555443803</v>
      </c>
      <c r="G45" s="23">
        <v>24.488765463266851</v>
      </c>
      <c r="H45" s="24">
        <f t="shared" si="53"/>
        <v>-3.9960442648320549E-2</v>
      </c>
      <c r="I45" s="21">
        <v>15.342960288808664</v>
      </c>
      <c r="J45" s="21">
        <v>15.220012055455094</v>
      </c>
      <c r="K45" s="22">
        <f t="shared" si="54"/>
        <v>8.0780641241018358E-3</v>
      </c>
      <c r="L45" s="23">
        <v>30.533893221355729</v>
      </c>
      <c r="M45" s="23">
        <v>28.510116492949113</v>
      </c>
      <c r="N45" s="24">
        <f t="shared" si="55"/>
        <v>7.0984512774864283E-2</v>
      </c>
      <c r="O45" s="21">
        <v>14.285714285714286</v>
      </c>
      <c r="P45" s="21">
        <v>15.337423312883436</v>
      </c>
      <c r="Q45" s="22">
        <f t="shared" ref="Q45:Q59" si="66">IFERROR(O45/P45-1,"-")</f>
        <v>-6.8571428571428505E-2</v>
      </c>
      <c r="R45" s="23">
        <v>4.7112462006079028</v>
      </c>
      <c r="S45" s="23">
        <v>4.6639231824417013</v>
      </c>
      <c r="T45" s="24">
        <f t="shared" si="56"/>
        <v>1.0146611836223673E-2</v>
      </c>
      <c r="U45" s="76" t="e">
        <f>#REF!</f>
        <v>#REF!</v>
      </c>
      <c r="V45" s="76" t="e">
        <f>#REF!</f>
        <v>#REF!</v>
      </c>
      <c r="W45" s="76" t="e">
        <f>#REF!</f>
        <v>#REF!</v>
      </c>
    </row>
    <row r="46" spans="1:23" ht="15" customHeight="1" x14ac:dyDescent="0.2">
      <c r="B46" s="86" t="s">
        <v>173</v>
      </c>
      <c r="C46" s="21">
        <v>1.1636363636363636</v>
      </c>
      <c r="D46" s="21">
        <v>1.2454545454545454</v>
      </c>
      <c r="E46" s="22">
        <f t="shared" si="65"/>
        <v>-6.5693430656934337E-2</v>
      </c>
      <c r="F46" s="23">
        <v>1.6343977872768418</v>
      </c>
      <c r="G46" s="23">
        <v>1.1360767482958849</v>
      </c>
      <c r="H46" s="24">
        <f t="shared" si="53"/>
        <v>0.43863325231190453</v>
      </c>
      <c r="I46" s="21">
        <v>1.0228640192539109</v>
      </c>
      <c r="J46" s="21">
        <v>1.4466546112115732</v>
      </c>
      <c r="K46" s="22">
        <f t="shared" si="54"/>
        <v>-0.29294524669073407</v>
      </c>
      <c r="L46" s="23">
        <v>0.89982003599280147</v>
      </c>
      <c r="M46" s="23">
        <v>1.4714898835070509</v>
      </c>
      <c r="N46" s="24">
        <f t="shared" si="55"/>
        <v>-0.38849730053989195</v>
      </c>
      <c r="O46" s="21">
        <v>0.73891625615763545</v>
      </c>
      <c r="P46" s="21">
        <v>1.5950920245398772</v>
      </c>
      <c r="Q46" s="22">
        <f t="shared" si="66"/>
        <v>-0.5367563471011747</v>
      </c>
      <c r="R46" s="23">
        <v>0.45592705167173253</v>
      </c>
      <c r="S46" s="23">
        <v>0.54869684499314131</v>
      </c>
      <c r="T46" s="24">
        <f t="shared" si="56"/>
        <v>-0.16907294832826747</v>
      </c>
      <c r="U46" s="76" t="e">
        <f>#REF!</f>
        <v>#REF!</v>
      </c>
      <c r="V46" s="76" t="e">
        <f>#REF!</f>
        <v>#REF!</v>
      </c>
      <c r="W46" s="76" t="e">
        <f>#REF!</f>
        <v>#REF!</v>
      </c>
    </row>
    <row r="47" spans="1:23" ht="15" customHeight="1" x14ac:dyDescent="0.2">
      <c r="B47" s="86" t="s">
        <v>174</v>
      </c>
      <c r="C47" s="21">
        <v>14.963636363636363</v>
      </c>
      <c r="D47" s="21">
        <v>15.972727272727273</v>
      </c>
      <c r="E47" s="22">
        <f t="shared" si="65"/>
        <v>-6.3175867956744458E-2</v>
      </c>
      <c r="F47" s="23">
        <v>13.226049786271059</v>
      </c>
      <c r="G47" s="23">
        <v>13.860136329209796</v>
      </c>
      <c r="H47" s="24">
        <f t="shared" si="53"/>
        <v>-4.5748939828421431E-2</v>
      </c>
      <c r="I47" s="21">
        <v>15.613718411552346</v>
      </c>
      <c r="J47" s="21">
        <v>16.606389391199517</v>
      </c>
      <c r="K47" s="22">
        <f t="shared" si="54"/>
        <v>-5.9776448465867715E-2</v>
      </c>
      <c r="L47" s="23">
        <v>16.436712657468508</v>
      </c>
      <c r="M47" s="23">
        <v>18.884120171673821</v>
      </c>
      <c r="N47" s="24">
        <f t="shared" si="55"/>
        <v>-0.12960135245678139</v>
      </c>
      <c r="O47" s="21">
        <v>16.256157635467979</v>
      </c>
      <c r="P47" s="21">
        <v>14.110429447852761</v>
      </c>
      <c r="Q47" s="22">
        <f t="shared" si="66"/>
        <v>0.15206682373099145</v>
      </c>
      <c r="R47" s="23">
        <v>14.285714285714286</v>
      </c>
      <c r="S47" s="23">
        <v>17.695473251028808</v>
      </c>
      <c r="T47" s="24">
        <f t="shared" si="56"/>
        <v>-0.19269102990033227</v>
      </c>
      <c r="U47" s="76" t="e">
        <f>#REF!</f>
        <v>#REF!</v>
      </c>
      <c r="V47" s="76" t="e">
        <f>#REF!</f>
        <v>#REF!</v>
      </c>
      <c r="W47" s="76" t="e">
        <f>#REF!</f>
        <v>#REF!</v>
      </c>
    </row>
    <row r="48" spans="1:23" ht="15" customHeight="1" x14ac:dyDescent="0.2">
      <c r="B48" s="98" t="s">
        <v>179</v>
      </c>
      <c r="C48" s="84">
        <f>SUM(C49:C50)</f>
        <v>15.509090909090908</v>
      </c>
      <c r="D48" s="84">
        <f>SUM(D49:D50)</f>
        <v>12.927272727272728</v>
      </c>
      <c r="E48" s="85">
        <f>IFERROR(C48/D48-1,"-")</f>
        <v>0.19971870604781983</v>
      </c>
      <c r="F48" s="84">
        <f t="shared" ref="F48:G48" si="67">SUM(F49:F50)</f>
        <v>12.345989439275836</v>
      </c>
      <c r="G48" s="84">
        <f t="shared" si="67"/>
        <v>10.275183034587226</v>
      </c>
      <c r="H48" s="85">
        <f t="shared" si="53"/>
        <v>0.20153474616637812</v>
      </c>
      <c r="I48" s="84">
        <f t="shared" ref="I48:J48" si="68">SUM(I49:I50)</f>
        <v>19.04332129963899</v>
      </c>
      <c r="J48" s="84">
        <f t="shared" si="68"/>
        <v>14.31585292344786</v>
      </c>
      <c r="K48" s="85">
        <f t="shared" si="54"/>
        <v>0.33022610678320352</v>
      </c>
      <c r="L48" s="84">
        <f t="shared" ref="L48:M48" si="69">SUM(L49:L50)</f>
        <v>12.777444511097782</v>
      </c>
      <c r="M48" s="84">
        <f t="shared" si="69"/>
        <v>10.484365419987737</v>
      </c>
      <c r="N48" s="85">
        <f t="shared" si="55"/>
        <v>0.21871415190646104</v>
      </c>
      <c r="O48" s="84">
        <f t="shared" ref="O48:P48" si="70">SUM(O49:O50)</f>
        <v>13.669950738916256</v>
      </c>
      <c r="P48" s="84">
        <f t="shared" si="70"/>
        <v>14.60122699386503</v>
      </c>
      <c r="Q48" s="85">
        <f t="shared" si="66"/>
        <v>-6.3780684687668066E-2</v>
      </c>
      <c r="R48" s="84">
        <f t="shared" ref="R48:S48" si="71">SUM(R49:R50)</f>
        <v>16.413373860182372</v>
      </c>
      <c r="S48" s="84">
        <f t="shared" si="71"/>
        <v>15.22633744855967</v>
      </c>
      <c r="T48" s="85">
        <f t="shared" si="56"/>
        <v>7.7959418384950352E-2</v>
      </c>
      <c r="U48" s="76" t="e">
        <f>#REF!</f>
        <v>#REF!</v>
      </c>
      <c r="V48" s="76" t="e">
        <f>#REF!</f>
        <v>#REF!</v>
      </c>
      <c r="W48" s="76" t="e">
        <f>#REF!</f>
        <v>#REF!</v>
      </c>
    </row>
    <row r="49" spans="2:24" ht="15" customHeight="1" x14ac:dyDescent="0.2">
      <c r="B49" s="86" t="s">
        <v>173</v>
      </c>
      <c r="C49" s="21">
        <v>1.5454545454545454</v>
      </c>
      <c r="D49" s="21">
        <v>1.3636363636363635</v>
      </c>
      <c r="E49" s="22">
        <f t="shared" ref="E49:E59" si="72">IFERROR(C49/D49-1,"-")</f>
        <v>0.1333333333333333</v>
      </c>
      <c r="F49" s="23">
        <v>0.98063867236610514</v>
      </c>
      <c r="G49" s="23">
        <v>0.98459984852310023</v>
      </c>
      <c r="H49" s="24">
        <f t="shared" si="53"/>
        <v>-4.0231330148352562E-3</v>
      </c>
      <c r="I49" s="21">
        <v>2.3465703971119134</v>
      </c>
      <c r="J49" s="21">
        <v>1.5370705244122966</v>
      </c>
      <c r="K49" s="22">
        <f t="shared" si="54"/>
        <v>0.52665109365045648</v>
      </c>
      <c r="L49" s="23">
        <v>1.0197960407918416</v>
      </c>
      <c r="M49" s="23">
        <v>0.91968117719190678</v>
      </c>
      <c r="N49" s="24">
        <f t="shared" si="55"/>
        <v>0.10885822835432912</v>
      </c>
      <c r="O49" s="21">
        <v>1.4778325123152709</v>
      </c>
      <c r="P49" s="21">
        <v>1.8404907975460123</v>
      </c>
      <c r="Q49" s="22">
        <f t="shared" si="66"/>
        <v>-0.19704433497536944</v>
      </c>
      <c r="R49" s="23">
        <v>1.21580547112462</v>
      </c>
      <c r="S49" s="23">
        <v>1.3717421124828533</v>
      </c>
      <c r="T49" s="24">
        <f t="shared" si="56"/>
        <v>-0.113677811550152</v>
      </c>
      <c r="U49" s="76" t="e">
        <f>#REF!</f>
        <v>#REF!</v>
      </c>
      <c r="V49" s="76" t="e">
        <f>#REF!</f>
        <v>#REF!</v>
      </c>
      <c r="W49" s="76" t="e">
        <f>#REF!</f>
        <v>#REF!</v>
      </c>
    </row>
    <row r="50" spans="2:24" ht="15" customHeight="1" x14ac:dyDescent="0.2">
      <c r="B50" s="86" t="s">
        <v>174</v>
      </c>
      <c r="C50" s="21">
        <v>13.963636363636363</v>
      </c>
      <c r="D50" s="21">
        <v>11.563636363636364</v>
      </c>
      <c r="E50" s="22">
        <f t="shared" si="72"/>
        <v>0.20754716981132071</v>
      </c>
      <c r="F50" s="23">
        <v>11.365350766909732</v>
      </c>
      <c r="G50" s="23">
        <v>9.2905831860641257</v>
      </c>
      <c r="H50" s="24">
        <f t="shared" si="53"/>
        <v>0.2233194127100393</v>
      </c>
      <c r="I50" s="21">
        <v>16.696750902527075</v>
      </c>
      <c r="J50" s="21">
        <v>12.778782399035563</v>
      </c>
      <c r="K50" s="22">
        <f t="shared" si="54"/>
        <v>0.3065995163817179</v>
      </c>
      <c r="L50" s="23">
        <v>11.75764847030594</v>
      </c>
      <c r="M50" s="23">
        <v>9.5646842427958312</v>
      </c>
      <c r="N50" s="24">
        <f t="shared" si="55"/>
        <v>0.22927722147878127</v>
      </c>
      <c r="O50" s="21">
        <v>12.192118226600986</v>
      </c>
      <c r="P50" s="21">
        <v>12.760736196319018</v>
      </c>
      <c r="Q50" s="22">
        <f t="shared" si="66"/>
        <v>-4.4559965896172726E-2</v>
      </c>
      <c r="R50" s="23">
        <v>15.19756838905775</v>
      </c>
      <c r="S50" s="23">
        <v>13.854595336076818</v>
      </c>
      <c r="T50" s="24">
        <f t="shared" si="56"/>
        <v>9.6933401546841491E-2</v>
      </c>
      <c r="U50" s="76" t="e">
        <f>#REF!</f>
        <v>#REF!</v>
      </c>
      <c r="V50" s="76" t="e">
        <f>#REF!</f>
        <v>#REF!</v>
      </c>
      <c r="W50" s="76" t="e">
        <f>#REF!</f>
        <v>#REF!</v>
      </c>
    </row>
    <row r="51" spans="2:24" ht="15" customHeight="1" x14ac:dyDescent="0.2">
      <c r="B51" s="98" t="s">
        <v>180</v>
      </c>
      <c r="C51" s="84">
        <f>SUM(C52:C58)</f>
        <v>16.136363636363637</v>
      </c>
      <c r="D51" s="84">
        <f>SUM(D52:D58)</f>
        <v>16.263636363636365</v>
      </c>
      <c r="E51" s="85">
        <f>IFERROR(C51/D51-1,"-")</f>
        <v>-7.8256008943544675E-3</v>
      </c>
      <c r="F51" s="84">
        <f>SUM(F52:F58)</f>
        <v>14.256977621322607</v>
      </c>
      <c r="G51" s="84">
        <f>SUM(G52:G58)</f>
        <v>14.92047462761929</v>
      </c>
      <c r="H51" s="85">
        <f>IFERROR(F51/G51-1,"-")</f>
        <v>-4.4468894110679558E-2</v>
      </c>
      <c r="I51" s="84">
        <f>SUM(I52:I58)</f>
        <v>16.15523465703971</v>
      </c>
      <c r="J51" s="84">
        <f>SUM(J52:J58)</f>
        <v>16.395418927064497</v>
      </c>
      <c r="K51" s="85">
        <f>IFERROR(I51/J51-1,"-")</f>
        <v>-1.4649474410703078E-2</v>
      </c>
      <c r="L51" s="84">
        <f>SUM(L52:L58)</f>
        <v>6.2987402519496101</v>
      </c>
      <c r="M51" s="84">
        <f>SUM(M52:M58)</f>
        <v>6.8056407112201089</v>
      </c>
      <c r="N51" s="85">
        <f>IFERROR(L51/M51-1,"-")</f>
        <v>-7.4482400817133643E-2</v>
      </c>
      <c r="O51" s="84">
        <f>SUM(O52:O58)</f>
        <v>17.364532019704434</v>
      </c>
      <c r="P51" s="84">
        <f>SUM(P52:P58)</f>
        <v>16.441717791411044</v>
      </c>
      <c r="Q51" s="85">
        <f>IFERROR(O51/P51-1,"-")</f>
        <v>5.6126387765605523E-2</v>
      </c>
      <c r="R51" s="84">
        <f>SUM(R52:R58)</f>
        <v>41.033434650455924</v>
      </c>
      <c r="S51" s="84">
        <f>SUM(S52:S58)</f>
        <v>37.585733882030183</v>
      </c>
      <c r="T51" s="85">
        <f>IFERROR(R51/S51-1,"-")</f>
        <v>9.1728972999356451E-2</v>
      </c>
      <c r="U51" s="76"/>
      <c r="V51" s="76"/>
      <c r="W51" s="76"/>
    </row>
    <row r="52" spans="2:24" ht="15" customHeight="1" x14ac:dyDescent="0.2">
      <c r="B52" s="86" t="s">
        <v>100</v>
      </c>
      <c r="C52" s="21">
        <v>6.790909090909091</v>
      </c>
      <c r="D52" s="21">
        <v>6.709090909090909</v>
      </c>
      <c r="E52" s="22">
        <f t="shared" si="72"/>
        <v>1.2195121951219523E-2</v>
      </c>
      <c r="F52" s="23">
        <v>9.0269047020367115</v>
      </c>
      <c r="G52" s="23">
        <v>9.11386013632921</v>
      </c>
      <c r="H52" s="24">
        <f t="shared" si="53"/>
        <v>-9.5410103942544788E-3</v>
      </c>
      <c r="I52" s="21">
        <v>5.2045728038507821</v>
      </c>
      <c r="J52" s="21">
        <v>5.2742616033755274</v>
      </c>
      <c r="K52" s="22">
        <f t="shared" si="54"/>
        <v>-1.3212996389891707E-2</v>
      </c>
      <c r="L52" s="23">
        <v>1.1397720455908817</v>
      </c>
      <c r="M52" s="23">
        <v>0.85836909871244638</v>
      </c>
      <c r="N52" s="24">
        <f t="shared" si="55"/>
        <v>0.32783443311337712</v>
      </c>
      <c r="O52" s="21">
        <v>5.4187192118226601</v>
      </c>
      <c r="P52" s="21">
        <v>4.1717791411042944</v>
      </c>
      <c r="Q52" s="22">
        <f t="shared" si="66"/>
        <v>0.2988988698927848</v>
      </c>
      <c r="R52" s="23">
        <v>23.100303951367781</v>
      </c>
      <c r="S52" s="23">
        <v>21.124828532235938</v>
      </c>
      <c r="T52" s="24">
        <f t="shared" si="56"/>
        <v>9.3514388347215149E-2</v>
      </c>
      <c r="U52" s="76" t="e">
        <f>#REF!</f>
        <v>#REF!</v>
      </c>
      <c r="V52" s="76" t="e">
        <f>#REF!</f>
        <v>#REF!</v>
      </c>
      <c r="W52" s="76" t="e">
        <f>#REF!</f>
        <v>#REF!</v>
      </c>
    </row>
    <row r="53" spans="2:24" ht="15" customHeight="1" x14ac:dyDescent="0.2">
      <c r="B53" s="86" t="s">
        <v>181</v>
      </c>
      <c r="C53" s="21">
        <v>5.8454545454545457</v>
      </c>
      <c r="D53" s="21">
        <v>5.9909090909090912</v>
      </c>
      <c r="E53" s="22">
        <f t="shared" si="72"/>
        <v>-2.427921092564489E-2</v>
      </c>
      <c r="F53" s="23">
        <v>3.1682172491828009</v>
      </c>
      <c r="G53" s="23">
        <v>3.3577379449633931</v>
      </c>
      <c r="H53" s="24">
        <f t="shared" si="53"/>
        <v>-5.6442968119317705E-2</v>
      </c>
      <c r="I53" s="21">
        <v>6.7087845968712392</v>
      </c>
      <c r="J53" s="21">
        <v>6.6907775768535265</v>
      </c>
      <c r="K53" s="22">
        <f t="shared" si="54"/>
        <v>2.6913194783229066E-3</v>
      </c>
      <c r="L53" s="23">
        <v>2.4595080983803239</v>
      </c>
      <c r="M53" s="23">
        <v>3.4947884733292458</v>
      </c>
      <c r="N53" s="24">
        <f t="shared" si="55"/>
        <v>-0.29623548974415648</v>
      </c>
      <c r="O53" s="21">
        <v>7.7586206896551726</v>
      </c>
      <c r="P53" s="21">
        <v>8.0981595092024534</v>
      </c>
      <c r="Q53" s="22">
        <f t="shared" si="66"/>
        <v>-4.1927899686520331E-2</v>
      </c>
      <c r="R53" s="23">
        <v>11.246200607902736</v>
      </c>
      <c r="S53" s="23">
        <v>10.83676268861454</v>
      </c>
      <c r="T53" s="24">
        <f t="shared" si="56"/>
        <v>3.7782309260898206E-2</v>
      </c>
      <c r="U53" s="76"/>
      <c r="V53" s="76"/>
      <c r="W53" s="76"/>
    </row>
    <row r="54" spans="2:24" ht="15" customHeight="1" x14ac:dyDescent="0.2">
      <c r="B54" s="86" t="s">
        <v>182</v>
      </c>
      <c r="C54" s="21">
        <v>2.4727272727272727</v>
      </c>
      <c r="D54" s="21">
        <v>2.5090909090909093</v>
      </c>
      <c r="E54" s="22">
        <f t="shared" si="72"/>
        <v>-1.449275362318847E-2</v>
      </c>
      <c r="F54" s="23">
        <v>1.3578073925069147</v>
      </c>
      <c r="G54" s="23">
        <v>1.6662458975006311</v>
      </c>
      <c r="H54" s="24">
        <f t="shared" si="53"/>
        <v>-0.1851098361030471</v>
      </c>
      <c r="I54" s="21">
        <v>2.9783393501805056</v>
      </c>
      <c r="J54" s="21">
        <v>3.4659433393610608</v>
      </c>
      <c r="K54" s="22">
        <f t="shared" si="54"/>
        <v>-0.14068435096531151</v>
      </c>
      <c r="L54" s="23">
        <v>1.6796640671865626</v>
      </c>
      <c r="M54" s="23">
        <v>1.5941140404659717</v>
      </c>
      <c r="N54" s="24">
        <f t="shared" si="55"/>
        <v>5.3666189838955214E-2</v>
      </c>
      <c r="O54" s="21">
        <v>3.2019704433497536</v>
      </c>
      <c r="P54" s="21">
        <v>2.9447852760736195</v>
      </c>
      <c r="Q54" s="22">
        <f t="shared" si="66"/>
        <v>8.7335796387520537E-2</v>
      </c>
      <c r="R54" s="23">
        <v>4.7112462006079028</v>
      </c>
      <c r="S54" s="23">
        <v>3.9780521262002742</v>
      </c>
      <c r="T54" s="24">
        <f t="shared" si="56"/>
        <v>0.18430982077350389</v>
      </c>
      <c r="U54" s="76"/>
      <c r="V54" s="76"/>
      <c r="W54" s="76"/>
    </row>
    <row r="55" spans="2:24" x14ac:dyDescent="0.2">
      <c r="B55" s="86" t="s">
        <v>183</v>
      </c>
      <c r="C55" s="21">
        <v>0.61818181818181817</v>
      </c>
      <c r="D55" s="21">
        <v>0.55454545454545456</v>
      </c>
      <c r="E55" s="22">
        <f t="shared" si="72"/>
        <v>0.11475409836065564</v>
      </c>
      <c r="F55" s="23">
        <v>0.57832537088257485</v>
      </c>
      <c r="G55" s="23">
        <v>0.35344609946983085</v>
      </c>
      <c r="H55" s="24">
        <f t="shared" si="53"/>
        <v>0.63624771004705649</v>
      </c>
      <c r="I55" s="21">
        <v>0.69193742478941034</v>
      </c>
      <c r="J55" s="21">
        <v>0.66305003013863772</v>
      </c>
      <c r="K55" s="22">
        <f t="shared" si="54"/>
        <v>4.3567443386937965E-2</v>
      </c>
      <c r="L55" s="23">
        <v>0.41991601679664065</v>
      </c>
      <c r="M55" s="23">
        <v>0.30656039239730226</v>
      </c>
      <c r="N55" s="24">
        <f t="shared" si="55"/>
        <v>0.36976604679064184</v>
      </c>
      <c r="O55" s="21">
        <v>0.49261083743842365</v>
      </c>
      <c r="P55" s="21">
        <v>0.85889570552147243</v>
      </c>
      <c r="Q55" s="22">
        <f t="shared" si="66"/>
        <v>-0.42646023926812104</v>
      </c>
      <c r="R55" s="23">
        <v>1.3677811550151975</v>
      </c>
      <c r="S55" s="23">
        <v>1.0973936899862826</v>
      </c>
      <c r="T55" s="24">
        <f t="shared" si="56"/>
        <v>0.24639057750759874</v>
      </c>
      <c r="U55" s="76"/>
      <c r="V55" s="76"/>
      <c r="W55" s="76"/>
    </row>
    <row r="56" spans="2:24" x14ac:dyDescent="0.2">
      <c r="B56" s="86" t="s">
        <v>184</v>
      </c>
      <c r="C56" s="21">
        <v>0.3</v>
      </c>
      <c r="D56" s="21">
        <v>0.34545454545454546</v>
      </c>
      <c r="E56" s="22">
        <f t="shared" si="72"/>
        <v>-0.13157894736842113</v>
      </c>
      <c r="F56" s="23">
        <v>2.5144581342720643E-2</v>
      </c>
      <c r="G56" s="23">
        <v>0.27770764958343852</v>
      </c>
      <c r="H56" s="24">
        <f t="shared" si="53"/>
        <v>-0.90945664845589413</v>
      </c>
      <c r="I56" s="21">
        <v>0.36101083032490977</v>
      </c>
      <c r="J56" s="21">
        <v>0.18083182640144665</v>
      </c>
      <c r="K56" s="22">
        <f t="shared" si="54"/>
        <v>0.99638989169675107</v>
      </c>
      <c r="L56" s="23">
        <v>0.53989202159568084</v>
      </c>
      <c r="M56" s="23">
        <v>0.49049662783568365</v>
      </c>
      <c r="N56" s="24">
        <f t="shared" si="55"/>
        <v>0.10070485902819426</v>
      </c>
      <c r="O56" s="21">
        <v>0.49261083743842365</v>
      </c>
      <c r="P56" s="21">
        <v>0.24539877300613497</v>
      </c>
      <c r="Q56" s="22">
        <f t="shared" si="66"/>
        <v>1.0073891625615765</v>
      </c>
      <c r="R56" s="23">
        <v>0.60790273556231</v>
      </c>
      <c r="S56" s="23">
        <v>0.41152263374485598</v>
      </c>
      <c r="T56" s="24">
        <f t="shared" si="56"/>
        <v>0.47720364741641319</v>
      </c>
      <c r="U56" s="78" t="e">
        <f>#REF!</f>
        <v>#REF!</v>
      </c>
      <c r="V56" s="78" t="e">
        <f>#REF!</f>
        <v>#REF!</v>
      </c>
      <c r="W56" s="78"/>
    </row>
    <row r="57" spans="2:24" x14ac:dyDescent="0.2">
      <c r="B57" s="86" t="s">
        <v>185</v>
      </c>
      <c r="C57" s="21">
        <v>0.10909090909090909</v>
      </c>
      <c r="D57" s="21">
        <v>0.15454545454545454</v>
      </c>
      <c r="E57" s="22">
        <f t="shared" si="72"/>
        <v>-0.29411764705882359</v>
      </c>
      <c r="F57" s="23">
        <v>0.10057832537088257</v>
      </c>
      <c r="G57" s="23">
        <v>0.15147689977278464</v>
      </c>
      <c r="H57" s="24">
        <f t="shared" si="53"/>
        <v>-0.33601542200989021</v>
      </c>
      <c r="I57" s="21">
        <v>0.21058965102286403</v>
      </c>
      <c r="J57" s="21">
        <v>0.12055455093429777</v>
      </c>
      <c r="K57" s="22">
        <f t="shared" si="54"/>
        <v>0.74684115523465699</v>
      </c>
      <c r="L57" s="23">
        <v>5.9988002399520096E-2</v>
      </c>
      <c r="M57" s="23">
        <v>6.1312078479460456E-2</v>
      </c>
      <c r="N57" s="24">
        <f t="shared" si="55"/>
        <v>-2.1595680863827238E-2</v>
      </c>
      <c r="O57" s="21">
        <v>0</v>
      </c>
      <c r="P57" s="21">
        <v>0.12269938650306748</v>
      </c>
      <c r="Q57" s="22">
        <f t="shared" si="66"/>
        <v>-1</v>
      </c>
      <c r="R57" s="23">
        <v>0</v>
      </c>
      <c r="S57" s="23">
        <v>0.13717421124828533</v>
      </c>
      <c r="T57" s="24">
        <f t="shared" si="56"/>
        <v>-1</v>
      </c>
      <c r="U57" s="78"/>
      <c r="V57" s="78"/>
      <c r="W57" s="78"/>
    </row>
    <row r="58" spans="2:24" hidden="1" x14ac:dyDescent="0.2">
      <c r="B58" s="94" t="s">
        <v>186</v>
      </c>
      <c r="C58" s="21">
        <v>0</v>
      </c>
      <c r="D58" s="21">
        <v>0</v>
      </c>
      <c r="E58" s="22" t="str">
        <f t="shared" si="72"/>
        <v>-</v>
      </c>
      <c r="F58" s="23">
        <v>0</v>
      </c>
      <c r="G58" s="23">
        <v>0</v>
      </c>
      <c r="H58" s="24" t="str">
        <f t="shared" si="53"/>
        <v>-</v>
      </c>
      <c r="I58" s="21">
        <v>0</v>
      </c>
      <c r="J58" s="21">
        <v>0</v>
      </c>
      <c r="K58" s="22" t="str">
        <f t="shared" si="54"/>
        <v>-</v>
      </c>
      <c r="L58" s="23">
        <v>0</v>
      </c>
      <c r="M58" s="23">
        <v>0</v>
      </c>
      <c r="N58" s="24" t="str">
        <f t="shared" si="55"/>
        <v>-</v>
      </c>
      <c r="O58" s="21">
        <v>0</v>
      </c>
      <c r="P58" s="21">
        <v>0</v>
      </c>
      <c r="Q58" s="22" t="str">
        <f t="shared" si="66"/>
        <v>-</v>
      </c>
      <c r="R58" s="23">
        <v>0</v>
      </c>
      <c r="S58" s="23">
        <v>0</v>
      </c>
      <c r="T58" s="24" t="str">
        <f t="shared" si="56"/>
        <v>-</v>
      </c>
      <c r="U58" s="100"/>
      <c r="V58" s="100"/>
      <c r="W58" s="100"/>
    </row>
    <row r="59" spans="2:24" x14ac:dyDescent="0.2">
      <c r="B59" s="94" t="s">
        <v>55</v>
      </c>
      <c r="C59" s="21">
        <v>0.59090909090909094</v>
      </c>
      <c r="D59" s="21">
        <v>0.51818181818181819</v>
      </c>
      <c r="E59" s="22">
        <f t="shared" si="72"/>
        <v>0.14035087719298245</v>
      </c>
      <c r="F59" s="23">
        <v>0.42745788282625097</v>
      </c>
      <c r="G59" s="23">
        <v>0.42918454935622319</v>
      </c>
      <c r="H59" s="24">
        <f t="shared" si="53"/>
        <v>-4.0231330148352562E-3</v>
      </c>
      <c r="I59" s="21">
        <v>0.57160048134777375</v>
      </c>
      <c r="J59" s="21">
        <v>0.51235684147076554</v>
      </c>
      <c r="K59" s="22">
        <f t="shared" si="54"/>
        <v>0.11562964535994902</v>
      </c>
      <c r="L59" s="23">
        <v>0.53989202159568084</v>
      </c>
      <c r="M59" s="23">
        <v>0.49049662783568365</v>
      </c>
      <c r="N59" s="24">
        <f t="shared" si="55"/>
        <v>0.10070485902819426</v>
      </c>
      <c r="O59" s="21">
        <v>0.73891625615763545</v>
      </c>
      <c r="P59" s="21">
        <v>0.49079754601226994</v>
      </c>
      <c r="Q59" s="22">
        <f t="shared" si="66"/>
        <v>0.50554187192118216</v>
      </c>
      <c r="R59" s="23">
        <v>0.75987841945288759</v>
      </c>
      <c r="S59" s="23">
        <v>0.96021947873799729</v>
      </c>
      <c r="T59" s="24">
        <f t="shared" si="56"/>
        <v>-0.20864090316977857</v>
      </c>
      <c r="U59" s="72"/>
      <c r="V59" s="72"/>
      <c r="W59" s="72"/>
    </row>
    <row r="60" spans="2:24" ht="26.25" customHeight="1" x14ac:dyDescent="0.2">
      <c r="B60" s="25" t="s">
        <v>169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6"/>
      <c r="T60" s="26"/>
      <c r="U60" s="72"/>
      <c r="V60" s="72"/>
      <c r="W60" s="72"/>
    </row>
    <row r="61" spans="2:24" x14ac:dyDescent="0.2">
      <c r="B61" s="61"/>
      <c r="C61" s="61"/>
      <c r="D61" s="61"/>
      <c r="E61" s="61"/>
      <c r="F61" s="61"/>
      <c r="G61" s="61"/>
      <c r="H61" s="61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</row>
    <row r="62" spans="2:24" x14ac:dyDescent="0.2">
      <c r="B62" s="61"/>
      <c r="C62" s="61"/>
      <c r="D62" s="61"/>
      <c r="E62" s="61"/>
      <c r="F62" s="61"/>
      <c r="G62" s="61"/>
      <c r="H62" s="101" t="s">
        <v>47</v>
      </c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28"/>
      <c r="V62" s="28"/>
      <c r="W62" s="28"/>
      <c r="X62" s="29" t="s">
        <v>47</v>
      </c>
    </row>
    <row r="63" spans="2:24" x14ac:dyDescent="0.2">
      <c r="B63" s="61"/>
      <c r="C63" s="61"/>
      <c r="D63" s="61"/>
      <c r="E63" s="61"/>
      <c r="F63" s="61"/>
      <c r="G63" s="61"/>
      <c r="H63" s="61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28"/>
      <c r="V63" s="28"/>
      <c r="W63" s="28"/>
    </row>
    <row r="64" spans="2:24" x14ac:dyDescent="0.2">
      <c r="B64" s="27"/>
      <c r="C64" s="27"/>
      <c r="D64" s="27"/>
      <c r="E64" s="27"/>
      <c r="F64" s="27"/>
      <c r="G64" s="27"/>
      <c r="H64" s="27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2:20" x14ac:dyDescent="0.2">
      <c r="B65" s="27"/>
      <c r="C65" s="27"/>
      <c r="D65" s="27"/>
      <c r="E65" s="27"/>
      <c r="F65" s="27"/>
      <c r="G65" s="27"/>
      <c r="H65" s="27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2:20" x14ac:dyDescent="0.2">
      <c r="B66" s="27"/>
      <c r="C66" s="27"/>
      <c r="D66" s="27"/>
      <c r="E66" s="27"/>
      <c r="F66" s="27"/>
      <c r="G66" s="27"/>
      <c r="H66" s="27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2:20" x14ac:dyDescent="0.2">
      <c r="B67" s="3"/>
      <c r="C67" s="3"/>
      <c r="D67" s="3"/>
      <c r="E67" s="3"/>
      <c r="F67" s="3"/>
      <c r="G67" s="3"/>
      <c r="H67" s="3"/>
    </row>
    <row r="68" spans="2:20" x14ac:dyDescent="0.2">
      <c r="B68" s="3"/>
      <c r="C68" s="3"/>
      <c r="D68" s="3"/>
      <c r="E68" s="3"/>
      <c r="F68" s="3"/>
      <c r="G68" s="3"/>
      <c r="H68" s="3"/>
    </row>
    <row r="69" spans="2:20" x14ac:dyDescent="0.2">
      <c r="B69" s="3"/>
      <c r="C69" s="3"/>
      <c r="D69" s="3"/>
      <c r="E69" s="3"/>
      <c r="F69" s="3"/>
      <c r="G69" s="3"/>
      <c r="H69" s="3"/>
    </row>
  </sheetData>
  <mergeCells count="30">
    <mergeCell ref="R38:T38"/>
    <mergeCell ref="B60:R60"/>
    <mergeCell ref="U19:W19"/>
    <mergeCell ref="B34:R34"/>
    <mergeCell ref="U36:W36"/>
    <mergeCell ref="B37:T37"/>
    <mergeCell ref="B38:B39"/>
    <mergeCell ref="C38:E38"/>
    <mergeCell ref="F38:H38"/>
    <mergeCell ref="I38:K38"/>
    <mergeCell ref="L38:N38"/>
    <mergeCell ref="O38:Q38"/>
    <mergeCell ref="B14:R14"/>
    <mergeCell ref="B18:T18"/>
    <mergeCell ref="B19:B20"/>
    <mergeCell ref="C19:E19"/>
    <mergeCell ref="F19:H19"/>
    <mergeCell ref="I19:K19"/>
    <mergeCell ref="L19:N19"/>
    <mergeCell ref="O19:Q19"/>
    <mergeCell ref="R19:T19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62" location="INDICE!A1" tooltip="Ver Índice" display="Ver Índice"/>
    <hyperlink ref="X16" location="INDICE!A1" tooltip="Ver Índice" display="Ver Índice"/>
    <hyperlink ref="H35" location="INDICE!A1" tooltip="Ver Índice" display="Ver Índice"/>
    <hyperlink ref="X62" location="INDICE!A1" tooltip="Ver Índice" display="Ver Índice"/>
  </hyperlinks>
  <printOptions horizontalCentered="1" verticalCentered="1"/>
  <pageMargins left="0.78740157480314965" right="0.78740157480314965" top="0.31" bottom="0.17" header="0" footer="0"/>
  <pageSetup paperSize="9" scale="59" orientation="landscape" horizontalDpi="1200" verticalDpi="1200" r:id="rId1"/>
  <headerFooter alignWithMargins="0">
    <oddHeader>&amp;L&amp;G</oddHeader>
  </headerFooter>
  <ignoredErrors>
    <ignoredError sqref="C9:D9 I9:M9 O9:S9 C29:T29 C51:D51" formulaRange="1"/>
    <ignoredError sqref="E9:H9 T9 E51:T51" formula="1" formulaRange="1"/>
    <ignoredError sqref="E25:T25 E40:T50 E52:T52" formula="1"/>
  </ignoredError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T43"/>
  <sheetViews>
    <sheetView showGridLines="0" zoomScaleNormal="100" workbookViewId="0"/>
  </sheetViews>
  <sheetFormatPr baseColWidth="10" defaultRowHeight="12.75" x14ac:dyDescent="0.2"/>
  <cols>
    <col min="1" max="1" width="17.85546875" style="10" customWidth="1"/>
    <col min="2" max="2" width="33.42578125" style="10" customWidth="1"/>
    <col min="3" max="4" width="7.7109375" style="10" customWidth="1"/>
    <col min="5" max="5" width="9.140625" style="10" customWidth="1"/>
    <col min="6" max="7" width="7.7109375" style="10" customWidth="1"/>
    <col min="8" max="8" width="9.140625" style="10" customWidth="1"/>
    <col min="9" max="10" width="7.7109375" style="10" customWidth="1"/>
    <col min="11" max="11" width="9.140625" style="10" customWidth="1"/>
    <col min="12" max="13" width="7.7109375" style="10" customWidth="1"/>
    <col min="14" max="14" width="9.140625" style="10" customWidth="1"/>
    <col min="15" max="16" width="7.7109375" style="10" customWidth="1"/>
    <col min="17" max="17" width="9.140625" style="10" customWidth="1"/>
    <col min="18" max="19" width="7.7109375" style="10" customWidth="1"/>
    <col min="20" max="20" width="9.140625" style="10" customWidth="1"/>
    <col min="21" max="16384" width="11.42578125" style="10"/>
  </cols>
  <sheetData>
    <row r="4" spans="2:20" ht="37.5" customHeight="1" x14ac:dyDescent="0.2"/>
    <row r="5" spans="2:20" ht="27" customHeight="1" x14ac:dyDescent="0.2">
      <c r="B5" s="102" t="s">
        <v>187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2:20" ht="34.5" customHeight="1" x14ac:dyDescent="0.2">
      <c r="B6" s="103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</row>
    <row r="7" spans="2:20" ht="24.95" customHeight="1" x14ac:dyDescent="0.2">
      <c r="B7" s="103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</row>
    <row r="8" spans="2:20" x14ac:dyDescent="0.2">
      <c r="B8" s="104" t="s">
        <v>188</v>
      </c>
      <c r="C8" s="105">
        <v>61.527272727272724</v>
      </c>
      <c r="D8" s="106">
        <v>62.245454545454542</v>
      </c>
      <c r="E8" s="107">
        <f t="shared" ref="E8:E25" si="0">IFERROR(C8/D8-1,"-")</f>
        <v>-1.1537899810135865E-2</v>
      </c>
      <c r="F8" s="108">
        <v>70.455116922303247</v>
      </c>
      <c r="G8" s="108">
        <v>69.755112345367337</v>
      </c>
      <c r="H8" s="109">
        <f t="shared" ref="H8:H25" si="1">IFERROR(F8/G8-1,"-")</f>
        <v>1.00351723823493E-2</v>
      </c>
      <c r="I8" s="105">
        <v>52.677496991576412</v>
      </c>
      <c r="J8" s="106">
        <v>55.183845690174806</v>
      </c>
      <c r="K8" s="107">
        <f>IFERROR(I8/J8-1,"-")</f>
        <v>-4.5418159377113465E-2</v>
      </c>
      <c r="L8" s="108">
        <v>76.064787042591476</v>
      </c>
      <c r="M8" s="108">
        <v>77.069282648681792</v>
      </c>
      <c r="N8" s="109">
        <f>IFERROR(L8/M8-1,"-")</f>
        <v>-1.3033670115618956E-2</v>
      </c>
      <c r="O8" s="105">
        <v>62.931034482758619</v>
      </c>
      <c r="P8" s="106">
        <v>64.662576687116569</v>
      </c>
      <c r="Q8" s="107">
        <f t="shared" ref="Q8:Q18" si="2">IFERROR(O8/P8-1,"-")</f>
        <v>-2.6778119479159979E-2</v>
      </c>
      <c r="R8" s="108">
        <v>32.522796352583583</v>
      </c>
      <c r="S8" s="108">
        <v>33.058984910836763</v>
      </c>
      <c r="T8" s="109">
        <f>IFERROR(R8/S8-1,"-")</f>
        <v>-1.6219147674961354E-2</v>
      </c>
    </row>
    <row r="9" spans="2:20" hidden="1" x14ac:dyDescent="0.2">
      <c r="B9" s="110" t="s">
        <v>189</v>
      </c>
      <c r="C9" s="105">
        <v>10.881818181818181</v>
      </c>
      <c r="D9" s="105">
        <v>11.045454545454545</v>
      </c>
      <c r="E9" s="107">
        <f t="shared" si="0"/>
        <v>-1.4814814814814836E-2</v>
      </c>
      <c r="F9" s="108">
        <v>9.9069650490319336</v>
      </c>
      <c r="G9" s="108">
        <v>10.830598333754102</v>
      </c>
      <c r="H9" s="109">
        <f t="shared" si="1"/>
        <v>-8.5279986964673871E-2</v>
      </c>
      <c r="I9" s="105">
        <v>12.274368231046932</v>
      </c>
      <c r="J9" s="105">
        <v>11.87462326702833</v>
      </c>
      <c r="K9" s="107">
        <f t="shared" ref="K9:K18" si="3">IFERROR(I9/J9-1,"-")</f>
        <v>3.3663801792226389E-2</v>
      </c>
      <c r="L9" s="108">
        <v>12.837432513497301</v>
      </c>
      <c r="M9" s="108">
        <v>12.323727774371552</v>
      </c>
      <c r="N9" s="109">
        <f t="shared" ref="N9:N18" si="4">IFERROR(L9/M9-1,"-")</f>
        <v>4.1684200473338207E-2</v>
      </c>
      <c r="O9" s="105">
        <v>7.2660098522167491</v>
      </c>
      <c r="P9" s="105">
        <v>11.045454545454545</v>
      </c>
      <c r="Q9" s="107">
        <f t="shared" si="2"/>
        <v>-0.34217194753593216</v>
      </c>
      <c r="R9" s="108">
        <v>3.9513677811550152</v>
      </c>
      <c r="S9" s="108">
        <v>5.761316872427984</v>
      </c>
      <c r="T9" s="109">
        <f t="shared" ref="T9:T18" si="5">IFERROR(R9/S9-1,"-")</f>
        <v>-0.31415544941380813</v>
      </c>
    </row>
    <row r="10" spans="2:20" hidden="1" x14ac:dyDescent="0.2">
      <c r="B10" s="110" t="s">
        <v>190</v>
      </c>
      <c r="C10" s="105">
        <v>21.381818181818183</v>
      </c>
      <c r="D10" s="105">
        <v>22.209090909090911</v>
      </c>
      <c r="E10" s="107">
        <f t="shared" si="0"/>
        <v>-3.7249283667621813E-2</v>
      </c>
      <c r="F10" s="108">
        <v>25.119436761377923</v>
      </c>
      <c r="G10" s="108">
        <v>25.624842211562736</v>
      </c>
      <c r="H10" s="109">
        <f t="shared" si="1"/>
        <v>-1.9723260967310807E-2</v>
      </c>
      <c r="I10" s="105">
        <v>17.749699157641395</v>
      </c>
      <c r="J10" s="105">
        <v>20.162748643761301</v>
      </c>
      <c r="K10" s="107">
        <f t="shared" si="3"/>
        <v>-0.11967859783177648</v>
      </c>
      <c r="L10" s="108">
        <v>32.753449310137974</v>
      </c>
      <c r="M10" s="108">
        <v>33.108522378908646</v>
      </c>
      <c r="N10" s="109">
        <f t="shared" si="4"/>
        <v>-1.0724521762314199E-2</v>
      </c>
      <c r="O10" s="105">
        <v>14.408866995073891</v>
      </c>
      <c r="P10" s="105">
        <v>22.209090909090911</v>
      </c>
      <c r="Q10" s="107">
        <f t="shared" si="2"/>
        <v>-0.35121761381165451</v>
      </c>
      <c r="R10" s="108">
        <v>7.9027355623100304</v>
      </c>
      <c r="S10" s="108">
        <v>7.5445816186556929</v>
      </c>
      <c r="T10" s="109">
        <f t="shared" si="5"/>
        <v>4.7471677258911216E-2</v>
      </c>
    </row>
    <row r="11" spans="2:20" hidden="1" x14ac:dyDescent="0.2">
      <c r="B11" s="110" t="s">
        <v>191</v>
      </c>
      <c r="C11" s="105">
        <v>5.0272727272727273</v>
      </c>
      <c r="D11" s="105">
        <v>5.7181818181818178</v>
      </c>
      <c r="E11" s="107">
        <f t="shared" si="0"/>
        <v>-0.1208267090620031</v>
      </c>
      <c r="F11" s="108">
        <v>4.2997234096052299</v>
      </c>
      <c r="G11" s="108">
        <v>5.4026760918959855</v>
      </c>
      <c r="H11" s="109">
        <f>IFERROR(F11/G11-1,"-")</f>
        <v>-0.20414932591372348</v>
      </c>
      <c r="I11" s="105">
        <v>2.7376654632972324</v>
      </c>
      <c r="J11" s="105">
        <v>3.3453887884267632</v>
      </c>
      <c r="K11" s="107">
        <f>IFERROR(I11/J11-1,"-")</f>
        <v>-0.18165999934953003</v>
      </c>
      <c r="L11" s="108">
        <v>11.217756448710258</v>
      </c>
      <c r="M11" s="108">
        <v>10.423053341508277</v>
      </c>
      <c r="N11" s="109">
        <f>IFERROR(L11/M11-1,"-")</f>
        <v>7.6244751049790116E-2</v>
      </c>
      <c r="O11" s="105">
        <v>7.0197044334975374</v>
      </c>
      <c r="P11" s="105">
        <v>5.7181818181818178</v>
      </c>
      <c r="Q11" s="107">
        <f>IFERROR(O11/P11-1,"-")</f>
        <v>0.22761126817921973</v>
      </c>
      <c r="R11" s="108">
        <v>0.91185410334346506</v>
      </c>
      <c r="S11" s="108">
        <v>0.96021947873799729</v>
      </c>
      <c r="T11" s="109">
        <f>IFERROR(R11/S11-1,"-")</f>
        <v>-5.0369083803734283E-2</v>
      </c>
    </row>
    <row r="12" spans="2:20" hidden="1" x14ac:dyDescent="0.2">
      <c r="B12" s="110" t="s">
        <v>192</v>
      </c>
      <c r="C12" s="105">
        <v>22.545454545454547</v>
      </c>
      <c r="D12" s="105">
        <v>21.381818181818183</v>
      </c>
      <c r="E12" s="107">
        <f t="shared" si="0"/>
        <v>5.4421768707483054E-2</v>
      </c>
      <c r="F12" s="108">
        <v>29.293437264269549</v>
      </c>
      <c r="G12" s="108">
        <v>26.10451906084322</v>
      </c>
      <c r="H12" s="109">
        <f t="shared" si="1"/>
        <v>0.12215962286046134</v>
      </c>
      <c r="I12" s="105">
        <v>17.719614921780988</v>
      </c>
      <c r="J12" s="105">
        <v>17.329716696805303</v>
      </c>
      <c r="K12" s="107">
        <f t="shared" si="3"/>
        <v>2.2498822790770756E-2</v>
      </c>
      <c r="L12" s="108">
        <v>18.056388722255548</v>
      </c>
      <c r="M12" s="108">
        <v>19.619865113427345</v>
      </c>
      <c r="N12" s="109">
        <f t="shared" si="4"/>
        <v>-7.9688437312537497E-2</v>
      </c>
      <c r="O12" s="105">
        <v>33.004926108374384</v>
      </c>
      <c r="P12" s="105">
        <v>21.381818181818183</v>
      </c>
      <c r="Q12" s="107">
        <f t="shared" si="2"/>
        <v>0.54359773466036665</v>
      </c>
      <c r="R12" s="108">
        <v>18.693009118541035</v>
      </c>
      <c r="S12" s="108">
        <v>17.695473251028808</v>
      </c>
      <c r="T12" s="109">
        <f t="shared" si="5"/>
        <v>5.6372375768714234E-2</v>
      </c>
    </row>
    <row r="13" spans="2:20" hidden="1" x14ac:dyDescent="0.2">
      <c r="B13" s="110" t="s">
        <v>193</v>
      </c>
      <c r="C13" s="105">
        <v>1.6909090909090909</v>
      </c>
      <c r="D13" s="105">
        <v>1.8909090909090909</v>
      </c>
      <c r="E13" s="107">
        <f t="shared" si="0"/>
        <v>-0.10576923076923073</v>
      </c>
      <c r="F13" s="108">
        <v>1.8355544380186071</v>
      </c>
      <c r="G13" s="108">
        <v>1.792476647311285</v>
      </c>
      <c r="H13" s="109">
        <f t="shared" si="1"/>
        <v>2.4032553379113031E-2</v>
      </c>
      <c r="I13" s="105">
        <v>2.1961492178098676</v>
      </c>
      <c r="J13" s="105">
        <v>2.4713682941531041</v>
      </c>
      <c r="K13" s="107">
        <f t="shared" si="3"/>
        <v>-0.11136303601303155</v>
      </c>
      <c r="L13" s="108">
        <v>1.1997600479904018</v>
      </c>
      <c r="M13" s="108">
        <v>1.5941140404659717</v>
      </c>
      <c r="N13" s="109">
        <f t="shared" si="4"/>
        <v>-0.24738129297217482</v>
      </c>
      <c r="O13" s="105">
        <v>1.2315270935960592</v>
      </c>
      <c r="P13" s="105">
        <v>1.8909090909090909</v>
      </c>
      <c r="Q13" s="107">
        <f t="shared" si="2"/>
        <v>-0.3487116331943918</v>
      </c>
      <c r="R13" s="108">
        <v>1.0638297872340425</v>
      </c>
      <c r="S13" s="108">
        <v>1.0973936899862826</v>
      </c>
      <c r="T13" s="109">
        <f t="shared" si="5"/>
        <v>-3.0585106382978733E-2</v>
      </c>
    </row>
    <row r="14" spans="2:20" x14ac:dyDescent="0.2">
      <c r="B14" s="104" t="s">
        <v>194</v>
      </c>
      <c r="C14" s="105">
        <v>20.627272727272729</v>
      </c>
      <c r="D14" s="105">
        <v>19.636363636363637</v>
      </c>
      <c r="E14" s="107">
        <f t="shared" si="0"/>
        <v>5.0462962962962932E-2</v>
      </c>
      <c r="F14" s="108">
        <v>15.891375408599448</v>
      </c>
      <c r="G14" s="108">
        <v>16.031305225953041</v>
      </c>
      <c r="H14" s="109">
        <f t="shared" si="1"/>
        <v>-8.7285355360249284E-3</v>
      </c>
      <c r="I14" s="105">
        <v>28.850782190132371</v>
      </c>
      <c r="J14" s="105">
        <v>26.793248945147678</v>
      </c>
      <c r="K14" s="107">
        <f t="shared" si="3"/>
        <v>7.6792973080531013E-2</v>
      </c>
      <c r="L14" s="108">
        <v>12.59748050389922</v>
      </c>
      <c r="M14" s="108">
        <v>11.404046597179644</v>
      </c>
      <c r="N14" s="109">
        <f t="shared" si="4"/>
        <v>0.10465003773438863</v>
      </c>
      <c r="O14" s="105">
        <v>16.379310344827587</v>
      </c>
      <c r="P14" s="105">
        <v>19.636363636363637</v>
      </c>
      <c r="Q14" s="107">
        <f t="shared" si="2"/>
        <v>-0.16586845466155808</v>
      </c>
      <c r="R14" s="108">
        <v>33.738601823708208</v>
      </c>
      <c r="S14" s="108">
        <v>32.921810699588477</v>
      </c>
      <c r="T14" s="109">
        <f t="shared" si="5"/>
        <v>2.4810030395136851E-2</v>
      </c>
    </row>
    <row r="15" spans="2:20" ht="15" customHeight="1" x14ac:dyDescent="0.2">
      <c r="B15" s="104" t="s">
        <v>195</v>
      </c>
      <c r="C15" s="105">
        <v>17.790909090909089</v>
      </c>
      <c r="D15" s="105">
        <v>18.118181818181817</v>
      </c>
      <c r="E15" s="107">
        <f t="shared" si="0"/>
        <v>-1.8063221274460695E-2</v>
      </c>
      <c r="F15" s="108">
        <v>13.578073925069148</v>
      </c>
      <c r="G15" s="108">
        <v>14.213582428679626</v>
      </c>
      <c r="H15" s="109">
        <f t="shared" si="1"/>
        <v>-4.4711353158101264E-2</v>
      </c>
      <c r="I15" s="105">
        <v>18.471720818291214</v>
      </c>
      <c r="J15" s="105">
        <v>18.022905364677516</v>
      </c>
      <c r="K15" s="107">
        <f t="shared" si="3"/>
        <v>2.4902502927930614E-2</v>
      </c>
      <c r="L15" s="108">
        <v>11.337732453509298</v>
      </c>
      <c r="M15" s="108">
        <v>11.526670754138566</v>
      </c>
      <c r="N15" s="109">
        <f t="shared" si="4"/>
        <v>-1.6391402570549718E-2</v>
      </c>
      <c r="O15" s="105">
        <v>20.44334975369458</v>
      </c>
      <c r="P15" s="105">
        <v>18.118181818181817</v>
      </c>
      <c r="Q15" s="107">
        <f t="shared" si="2"/>
        <v>0.12833340336497945</v>
      </c>
      <c r="R15" s="108">
        <v>33.586626139817632</v>
      </c>
      <c r="S15" s="108">
        <v>34.01920438957476</v>
      </c>
      <c r="T15" s="109">
        <f t="shared" si="5"/>
        <v>-1.2715707422296219E-2</v>
      </c>
    </row>
    <row r="16" spans="2:20" ht="15" customHeight="1" x14ac:dyDescent="0.2">
      <c r="B16" s="104" t="s">
        <v>196</v>
      </c>
      <c r="C16" s="105">
        <v>0</v>
      </c>
      <c r="D16" s="105">
        <v>0</v>
      </c>
      <c r="E16" s="107" t="str">
        <f t="shared" si="0"/>
        <v>-</v>
      </c>
      <c r="F16" s="108">
        <v>0</v>
      </c>
      <c r="G16" s="108">
        <v>0</v>
      </c>
      <c r="H16" s="109" t="str">
        <f t="shared" si="1"/>
        <v>-</v>
      </c>
      <c r="I16" s="105">
        <v>0</v>
      </c>
      <c r="J16" s="105">
        <v>0</v>
      </c>
      <c r="K16" s="107" t="str">
        <f t="shared" si="3"/>
        <v>-</v>
      </c>
      <c r="L16" s="108">
        <v>0</v>
      </c>
      <c r="M16" s="108">
        <v>0</v>
      </c>
      <c r="N16" s="109" t="str">
        <f t="shared" si="4"/>
        <v>-</v>
      </c>
      <c r="O16" s="105">
        <v>0</v>
      </c>
      <c r="P16" s="105">
        <v>0</v>
      </c>
      <c r="Q16" s="107" t="str">
        <f t="shared" si="2"/>
        <v>-</v>
      </c>
      <c r="R16" s="108">
        <v>0</v>
      </c>
      <c r="S16" s="108">
        <v>0</v>
      </c>
      <c r="T16" s="109" t="str">
        <f t="shared" si="5"/>
        <v>-</v>
      </c>
    </row>
    <row r="17" spans="2:20" ht="15" hidden="1" customHeight="1" x14ac:dyDescent="0.2">
      <c r="B17" s="104" t="s">
        <v>197</v>
      </c>
      <c r="C17" s="105">
        <v>0</v>
      </c>
      <c r="D17" s="105">
        <v>0</v>
      </c>
      <c r="E17" s="107" t="str">
        <f t="shared" si="0"/>
        <v>-</v>
      </c>
      <c r="F17" s="108">
        <v>0</v>
      </c>
      <c r="G17" s="108">
        <v>0</v>
      </c>
      <c r="H17" s="109" t="str">
        <f t="shared" si="1"/>
        <v>-</v>
      </c>
      <c r="I17" s="105">
        <v>0</v>
      </c>
      <c r="J17" s="105">
        <v>0</v>
      </c>
      <c r="K17" s="107" t="str">
        <f t="shared" si="3"/>
        <v>-</v>
      </c>
      <c r="L17" s="108">
        <v>0</v>
      </c>
      <c r="M17" s="108">
        <v>0</v>
      </c>
      <c r="N17" s="109" t="str">
        <f t="shared" si="4"/>
        <v>-</v>
      </c>
      <c r="O17" s="105">
        <v>0</v>
      </c>
      <c r="P17" s="105">
        <v>0</v>
      </c>
      <c r="Q17" s="107" t="str">
        <f t="shared" si="2"/>
        <v>-</v>
      </c>
      <c r="R17" s="108">
        <v>0</v>
      </c>
      <c r="S17" s="108">
        <v>0</v>
      </c>
      <c r="T17" s="109" t="str">
        <f t="shared" si="5"/>
        <v>-</v>
      </c>
    </row>
    <row r="18" spans="2:20" ht="15" customHeight="1" x14ac:dyDescent="0.2">
      <c r="B18" s="104" t="s">
        <v>198</v>
      </c>
      <c r="C18" s="105">
        <v>5.4545454545454543E-2</v>
      </c>
      <c r="D18" s="105">
        <v>0</v>
      </c>
      <c r="E18" s="107" t="str">
        <f t="shared" si="0"/>
        <v>-</v>
      </c>
      <c r="F18" s="108">
        <v>7.5433744028161928E-2</v>
      </c>
      <c r="G18" s="108">
        <v>0</v>
      </c>
      <c r="H18" s="109" t="str">
        <f t="shared" si="1"/>
        <v>-</v>
      </c>
      <c r="I18" s="105">
        <v>0</v>
      </c>
      <c r="J18" s="105">
        <v>0</v>
      </c>
      <c r="K18" s="107" t="str">
        <f t="shared" si="3"/>
        <v>-</v>
      </c>
      <c r="L18" s="108">
        <v>0</v>
      </c>
      <c r="M18" s="108">
        <v>0</v>
      </c>
      <c r="N18" s="109" t="str">
        <f t="shared" si="4"/>
        <v>-</v>
      </c>
      <c r="O18" s="105">
        <v>0.24630541871921183</v>
      </c>
      <c r="P18" s="105">
        <v>0</v>
      </c>
      <c r="Q18" s="107" t="str">
        <f t="shared" si="2"/>
        <v>-</v>
      </c>
      <c r="R18" s="108">
        <v>0.1519756838905775</v>
      </c>
      <c r="S18" s="108">
        <v>0</v>
      </c>
      <c r="T18" s="109" t="str">
        <f t="shared" si="5"/>
        <v>-</v>
      </c>
    </row>
    <row r="19" spans="2:20" ht="15" customHeight="1" x14ac:dyDescent="0.2">
      <c r="B19" s="36" t="s">
        <v>199</v>
      </c>
      <c r="C19" s="54"/>
      <c r="D19" s="54"/>
      <c r="E19" s="111"/>
      <c r="F19" s="112"/>
      <c r="G19" s="112"/>
      <c r="H19" s="111"/>
      <c r="I19" s="54"/>
      <c r="J19" s="54"/>
      <c r="K19" s="111"/>
      <c r="L19" s="112"/>
      <c r="M19" s="112"/>
      <c r="N19" s="111"/>
      <c r="O19" s="54"/>
      <c r="P19" s="54"/>
      <c r="Q19" s="111"/>
      <c r="R19" s="112"/>
      <c r="S19" s="112"/>
      <c r="T19" s="111"/>
    </row>
    <row r="20" spans="2:20" ht="15" customHeight="1" x14ac:dyDescent="0.2">
      <c r="B20" s="110" t="s">
        <v>200</v>
      </c>
      <c r="C20" s="105">
        <v>52.618181818181817</v>
      </c>
      <c r="D20" s="105">
        <v>55.236363636363635</v>
      </c>
      <c r="E20" s="107">
        <f t="shared" si="0"/>
        <v>-4.7399605003291656E-2</v>
      </c>
      <c r="F20" s="108">
        <v>60.749308524013074</v>
      </c>
      <c r="G20" s="108">
        <v>61.954052007068924</v>
      </c>
      <c r="H20" s="109">
        <f t="shared" si="1"/>
        <v>-1.9445757686977316E-2</v>
      </c>
      <c r="I20" s="105">
        <v>49.939831528279178</v>
      </c>
      <c r="J20" s="105">
        <v>54.581072935503315</v>
      </c>
      <c r="K20" s="107">
        <f t="shared" ref="K20:K25" si="6">IFERROR(I20/J20-1,"-")</f>
        <v>-8.5033898338871761E-2</v>
      </c>
      <c r="L20" s="108">
        <v>57.828434313137372</v>
      </c>
      <c r="M20" s="108">
        <v>61.618638871857755</v>
      </c>
      <c r="N20" s="109">
        <f t="shared" ref="N20:N25" si="7">IFERROR(L20/M20-1,"-")</f>
        <v>-6.1510682938039296E-2</v>
      </c>
      <c r="O20" s="105">
        <v>59.11330049261084</v>
      </c>
      <c r="P20" s="105">
        <v>60.490797546012267</v>
      </c>
      <c r="Q20" s="107">
        <f t="shared" ref="Q20:Q25" si="8">IFERROR(O20/P20-1,"-")</f>
        <v>-2.2772010112011465E-2</v>
      </c>
      <c r="R20" s="108">
        <v>25.987841945288753</v>
      </c>
      <c r="S20" s="108">
        <v>27.846364883401922</v>
      </c>
      <c r="T20" s="109">
        <f t="shared" ref="T20:T25" si="9">IFERROR(R20/S20-1,"-")</f>
        <v>-6.6742030634704408E-2</v>
      </c>
    </row>
    <row r="21" spans="2:20" ht="15" customHeight="1" x14ac:dyDescent="0.2">
      <c r="B21" s="110" t="s">
        <v>201</v>
      </c>
      <c r="C21" s="105">
        <v>13.636363636363637</v>
      </c>
      <c r="D21" s="105">
        <v>13.172727272727272</v>
      </c>
      <c r="E21" s="107">
        <f>IFERROR(C21/D21-1,"-")</f>
        <v>3.5196687370600444E-2</v>
      </c>
      <c r="F21" s="108">
        <v>11.214483278853407</v>
      </c>
      <c r="G21" s="108">
        <v>11.512244382731634</v>
      </c>
      <c r="H21" s="109">
        <f>IFERROR(F21/G21-1,"-")</f>
        <v>-2.5864730975036276E-2</v>
      </c>
      <c r="I21" s="105">
        <v>8.2731648616125142</v>
      </c>
      <c r="J21" s="105">
        <v>7.203134418324292</v>
      </c>
      <c r="K21" s="107">
        <f>IFERROR(I21/J21-1,"-")</f>
        <v>0.1485506699092185</v>
      </c>
      <c r="L21" s="108">
        <v>19.43611277744451</v>
      </c>
      <c r="M21" s="108">
        <v>19.681177191906805</v>
      </c>
      <c r="N21" s="109">
        <f>IFERROR(L21/M21-1,"-")</f>
        <v>-1.2451715264423791E-2</v>
      </c>
      <c r="O21" s="105">
        <v>18.96551724137931</v>
      </c>
      <c r="P21" s="105">
        <v>16.809815950920246</v>
      </c>
      <c r="Q21" s="107">
        <f>IFERROR(O21/P21-1,"-")</f>
        <v>0.12824062421344062</v>
      </c>
      <c r="R21" s="108">
        <v>19.6048632218845</v>
      </c>
      <c r="S21" s="108">
        <v>20.164609053497941</v>
      </c>
      <c r="T21" s="109">
        <f>IFERROR(R21/S21-1,"-")</f>
        <v>-2.7758823894299178E-2</v>
      </c>
    </row>
    <row r="22" spans="2:20" ht="15" customHeight="1" x14ac:dyDescent="0.2">
      <c r="B22" s="110" t="s">
        <v>202</v>
      </c>
      <c r="C22" s="105">
        <v>2.8909090909090911</v>
      </c>
      <c r="D22" s="105">
        <v>2.581818181818182</v>
      </c>
      <c r="E22" s="107">
        <f t="shared" si="0"/>
        <v>0.11971830985915499</v>
      </c>
      <c r="F22" s="108">
        <v>2.4641689715866231</v>
      </c>
      <c r="G22" s="108">
        <v>2.4741226962888159</v>
      </c>
      <c r="H22" s="109">
        <f t="shared" si="1"/>
        <v>-4.0231330148352562E-3</v>
      </c>
      <c r="I22" s="105">
        <v>2.6173285198555956</v>
      </c>
      <c r="J22" s="105">
        <v>2.0192887281494878</v>
      </c>
      <c r="K22" s="107">
        <f t="shared" si="6"/>
        <v>0.29616358640012908</v>
      </c>
      <c r="L22" s="108">
        <v>5.1589682063587281</v>
      </c>
      <c r="M22" s="108">
        <v>3.4334763948497855</v>
      </c>
      <c r="N22" s="109">
        <f t="shared" si="7"/>
        <v>0.50254949010197958</v>
      </c>
      <c r="O22" s="105">
        <v>2.8325123152709359</v>
      </c>
      <c r="P22" s="105">
        <v>4.0490797546012267</v>
      </c>
      <c r="Q22" s="107">
        <f t="shared" si="8"/>
        <v>-0.30045529183460218</v>
      </c>
      <c r="R22" s="108">
        <v>1.8237082066869301</v>
      </c>
      <c r="S22" s="108">
        <v>1.7832647462277091</v>
      </c>
      <c r="T22" s="109">
        <f t="shared" si="9"/>
        <v>2.2679448211363251E-2</v>
      </c>
    </row>
    <row r="23" spans="2:20" ht="15" customHeight="1" x14ac:dyDescent="0.2">
      <c r="B23" s="110" t="s">
        <v>203</v>
      </c>
      <c r="C23" s="105">
        <v>0.68181818181818177</v>
      </c>
      <c r="D23" s="105">
        <v>0.7</v>
      </c>
      <c r="E23" s="107">
        <f t="shared" si="0"/>
        <v>-2.5974025974025983E-2</v>
      </c>
      <c r="F23" s="108">
        <v>0.57832537088257485</v>
      </c>
      <c r="G23" s="108">
        <v>0.70689219893966171</v>
      </c>
      <c r="H23" s="109">
        <f t="shared" si="1"/>
        <v>-0.18187614497647175</v>
      </c>
      <c r="I23" s="105">
        <v>0.33092659446450062</v>
      </c>
      <c r="J23" s="105">
        <v>0.45207956600361665</v>
      </c>
      <c r="K23" s="107">
        <f t="shared" si="6"/>
        <v>-0.26799037304452467</v>
      </c>
      <c r="L23" s="108">
        <v>1.5596880623875224</v>
      </c>
      <c r="M23" s="108">
        <v>0.85836909871244638</v>
      </c>
      <c r="N23" s="109">
        <f t="shared" si="7"/>
        <v>0.81703659268146356</v>
      </c>
      <c r="O23" s="105">
        <v>0.49261083743842365</v>
      </c>
      <c r="P23" s="105">
        <v>0.36809815950920244</v>
      </c>
      <c r="Q23" s="107">
        <f t="shared" si="8"/>
        <v>0.3382594417077176</v>
      </c>
      <c r="R23" s="108">
        <v>0.45592705167173253</v>
      </c>
      <c r="S23" s="108">
        <v>0.82304526748971196</v>
      </c>
      <c r="T23" s="109">
        <f t="shared" si="9"/>
        <v>-0.44604863221884494</v>
      </c>
    </row>
    <row r="24" spans="2:20" ht="15" customHeight="1" x14ac:dyDescent="0.2">
      <c r="B24" s="110" t="s">
        <v>204</v>
      </c>
      <c r="C24" s="105">
        <v>0.11818181818181818</v>
      </c>
      <c r="D24" s="105">
        <v>0.14545454545454545</v>
      </c>
      <c r="E24" s="107">
        <f t="shared" si="0"/>
        <v>-0.1875</v>
      </c>
      <c r="F24" s="108">
        <v>0.15086748805632386</v>
      </c>
      <c r="G24" s="108">
        <v>0.10098459984852309</v>
      </c>
      <c r="H24" s="109">
        <f t="shared" si="1"/>
        <v>0.49396530047774712</v>
      </c>
      <c r="I24" s="105">
        <v>6.0168471720818288E-2</v>
      </c>
      <c r="J24" s="105">
        <v>9.0415913200723327E-2</v>
      </c>
      <c r="K24" s="107">
        <f t="shared" si="6"/>
        <v>-0.33453670276774972</v>
      </c>
      <c r="L24" s="108">
        <v>0.17996400719856029</v>
      </c>
      <c r="M24" s="108">
        <v>0.24524831391784183</v>
      </c>
      <c r="N24" s="109">
        <f t="shared" si="7"/>
        <v>-0.26619676064787046</v>
      </c>
      <c r="O24" s="105">
        <v>0</v>
      </c>
      <c r="P24" s="105">
        <v>0.24539877300613497</v>
      </c>
      <c r="Q24" s="107">
        <f t="shared" si="8"/>
        <v>-1</v>
      </c>
      <c r="R24" s="108">
        <v>0.1519756838905775</v>
      </c>
      <c r="S24" s="108">
        <v>0</v>
      </c>
      <c r="T24" s="109" t="str">
        <f t="shared" si="9"/>
        <v>-</v>
      </c>
    </row>
    <row r="25" spans="2:20" x14ac:dyDescent="0.2">
      <c r="B25" s="110" t="s">
        <v>205</v>
      </c>
      <c r="C25" s="105">
        <v>0.49090909090909091</v>
      </c>
      <c r="D25" s="105">
        <v>0.30909090909090908</v>
      </c>
      <c r="E25" s="107">
        <f t="shared" si="0"/>
        <v>0.58823529411764719</v>
      </c>
      <c r="F25" s="108">
        <v>0.35202413879808903</v>
      </c>
      <c r="G25" s="108">
        <v>0.25246149962130776</v>
      </c>
      <c r="H25" s="109">
        <f t="shared" si="1"/>
        <v>0.39436761377923046</v>
      </c>
      <c r="I25" s="105">
        <v>0.42117930204572807</v>
      </c>
      <c r="J25" s="105">
        <v>0.33152501506931886</v>
      </c>
      <c r="K25" s="107">
        <f t="shared" si="6"/>
        <v>0.27042993107975066</v>
      </c>
      <c r="L25" s="108">
        <v>0.65986802639472109</v>
      </c>
      <c r="M25" s="108">
        <v>0.18393623543838136</v>
      </c>
      <c r="N25" s="109">
        <f t="shared" si="7"/>
        <v>2.5874825034993001</v>
      </c>
      <c r="O25" s="105">
        <v>0.61576354679802958</v>
      </c>
      <c r="P25" s="105">
        <v>0.73619631901840488</v>
      </c>
      <c r="Q25" s="107">
        <f t="shared" si="8"/>
        <v>-0.16358784893267642</v>
      </c>
      <c r="R25" s="108">
        <v>0.75987841945288759</v>
      </c>
      <c r="S25" s="108">
        <v>0.27434842249657065</v>
      </c>
      <c r="T25" s="109">
        <f t="shared" si="9"/>
        <v>1.7697568389057752</v>
      </c>
    </row>
    <row r="26" spans="2:20" ht="24.75" customHeight="1" x14ac:dyDescent="0.2">
      <c r="B26" s="25" t="s">
        <v>169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2:20" ht="15" hidden="1" customHeight="1" x14ac:dyDescent="0.2">
      <c r="B27" s="113" t="s">
        <v>206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</row>
    <row r="28" spans="2:20" ht="15" hidden="1" customHeight="1" x14ac:dyDescent="0.2">
      <c r="B28" s="114"/>
      <c r="C28" s="15" t="s">
        <v>24</v>
      </c>
      <c r="D28" s="15"/>
      <c r="E28" s="15"/>
      <c r="F28" s="16" t="s">
        <v>25</v>
      </c>
      <c r="G28" s="16"/>
      <c r="H28" s="16"/>
      <c r="I28" s="15" t="s">
        <v>26</v>
      </c>
      <c r="J28" s="15"/>
      <c r="K28" s="15"/>
      <c r="L28" s="16" t="s">
        <v>27</v>
      </c>
      <c r="M28" s="16"/>
      <c r="N28" s="16"/>
      <c r="O28" s="15" t="s">
        <v>28</v>
      </c>
      <c r="P28" s="15"/>
      <c r="Q28" s="15"/>
      <c r="R28" s="16" t="s">
        <v>29</v>
      </c>
      <c r="S28" s="16"/>
      <c r="T28" s="16"/>
    </row>
    <row r="30" spans="2:20" x14ac:dyDescent="0.2">
      <c r="B30" s="115"/>
      <c r="C30" s="29" t="s">
        <v>47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75"/>
      <c r="S30" s="75"/>
      <c r="T30" s="75"/>
    </row>
    <row r="31" spans="2:20" x14ac:dyDescent="0.2">
      <c r="B31" s="115"/>
      <c r="C31" s="115"/>
      <c r="D31" s="115"/>
      <c r="E31" s="115"/>
      <c r="F31" s="115"/>
      <c r="G31" s="115"/>
      <c r="I31" s="115"/>
      <c r="J31" s="115"/>
      <c r="K31" s="115"/>
      <c r="L31" s="115"/>
      <c r="M31" s="115"/>
      <c r="N31" s="115"/>
      <c r="O31" s="115"/>
      <c r="P31" s="115"/>
      <c r="Q31" s="115"/>
      <c r="R31" s="75"/>
      <c r="S31" s="75"/>
      <c r="T31" s="75"/>
    </row>
    <row r="32" spans="2:20" x14ac:dyDescent="0.2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75"/>
      <c r="S32" s="75"/>
      <c r="T32" s="75"/>
    </row>
    <row r="33" spans="2:20" x14ac:dyDescent="0.2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20" ht="24.75" customHeight="1" x14ac:dyDescent="0.2">
      <c r="B34" s="102" t="s">
        <v>207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</row>
    <row r="35" spans="2:20" x14ac:dyDescent="0.2">
      <c r="B35" s="103"/>
      <c r="C35" s="15" t="s">
        <v>24</v>
      </c>
      <c r="D35" s="15"/>
      <c r="E35" s="15"/>
      <c r="F35" s="16" t="s">
        <v>25</v>
      </c>
      <c r="G35" s="16"/>
      <c r="H35" s="16"/>
      <c r="I35" s="15" t="s">
        <v>26</v>
      </c>
      <c r="J35" s="15"/>
      <c r="K35" s="15"/>
      <c r="L35" s="16" t="s">
        <v>27</v>
      </c>
      <c r="M35" s="16"/>
      <c r="N35" s="16"/>
      <c r="O35" s="15" t="s">
        <v>28</v>
      </c>
      <c r="P35" s="15"/>
      <c r="Q35" s="15"/>
      <c r="R35" s="16" t="s">
        <v>29</v>
      </c>
      <c r="S35" s="16"/>
      <c r="T35" s="16"/>
    </row>
    <row r="36" spans="2:20" x14ac:dyDescent="0.2">
      <c r="B36" s="103"/>
      <c r="C36" s="19">
        <v>2015</v>
      </c>
      <c r="D36" s="19">
        <v>2014</v>
      </c>
      <c r="E36" s="19" t="s">
        <v>357</v>
      </c>
      <c r="F36" s="35">
        <v>2015</v>
      </c>
      <c r="G36" s="35">
        <v>2014</v>
      </c>
      <c r="H36" s="35" t="s">
        <v>357</v>
      </c>
      <c r="I36" s="19">
        <v>2015</v>
      </c>
      <c r="J36" s="19">
        <v>2014</v>
      </c>
      <c r="K36" s="19" t="s">
        <v>357</v>
      </c>
      <c r="L36" s="35">
        <v>2015</v>
      </c>
      <c r="M36" s="35">
        <v>2014</v>
      </c>
      <c r="N36" s="35" t="s">
        <v>357</v>
      </c>
      <c r="O36" s="19">
        <v>2015</v>
      </c>
      <c r="P36" s="19">
        <v>2014</v>
      </c>
      <c r="Q36" s="19" t="s">
        <v>357</v>
      </c>
      <c r="R36" s="35">
        <v>2015</v>
      </c>
      <c r="S36" s="35">
        <v>2014</v>
      </c>
      <c r="T36" s="35" t="s">
        <v>357</v>
      </c>
    </row>
    <row r="37" spans="2:20" ht="15" customHeight="1" x14ac:dyDescent="0.2">
      <c r="B37" s="110" t="s">
        <v>189</v>
      </c>
      <c r="C37" s="105">
        <v>12.227272727272727</v>
      </c>
      <c r="D37" s="105">
        <v>12.50909090909091</v>
      </c>
      <c r="E37" s="107">
        <f>IFERROR(C37/D37-1,"-")</f>
        <v>-2.2529069767441956E-2</v>
      </c>
      <c r="F37" s="108">
        <v>10.862459140055318</v>
      </c>
      <c r="G37" s="108">
        <v>11.764705882352942</v>
      </c>
      <c r="H37" s="109">
        <f t="shared" ref="H37" si="10">IFERROR(F37/G37-1,"-")</f>
        <v>-7.6690973095298043E-2</v>
      </c>
      <c r="I37" s="105">
        <v>13.598074608904934</v>
      </c>
      <c r="J37" s="105">
        <v>13.080168776371307</v>
      </c>
      <c r="K37" s="107">
        <f t="shared" ref="K37" si="11">IFERROR(I37/J37-1,"-")</f>
        <v>3.9594736229183747E-2</v>
      </c>
      <c r="L37" s="108">
        <v>14.397120575884824</v>
      </c>
      <c r="M37" s="108">
        <v>13.488657265481299</v>
      </c>
      <c r="N37" s="109">
        <f t="shared" ref="N37:N38" si="12">IFERROR(L37/M37-1,"-")</f>
        <v>6.7350166330370387E-2</v>
      </c>
      <c r="O37" s="105">
        <v>8.6206896551724146</v>
      </c>
      <c r="P37" s="105">
        <v>8.3435582822085887</v>
      </c>
      <c r="Q37" s="107">
        <f t="shared" ref="Q37:Q38" si="13">IFERROR(O37/P37-1,"-")</f>
        <v>3.3215010141987911E-2</v>
      </c>
      <c r="R37" s="108">
        <v>4.4072948328267474</v>
      </c>
      <c r="S37" s="108">
        <v>6.7215363511659811</v>
      </c>
      <c r="T37" s="109">
        <f t="shared" ref="T37:T38" si="14">IFERROR(R37/S37-1,"-")</f>
        <v>-0.34430246262638797</v>
      </c>
    </row>
    <row r="38" spans="2:20" ht="15" customHeight="1" x14ac:dyDescent="0.2">
      <c r="B38" s="110" t="s">
        <v>190</v>
      </c>
      <c r="C38" s="105">
        <v>22.9</v>
      </c>
      <c r="D38" s="105">
        <v>23.463636363636365</v>
      </c>
      <c r="E38" s="107">
        <f>IFERROR(C38/D38-1,"-")</f>
        <v>-2.4021697016660348E-2</v>
      </c>
      <c r="F38" s="108">
        <v>26.301232084485793</v>
      </c>
      <c r="G38" s="108">
        <v>26.887149709669277</v>
      </c>
      <c r="H38" s="109">
        <f>IFERROR(F38/G38-1,"-")</f>
        <v>-2.1791734397669238E-2</v>
      </c>
      <c r="I38" s="105">
        <v>19.67509025270758</v>
      </c>
      <c r="J38" s="105">
        <v>21.63954189270645</v>
      </c>
      <c r="K38" s="107">
        <f>IFERROR(I38/J38-1,"-")</f>
        <v>-9.0780648210532777E-2</v>
      </c>
      <c r="L38" s="108">
        <v>34.253149370125975</v>
      </c>
      <c r="M38" s="108">
        <v>34.396076026977312</v>
      </c>
      <c r="N38" s="109">
        <f t="shared" si="12"/>
        <v>-4.1553186688864097E-3</v>
      </c>
      <c r="O38" s="105">
        <v>16.379310344827587</v>
      </c>
      <c r="P38" s="105">
        <v>14.969325153374234</v>
      </c>
      <c r="Q38" s="107">
        <f t="shared" si="13"/>
        <v>9.4191633691351084E-2</v>
      </c>
      <c r="R38" s="108">
        <v>8.3586626139817621</v>
      </c>
      <c r="S38" s="108">
        <v>8.0932784636488346</v>
      </c>
      <c r="T38" s="109">
        <f t="shared" si="14"/>
        <v>3.2790685693678601E-2</v>
      </c>
    </row>
    <row r="39" spans="2:20" ht="15" customHeight="1" x14ac:dyDescent="0.2">
      <c r="B39" s="110" t="s">
        <v>191</v>
      </c>
      <c r="C39" s="105">
        <v>5.1818181818181817</v>
      </c>
      <c r="D39" s="105">
        <v>5.8272727272727272</v>
      </c>
      <c r="E39" s="107">
        <f t="shared" ref="E39:E42" si="15">IFERROR(C39/D39-1,"-")</f>
        <v>-0.11076443057722307</v>
      </c>
      <c r="F39" s="108">
        <v>4.5008800603469954</v>
      </c>
      <c r="G39" s="108">
        <v>5.4279222418581163</v>
      </c>
      <c r="H39" s="109">
        <f>IFERROR(F39/G39-1,"-")</f>
        <v>-0.1707913526030489</v>
      </c>
      <c r="I39" s="105">
        <v>2.8580024067388687</v>
      </c>
      <c r="J39" s="105">
        <v>3.4659433393610608</v>
      </c>
      <c r="K39" s="107">
        <f>IFERROR(I39/J39-1,"-")</f>
        <v>-0.1754041751687333</v>
      </c>
      <c r="L39" s="108">
        <v>11.397720455908818</v>
      </c>
      <c r="M39" s="108">
        <v>10.484365419987737</v>
      </c>
      <c r="N39" s="109">
        <f>IFERROR(L39/M39-1,"-")</f>
        <v>8.7115910151303044E-2</v>
      </c>
      <c r="O39" s="105">
        <v>7.1428571428571432</v>
      </c>
      <c r="P39" s="105">
        <v>10.920245398773005</v>
      </c>
      <c r="Q39" s="107">
        <f>IFERROR(O39/P39-1,"-")</f>
        <v>-0.34590690208667729</v>
      </c>
      <c r="R39" s="108">
        <v>0.91185410334346506</v>
      </c>
      <c r="S39" s="108">
        <v>1.2345679012345678</v>
      </c>
      <c r="T39" s="109">
        <f>IFERROR(R39/S39-1,"-")</f>
        <v>-0.26139817629179329</v>
      </c>
    </row>
    <row r="40" spans="2:20" ht="15" customHeight="1" x14ac:dyDescent="0.2">
      <c r="B40" s="110" t="s">
        <v>192</v>
      </c>
      <c r="C40" s="105">
        <v>23</v>
      </c>
      <c r="D40" s="105">
        <v>21.8</v>
      </c>
      <c r="E40" s="107">
        <f t="shared" si="15"/>
        <v>5.504587155963292E-2</v>
      </c>
      <c r="F40" s="108">
        <v>29.746039728438522</v>
      </c>
      <c r="G40" s="108">
        <v>26.483211310275184</v>
      </c>
      <c r="H40" s="109">
        <f t="shared" ref="H40:H42" si="16">IFERROR(F40/G40-1,"-")</f>
        <v>0.1232036545695423</v>
      </c>
      <c r="I40" s="105">
        <v>18.050541516245488</v>
      </c>
      <c r="J40" s="105">
        <v>17.631103074141048</v>
      </c>
      <c r="K40" s="107">
        <f t="shared" ref="K40:K42" si="17">IFERROR(I40/J40-1,"-")</f>
        <v>2.3789688049616009E-2</v>
      </c>
      <c r="L40" s="108">
        <v>18.35632873425315</v>
      </c>
      <c r="M40" s="108">
        <v>20.049049662783567</v>
      </c>
      <c r="N40" s="109">
        <f t="shared" ref="N40:N42" si="18">IFERROR(L40/M40-1,"-")</f>
        <v>-8.4428985762480369E-2</v>
      </c>
      <c r="O40" s="105">
        <v>34.35960591133005</v>
      </c>
      <c r="P40" s="105">
        <v>31.901840490797547</v>
      </c>
      <c r="Q40" s="107">
        <f t="shared" ref="Q40:Q42" si="19">IFERROR(O40/P40-1,"-")</f>
        <v>7.7041492989768923E-2</v>
      </c>
      <c r="R40" s="108">
        <v>19.300911854103344</v>
      </c>
      <c r="S40" s="108">
        <v>18.244170096021946</v>
      </c>
      <c r="T40" s="109">
        <f t="shared" ref="T40:T42" si="20">IFERROR(R40/S40-1,"-")</f>
        <v>5.7922161025664609E-2</v>
      </c>
    </row>
    <row r="41" spans="2:20" ht="15" customHeight="1" x14ac:dyDescent="0.2">
      <c r="B41" s="110" t="s">
        <v>193</v>
      </c>
      <c r="C41" s="105">
        <v>30.2</v>
      </c>
      <c r="D41" s="105">
        <v>27.845454545454544</v>
      </c>
      <c r="E41" s="107">
        <f t="shared" si="15"/>
        <v>8.4557623245184566E-2</v>
      </c>
      <c r="F41" s="108">
        <v>24.16394267035454</v>
      </c>
      <c r="G41" s="108">
        <v>23.403181014895228</v>
      </c>
      <c r="H41" s="109">
        <f t="shared" si="16"/>
        <v>3.2506762861643335E-2</v>
      </c>
      <c r="I41" s="105">
        <v>39.139590854392296</v>
      </c>
      <c r="J41" s="105">
        <v>34.930681133212779</v>
      </c>
      <c r="K41" s="107">
        <f t="shared" si="17"/>
        <v>0.12049320496008309</v>
      </c>
      <c r="L41" s="108">
        <v>17.816436712657467</v>
      </c>
      <c r="M41" s="108">
        <v>15.757204169221337</v>
      </c>
      <c r="N41" s="109">
        <f t="shared" si="18"/>
        <v>0.13068514701728895</v>
      </c>
      <c r="O41" s="105">
        <v>24.876847290640395</v>
      </c>
      <c r="P41" s="105">
        <v>22.94478527607362</v>
      </c>
      <c r="Q41" s="107">
        <f t="shared" si="19"/>
        <v>8.4204841811332587E-2</v>
      </c>
      <c r="R41" s="108">
        <v>54.40729483282675</v>
      </c>
      <c r="S41" s="108">
        <v>51.165980795610423</v>
      </c>
      <c r="T41" s="109">
        <f t="shared" si="20"/>
        <v>6.3349006250152939E-2</v>
      </c>
    </row>
    <row r="42" spans="2:20" ht="15" customHeight="1" x14ac:dyDescent="0.2">
      <c r="B42" s="110" t="s">
        <v>55</v>
      </c>
      <c r="C42" s="105">
        <v>6.4909090909090912</v>
      </c>
      <c r="D42" s="105">
        <v>8.5545454545454547</v>
      </c>
      <c r="E42" s="107">
        <f t="shared" si="15"/>
        <v>-0.24123273113708821</v>
      </c>
      <c r="F42" s="108">
        <v>4.4254463163188333</v>
      </c>
      <c r="G42" s="108">
        <v>6.033829840949255</v>
      </c>
      <c r="H42" s="109">
        <f t="shared" si="16"/>
        <v>-0.26656096824523434</v>
      </c>
      <c r="I42" s="105">
        <v>6.6787003610108302</v>
      </c>
      <c r="J42" s="105">
        <v>9.2525617842073533</v>
      </c>
      <c r="K42" s="107">
        <f t="shared" si="17"/>
        <v>-0.27817824762755905</v>
      </c>
      <c r="L42" s="108">
        <v>3.7792441511697659</v>
      </c>
      <c r="M42" s="108">
        <v>5.8246474555487433</v>
      </c>
      <c r="N42" s="109">
        <f t="shared" si="18"/>
        <v>-0.35116345152022233</v>
      </c>
      <c r="O42" s="105">
        <v>8.6206896551724146</v>
      </c>
      <c r="P42" s="105">
        <v>10.920245398773005</v>
      </c>
      <c r="Q42" s="107">
        <f t="shared" si="19"/>
        <v>-0.2105772956218519</v>
      </c>
      <c r="R42" s="108">
        <v>12.613981762917932</v>
      </c>
      <c r="S42" s="108">
        <v>14.540466392318244</v>
      </c>
      <c r="T42" s="109">
        <f t="shared" si="20"/>
        <v>-0.13249125422951202</v>
      </c>
    </row>
    <row r="43" spans="2:20" ht="24" customHeight="1" x14ac:dyDescent="0.2">
      <c r="B43" s="25" t="s">
        <v>169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</sheetData>
  <mergeCells count="23">
    <mergeCell ref="B43:T43"/>
    <mergeCell ref="B34:T34"/>
    <mergeCell ref="C35:E35"/>
    <mergeCell ref="F35:H35"/>
    <mergeCell ref="I35:K35"/>
    <mergeCell ref="L35:N35"/>
    <mergeCell ref="O35:Q35"/>
    <mergeCell ref="R35:T35"/>
    <mergeCell ref="B26:T26"/>
    <mergeCell ref="B27:T27"/>
    <mergeCell ref="C28:E28"/>
    <mergeCell ref="F28:H28"/>
    <mergeCell ref="I28:K28"/>
    <mergeCell ref="L28:N28"/>
    <mergeCell ref="O28:Q28"/>
    <mergeCell ref="R28:T28"/>
    <mergeCell ref="B5:T5"/>
    <mergeCell ref="C6:E6"/>
    <mergeCell ref="F6:H6"/>
    <mergeCell ref="I6:K6"/>
    <mergeCell ref="L6:N6"/>
    <mergeCell ref="O6:Q6"/>
    <mergeCell ref="R6:T6"/>
  </mergeCells>
  <hyperlinks>
    <hyperlink ref="C30" location="INDICE!A1" tooltip="Ver Índice" display="Ver Índice"/>
  </hyperlinks>
  <printOptions horizontalCentered="1" verticalCentered="1"/>
  <pageMargins left="0.49" right="0.17" top="0.98425196850393704" bottom="0.98425196850393704" header="0" footer="0"/>
  <pageSetup paperSize="9" orientation="landscape" r:id="rId1"/>
  <headerFooter alignWithMargins="0">
    <oddHeader>&amp;L&amp;G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W19"/>
  <sheetViews>
    <sheetView showGridLines="0" showZeros="0" zoomScaleNormal="100" workbookViewId="0"/>
  </sheetViews>
  <sheetFormatPr baseColWidth="10" defaultRowHeight="12.75" x14ac:dyDescent="0.2"/>
  <cols>
    <col min="1" max="1" width="18.7109375" style="10" customWidth="1"/>
    <col min="2" max="2" width="23.42578125" style="10" customWidth="1"/>
    <col min="3" max="20" width="9" style="10" customWidth="1"/>
    <col min="21" max="23" width="9" style="10" hidden="1" customWidth="1"/>
    <col min="24" max="16384" width="11.42578125" style="10"/>
  </cols>
  <sheetData>
    <row r="3" spans="2:23" x14ac:dyDescent="0.2">
      <c r="B3" s="3"/>
      <c r="C3" s="3"/>
      <c r="D3" s="3"/>
      <c r="E3" s="3"/>
      <c r="F3" s="3"/>
      <c r="G3" s="3"/>
      <c r="H3" s="3"/>
    </row>
    <row r="4" spans="2:23" ht="36" customHeight="1" x14ac:dyDescent="0.2">
      <c r="B4" s="3"/>
      <c r="C4" s="3"/>
      <c r="D4" s="3"/>
      <c r="E4" s="3"/>
      <c r="F4" s="3"/>
      <c r="G4" s="3"/>
      <c r="H4" s="3"/>
    </row>
    <row r="5" spans="2:23" ht="22.5" customHeight="1" x14ac:dyDescent="0.2">
      <c r="B5" s="13" t="s">
        <v>208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20" t="s">
        <v>209</v>
      </c>
      <c r="C8" s="21">
        <v>39.445454545454545</v>
      </c>
      <c r="D8" s="21">
        <v>45.136363636363633</v>
      </c>
      <c r="E8" s="22">
        <f t="shared" ref="E8:E14" si="0">IFERROR(C8/D8-1,"-")</f>
        <v>-0.12608257804632417</v>
      </c>
      <c r="F8" s="23">
        <v>44.807643952728185</v>
      </c>
      <c r="G8" s="23">
        <v>49.734915425397624</v>
      </c>
      <c r="H8" s="24">
        <f t="shared" ref="H8:H14" si="1">IFERROR(F8/G8-1,"-")</f>
        <v>-9.9070671590069326E-2</v>
      </c>
      <c r="I8" s="21">
        <v>38.41756919374248</v>
      </c>
      <c r="J8" s="21">
        <v>45.690174804098852</v>
      </c>
      <c r="K8" s="22">
        <f t="shared" ref="K8:K14" si="2">IFERROR(I8/J8-1,"-")</f>
        <v>-0.15917219930845938</v>
      </c>
      <c r="L8" s="23">
        <v>44.751049790041989</v>
      </c>
      <c r="M8" s="23">
        <v>51.870018393623546</v>
      </c>
      <c r="N8" s="24">
        <f t="shared" ref="N8:N14" si="3">IFERROR(L8/M8-1,"-")</f>
        <v>-0.13724630960332762</v>
      </c>
      <c r="O8" s="21">
        <v>45.197044334975367</v>
      </c>
      <c r="P8" s="21">
        <v>50.552147239263803</v>
      </c>
      <c r="Q8" s="22">
        <f t="shared" ref="Q8:Q14" si="4">IFERROR(O8/P8-1,"-")</f>
        <v>-0.10593225405327855</v>
      </c>
      <c r="R8" s="23">
        <v>15.653495440729483</v>
      </c>
      <c r="S8" s="23">
        <v>19.890260631001372</v>
      </c>
      <c r="T8" s="24">
        <f t="shared" ref="T8:T14" si="5">IFERROR(R8/S8-1,"-")</f>
        <v>-0.21300702232470392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2:23" ht="15" customHeight="1" x14ac:dyDescent="0.2">
      <c r="B9" s="20" t="s">
        <v>210</v>
      </c>
      <c r="C9" s="21">
        <v>24.763636363636362</v>
      </c>
      <c r="D9" s="21">
        <v>23.363636363636363</v>
      </c>
      <c r="E9" s="22">
        <f t="shared" si="0"/>
        <v>5.9922178988326857E-2</v>
      </c>
      <c r="F9" s="23">
        <v>18.933869751068645</v>
      </c>
      <c r="G9" s="23">
        <v>18.985104771522344</v>
      </c>
      <c r="H9" s="24">
        <f t="shared" si="1"/>
        <v>-2.6986956917167682E-3</v>
      </c>
      <c r="I9" s="21">
        <v>16.787003610108304</v>
      </c>
      <c r="J9" s="21">
        <v>15.099457504520796</v>
      </c>
      <c r="K9" s="22">
        <f t="shared" si="2"/>
        <v>0.11176203549579533</v>
      </c>
      <c r="L9" s="23">
        <v>32.993401319736051</v>
      </c>
      <c r="M9" s="23">
        <v>28.387492335990189</v>
      </c>
      <c r="N9" s="24">
        <f t="shared" si="3"/>
        <v>0.1622513510256911</v>
      </c>
      <c r="O9" s="21">
        <v>32.512315270935957</v>
      </c>
      <c r="P9" s="21">
        <v>31.042944785276074</v>
      </c>
      <c r="Q9" s="22">
        <f t="shared" si="4"/>
        <v>4.7333476119083118E-2</v>
      </c>
      <c r="R9" s="23">
        <v>35.258358662613979</v>
      </c>
      <c r="S9" s="23">
        <v>38.134430727023322</v>
      </c>
      <c r="T9" s="24">
        <f t="shared" si="5"/>
        <v>-7.5419299818503927E-2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211</v>
      </c>
      <c r="C10" s="21">
        <v>5.663636363636364</v>
      </c>
      <c r="D10" s="21">
        <v>5.2</v>
      </c>
      <c r="E10" s="22">
        <f t="shared" si="0"/>
        <v>8.9160839160839167E-2</v>
      </c>
      <c r="F10" s="23">
        <v>3.5453859693236107</v>
      </c>
      <c r="G10" s="23">
        <v>3.6354455945468316</v>
      </c>
      <c r="H10" s="24">
        <f t="shared" si="1"/>
        <v>-2.4772651077026198E-2</v>
      </c>
      <c r="I10" s="21">
        <v>5.9566787003610111</v>
      </c>
      <c r="J10" s="21">
        <v>5.4249547920433994</v>
      </c>
      <c r="K10" s="22">
        <f t="shared" si="2"/>
        <v>9.8014440433213057E-2</v>
      </c>
      <c r="L10" s="23">
        <v>10.557888422315537</v>
      </c>
      <c r="M10" s="23">
        <v>8.9515634580012264</v>
      </c>
      <c r="N10" s="24">
        <f t="shared" si="3"/>
        <v>0.1794463025203179</v>
      </c>
      <c r="O10" s="21">
        <v>3.5714285714285716</v>
      </c>
      <c r="P10" s="21">
        <v>1.8404907975460123</v>
      </c>
      <c r="Q10" s="22">
        <f t="shared" si="4"/>
        <v>0.94047619047619047</v>
      </c>
      <c r="R10" s="23">
        <v>2.5835866261398177</v>
      </c>
      <c r="S10" s="23">
        <v>2.3319615912208507</v>
      </c>
      <c r="T10" s="24">
        <f t="shared" si="5"/>
        <v>0.10790273556230989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212</v>
      </c>
      <c r="C11" s="21">
        <v>25.054545454545455</v>
      </c>
      <c r="D11" s="21">
        <v>22.036363636363635</v>
      </c>
      <c r="E11" s="22">
        <f t="shared" si="0"/>
        <v>0.13696369636963701</v>
      </c>
      <c r="F11" s="23">
        <v>26.452099572542117</v>
      </c>
      <c r="G11" s="23">
        <v>22.241858116637214</v>
      </c>
      <c r="H11" s="24">
        <f t="shared" si="1"/>
        <v>0.1892936028018084</v>
      </c>
      <c r="I11" s="21">
        <v>35.168471720818289</v>
      </c>
      <c r="J11" s="21">
        <v>31.042796865581675</v>
      </c>
      <c r="K11" s="22">
        <f t="shared" si="2"/>
        <v>0.13290280747257355</v>
      </c>
      <c r="L11" s="23">
        <v>5.6388722255548887</v>
      </c>
      <c r="M11" s="23">
        <v>6.0085836909871242</v>
      </c>
      <c r="N11" s="24">
        <f t="shared" si="3"/>
        <v>-6.1530551032650593E-2</v>
      </c>
      <c r="O11" s="21">
        <v>11.822660098522167</v>
      </c>
      <c r="P11" s="21">
        <v>10.306748466257668</v>
      </c>
      <c r="Q11" s="22">
        <f t="shared" si="4"/>
        <v>0.14707952146375791</v>
      </c>
      <c r="R11" s="23">
        <v>43.009118541033438</v>
      </c>
      <c r="S11" s="23">
        <v>35.25377229080933</v>
      </c>
      <c r="T11" s="24">
        <f t="shared" si="5"/>
        <v>0.21998628079429472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213</v>
      </c>
      <c r="C12" s="21">
        <v>0.6</v>
      </c>
      <c r="D12" s="21">
        <v>0.58181818181818179</v>
      </c>
      <c r="E12" s="22">
        <f t="shared" si="0"/>
        <v>3.125E-2</v>
      </c>
      <c r="F12" s="23">
        <v>0.70404827759617805</v>
      </c>
      <c r="G12" s="23">
        <v>0.70689219893966171</v>
      </c>
      <c r="H12" s="24">
        <f t="shared" si="1"/>
        <v>-4.0231330148352562E-3</v>
      </c>
      <c r="I12" s="21">
        <v>0.57160048134777375</v>
      </c>
      <c r="J12" s="21">
        <v>0.39180229053646776</v>
      </c>
      <c r="K12" s="22">
        <f t="shared" si="2"/>
        <v>0.4589003054707026</v>
      </c>
      <c r="L12" s="23">
        <v>0.29994001199760045</v>
      </c>
      <c r="M12" s="23">
        <v>0.36787247087676272</v>
      </c>
      <c r="N12" s="24">
        <f t="shared" si="3"/>
        <v>-0.18466306738652283</v>
      </c>
      <c r="O12" s="21">
        <v>1.354679802955665</v>
      </c>
      <c r="P12" s="21">
        <v>0.98159509202453987</v>
      </c>
      <c r="Q12" s="22">
        <f t="shared" si="4"/>
        <v>0.38008004926108385</v>
      </c>
      <c r="R12" s="23">
        <v>0.303951367781155</v>
      </c>
      <c r="S12" s="23">
        <v>0.82304526748971196</v>
      </c>
      <c r="T12" s="24">
        <f t="shared" si="5"/>
        <v>-0.6306990881458967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116" t="s">
        <v>214</v>
      </c>
      <c r="C13" s="21">
        <v>6.5545454545454547</v>
      </c>
      <c r="D13" s="21">
        <v>6.2</v>
      </c>
      <c r="E13" s="22">
        <f t="shared" si="0"/>
        <v>5.7184750733137779E-2</v>
      </c>
      <c r="F13" s="23">
        <v>7.1662056826753835</v>
      </c>
      <c r="G13" s="23">
        <v>7.0184296894723559</v>
      </c>
      <c r="H13" s="24">
        <f t="shared" si="1"/>
        <v>2.1055421189827062E-2</v>
      </c>
      <c r="I13" s="21">
        <v>5.6257521058965105</v>
      </c>
      <c r="J13" s="21">
        <v>4.8824593128390594</v>
      </c>
      <c r="K13" s="22">
        <f t="shared" si="2"/>
        <v>0.15223737576324825</v>
      </c>
      <c r="L13" s="23">
        <v>7.8584283143371323</v>
      </c>
      <c r="M13" s="23">
        <v>7.970570202329859</v>
      </c>
      <c r="N13" s="24">
        <f t="shared" si="3"/>
        <v>-1.4069493793549048E-2</v>
      </c>
      <c r="O13" s="21">
        <v>7.5123152709359609</v>
      </c>
      <c r="P13" s="21">
        <v>6.9938650306748462</v>
      </c>
      <c r="Q13" s="22">
        <f t="shared" si="4"/>
        <v>7.4129288739089194E-2</v>
      </c>
      <c r="R13" s="23">
        <v>4.4072948328267474</v>
      </c>
      <c r="S13" s="23">
        <v>3.9780521262002742</v>
      </c>
      <c r="T13" s="24">
        <f t="shared" si="5"/>
        <v>0.10790273556230989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215</v>
      </c>
      <c r="C14" s="21">
        <v>1.3</v>
      </c>
      <c r="D14" s="21">
        <v>1.1272727272727272</v>
      </c>
      <c r="E14" s="22">
        <f t="shared" si="0"/>
        <v>0.15322580645161299</v>
      </c>
      <c r="F14" s="23">
        <v>1.5086748805632386</v>
      </c>
      <c r="G14" s="23">
        <v>1.0855844483716233</v>
      </c>
      <c r="H14" s="24">
        <f t="shared" si="1"/>
        <v>0.38973516323511359</v>
      </c>
      <c r="I14" s="21">
        <v>0.99277978339350181</v>
      </c>
      <c r="J14" s="21">
        <v>1.3261000602772754</v>
      </c>
      <c r="K14" s="22">
        <f t="shared" si="2"/>
        <v>-0.25135379061371843</v>
      </c>
      <c r="L14" s="23">
        <v>1.9196160767846431</v>
      </c>
      <c r="M14" s="23">
        <v>1.0423053341508277</v>
      </c>
      <c r="N14" s="24">
        <f t="shared" si="3"/>
        <v>0.84170224778573699</v>
      </c>
      <c r="O14" s="21">
        <v>0.49261083743842365</v>
      </c>
      <c r="P14" s="21">
        <v>0.85889570552147243</v>
      </c>
      <c r="Q14" s="22">
        <f t="shared" si="4"/>
        <v>-0.42646023926812104</v>
      </c>
      <c r="R14" s="23">
        <v>1.3677811550151975</v>
      </c>
      <c r="S14" s="23">
        <v>1.2345679012345678</v>
      </c>
      <c r="T14" s="24">
        <f t="shared" si="5"/>
        <v>0.10790273556231011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25" t="s">
        <v>216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2:23" ht="15" customHeight="1" x14ac:dyDescent="0.2">
      <c r="B16" s="67"/>
      <c r="C16" s="67"/>
      <c r="D16" s="67"/>
      <c r="E16" s="67"/>
      <c r="F16" s="67"/>
      <c r="G16" s="67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</row>
    <row r="17" spans="2:23" ht="15" customHeight="1" x14ac:dyDescent="0.2">
      <c r="B17" s="117"/>
      <c r="C17" s="117"/>
      <c r="D17" s="117"/>
      <c r="E17" s="117"/>
      <c r="F17" s="117"/>
      <c r="G17" s="117"/>
      <c r="H17" s="29" t="s">
        <v>47</v>
      </c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</row>
    <row r="18" spans="2:23" x14ac:dyDescent="0.2">
      <c r="B18" s="119"/>
      <c r="C18" s="119"/>
      <c r="D18" s="119"/>
      <c r="E18" s="119"/>
      <c r="F18" s="119"/>
      <c r="G18" s="119"/>
      <c r="H18" s="119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2:23" x14ac:dyDescent="0.2"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37" right="0.23" top="0.98425196850393704" bottom="0.98425196850393704" header="0" footer="0"/>
  <pageSetup paperSize="9" scale="77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0"/>
  <sheetViews>
    <sheetView showGridLines="0" zoomScaleNormal="100" workbookViewId="0"/>
  </sheetViews>
  <sheetFormatPr baseColWidth="10" defaultRowHeight="12.75" x14ac:dyDescent="0.2"/>
  <cols>
    <col min="1" max="1" width="18.28515625" style="10" customWidth="1"/>
    <col min="2" max="2" width="12.140625" style="10" customWidth="1"/>
    <col min="3" max="3" width="12.7109375" style="10" customWidth="1"/>
    <col min="4" max="21" width="7.7109375" style="10" customWidth="1"/>
    <col min="22" max="24" width="9.140625" style="10" hidden="1" customWidth="1"/>
    <col min="25" max="16384" width="11.42578125" style="10"/>
  </cols>
  <sheetData>
    <row r="2" spans="2:24" x14ac:dyDescent="0.2">
      <c r="B2" s="3"/>
      <c r="C2" s="3"/>
      <c r="D2" s="3"/>
      <c r="E2" s="120" t="s">
        <v>27</v>
      </c>
      <c r="F2" s="120" t="s">
        <v>30</v>
      </c>
      <c r="G2" s="120" t="s">
        <v>24</v>
      </c>
      <c r="H2" s="120" t="s">
        <v>25</v>
      </c>
      <c r="I2" s="120" t="s">
        <v>26</v>
      </c>
    </row>
    <row r="3" spans="2:24" x14ac:dyDescent="0.2">
      <c r="B3" s="3"/>
      <c r="C3" s="3"/>
      <c r="D3" s="3"/>
      <c r="E3" s="3"/>
      <c r="F3" s="3"/>
      <c r="G3" s="3"/>
      <c r="H3" s="3"/>
      <c r="I3" s="3"/>
    </row>
    <row r="4" spans="2:24" ht="39" customHeight="1" x14ac:dyDescent="0.2">
      <c r="B4" s="3"/>
      <c r="C4" s="3"/>
      <c r="D4" s="3"/>
      <c r="E4" s="3"/>
      <c r="F4" s="3"/>
      <c r="G4" s="3"/>
      <c r="H4" s="3"/>
      <c r="I4" s="3"/>
    </row>
    <row r="5" spans="2:24" ht="23.25" customHeight="1" x14ac:dyDescent="0.2">
      <c r="B5" s="13" t="s">
        <v>217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21"/>
      <c r="W5" s="121"/>
      <c r="X5" s="121"/>
    </row>
    <row r="6" spans="2:24" ht="15" customHeight="1" x14ac:dyDescent="0.2">
      <c r="B6" s="114"/>
      <c r="C6" s="114"/>
      <c r="D6" s="15" t="s">
        <v>24</v>
      </c>
      <c r="E6" s="15"/>
      <c r="F6" s="15"/>
      <c r="G6" s="16" t="s">
        <v>25</v>
      </c>
      <c r="H6" s="16"/>
      <c r="I6" s="16"/>
      <c r="J6" s="15" t="s">
        <v>26</v>
      </c>
      <c r="K6" s="15"/>
      <c r="L6" s="15"/>
      <c r="M6" s="16" t="s">
        <v>27</v>
      </c>
      <c r="N6" s="16"/>
      <c r="O6" s="16"/>
      <c r="P6" s="15" t="s">
        <v>28</v>
      </c>
      <c r="Q6" s="15"/>
      <c r="R6" s="15"/>
      <c r="S6" s="16" t="s">
        <v>29</v>
      </c>
      <c r="T6" s="16"/>
      <c r="U6" s="16"/>
      <c r="V6" s="122" t="s">
        <v>30</v>
      </c>
      <c r="W6" s="122"/>
      <c r="X6" s="122"/>
    </row>
    <row r="7" spans="2:24" ht="24.95" customHeight="1" x14ac:dyDescent="0.2">
      <c r="B7" s="114"/>
      <c r="C7" s="114"/>
      <c r="D7" s="19">
        <v>2015</v>
      </c>
      <c r="E7" s="19">
        <v>2014</v>
      </c>
      <c r="F7" s="19" t="s">
        <v>357</v>
      </c>
      <c r="G7" s="35">
        <v>2015</v>
      </c>
      <c r="H7" s="35">
        <v>2014</v>
      </c>
      <c r="I7" s="35" t="s">
        <v>357</v>
      </c>
      <c r="J7" s="19">
        <v>2015</v>
      </c>
      <c r="K7" s="19">
        <v>2014</v>
      </c>
      <c r="L7" s="19" t="s">
        <v>357</v>
      </c>
      <c r="M7" s="35">
        <v>2015</v>
      </c>
      <c r="N7" s="35">
        <v>2014</v>
      </c>
      <c r="O7" s="35" t="s">
        <v>357</v>
      </c>
      <c r="P7" s="19">
        <v>2015</v>
      </c>
      <c r="Q7" s="19">
        <v>2014</v>
      </c>
      <c r="R7" s="19" t="s">
        <v>357</v>
      </c>
      <c r="S7" s="35">
        <v>2015</v>
      </c>
      <c r="T7" s="35">
        <v>2014</v>
      </c>
      <c r="U7" s="35" t="s">
        <v>357</v>
      </c>
      <c r="V7" s="96">
        <v>2015</v>
      </c>
      <c r="W7" s="96">
        <v>2014</v>
      </c>
      <c r="X7" s="96" t="s">
        <v>357</v>
      </c>
    </row>
    <row r="8" spans="2:24" ht="15" customHeight="1" x14ac:dyDescent="0.2">
      <c r="B8" s="123" t="s">
        <v>218</v>
      </c>
      <c r="C8" s="20" t="s">
        <v>219</v>
      </c>
      <c r="D8" s="21">
        <v>55.690909090909088</v>
      </c>
      <c r="E8" s="21">
        <v>59.636363636363633</v>
      </c>
      <c r="F8" s="22">
        <f t="shared" ref="F8:F16" si="0">IFERROR(D8/E8-1,"-")</f>
        <v>-6.6158536585365857E-2</v>
      </c>
      <c r="G8" s="23">
        <v>60.548151873271308</v>
      </c>
      <c r="H8" s="23">
        <v>65.135066902297396</v>
      </c>
      <c r="I8" s="24">
        <f t="shared" ref="I8:I16" si="1">IFERROR(G8/H8-1,"-")</f>
        <v>-7.0421590813846247E-2</v>
      </c>
      <c r="J8" s="21">
        <v>66.666666666666671</v>
      </c>
      <c r="K8" s="21">
        <v>70.644966847498495</v>
      </c>
      <c r="L8" s="22">
        <f t="shared" ref="L8:L16" si="2">IFERROR(J8/K8-1,"-")</f>
        <v>-5.6313993174061383E-2</v>
      </c>
      <c r="M8" s="23">
        <v>39.292141571685661</v>
      </c>
      <c r="N8" s="23">
        <v>42.979767014101775</v>
      </c>
      <c r="O8" s="24">
        <f t="shared" ref="O8:O16" si="3">IFERROR(M8/N8-1,"-")</f>
        <v>-8.5799102661635929E-2</v>
      </c>
      <c r="P8" s="21">
        <v>50.24630541871921</v>
      </c>
      <c r="Q8" s="21">
        <v>54.233128834355831</v>
      </c>
      <c r="R8" s="22">
        <f t="shared" ref="R8:R16" si="4">IFERROR(P8/Q8-1,"-")</f>
        <v>-7.3512694202349516E-2</v>
      </c>
      <c r="S8" s="23">
        <v>51.367781155015194</v>
      </c>
      <c r="T8" s="23">
        <v>51.440329218106996</v>
      </c>
      <c r="U8" s="24">
        <f t="shared" ref="U8:U16" si="5">IFERROR(S8/T8-1,"-")</f>
        <v>-1.4103343465046159E-3</v>
      </c>
      <c r="V8" s="76" t="e">
        <f>#REF!</f>
        <v>#REF!</v>
      </c>
      <c r="W8" s="76" t="e">
        <f>#REF!</f>
        <v>#REF!</v>
      </c>
      <c r="X8" s="76" t="e">
        <f>#REF!</f>
        <v>#REF!</v>
      </c>
    </row>
    <row r="9" spans="2:24" ht="15" customHeight="1" x14ac:dyDescent="0.2">
      <c r="B9" s="123"/>
      <c r="C9" s="124" t="s">
        <v>220</v>
      </c>
      <c r="D9" s="125">
        <v>37.863636363636367</v>
      </c>
      <c r="E9" s="125">
        <v>37.236363636363635</v>
      </c>
      <c r="F9" s="126">
        <f t="shared" si="0"/>
        <v>1.6845703125000222E-2</v>
      </c>
      <c r="G9" s="125">
        <v>32.185064118682426</v>
      </c>
      <c r="H9" s="125">
        <v>31.709164352436254</v>
      </c>
      <c r="I9" s="126">
        <f t="shared" si="1"/>
        <v>1.5008272086792118E-2</v>
      </c>
      <c r="J9" s="125">
        <v>25.722021660649819</v>
      </c>
      <c r="K9" s="125">
        <v>25.346594333936107</v>
      </c>
      <c r="L9" s="126">
        <f t="shared" si="2"/>
        <v>1.4811746373794232E-2</v>
      </c>
      <c r="M9" s="125">
        <v>55.608878224355131</v>
      </c>
      <c r="N9" s="125">
        <v>54.199877375843045</v>
      </c>
      <c r="O9" s="126">
        <f t="shared" si="3"/>
        <v>2.5996384433520481E-2</v>
      </c>
      <c r="P9" s="125">
        <v>44.827586206896555</v>
      </c>
      <c r="Q9" s="125">
        <v>43.558282208588956</v>
      </c>
      <c r="R9" s="126">
        <f t="shared" si="4"/>
        <v>2.9140359397765936E-2</v>
      </c>
      <c r="S9" s="125">
        <v>44.680851063829785</v>
      </c>
      <c r="T9" s="125">
        <v>46.364883401920437</v>
      </c>
      <c r="U9" s="126">
        <f t="shared" si="5"/>
        <v>-3.6321289185446304E-2</v>
      </c>
      <c r="V9" s="77" t="e">
        <f>#REF!</f>
        <v>#REF!</v>
      </c>
      <c r="W9" s="77" t="e">
        <f>#REF!</f>
        <v>#REF!</v>
      </c>
      <c r="X9" s="77" t="e">
        <f>#REF!</f>
        <v>#REF!</v>
      </c>
    </row>
    <row r="10" spans="2:24" ht="15" customHeight="1" x14ac:dyDescent="0.2">
      <c r="B10" s="123"/>
      <c r="C10" s="20" t="s">
        <v>221</v>
      </c>
      <c r="D10" s="21">
        <v>34.763636363636365</v>
      </c>
      <c r="E10" s="21">
        <v>34.281818181818181</v>
      </c>
      <c r="F10" s="22">
        <f t="shared" si="0"/>
        <v>1.4054627419782584E-2</v>
      </c>
      <c r="G10" s="23">
        <v>30.626100075433744</v>
      </c>
      <c r="H10" s="23">
        <v>29.992426155011362</v>
      </c>
      <c r="I10" s="24">
        <f t="shared" si="1"/>
        <v>2.1127797969638484E-2</v>
      </c>
      <c r="J10" s="21">
        <v>23.285198555956679</v>
      </c>
      <c r="K10" s="21">
        <v>23.236889692585894</v>
      </c>
      <c r="L10" s="22">
        <f t="shared" si="2"/>
        <v>2.0789728750227887E-3</v>
      </c>
      <c r="M10" s="23">
        <v>52.969406118776241</v>
      </c>
      <c r="N10" s="23">
        <v>51.195585530349476</v>
      </c>
      <c r="O10" s="24">
        <f t="shared" si="3"/>
        <v>3.4647920715258129E-2</v>
      </c>
      <c r="P10" s="21">
        <v>42.241379310344826</v>
      </c>
      <c r="Q10" s="21">
        <v>41.104294478527606</v>
      </c>
      <c r="R10" s="22">
        <f t="shared" si="4"/>
        <v>2.766340710241888E-2</v>
      </c>
      <c r="S10" s="23">
        <v>39.817629179331306</v>
      </c>
      <c r="T10" s="23">
        <v>41.838134430727024</v>
      </c>
      <c r="U10" s="24">
        <f t="shared" si="5"/>
        <v>-4.8293387812048505E-2</v>
      </c>
      <c r="V10" s="76" t="e">
        <f>#REF!</f>
        <v>#REF!</v>
      </c>
      <c r="W10" s="76" t="e">
        <f>#REF!</f>
        <v>#REF!</v>
      </c>
      <c r="X10" s="76" t="e">
        <f>#REF!</f>
        <v>#REF!</v>
      </c>
    </row>
    <row r="11" spans="2:24" ht="15" customHeight="1" x14ac:dyDescent="0.2">
      <c r="B11" s="123"/>
      <c r="C11" s="20" t="s">
        <v>222</v>
      </c>
      <c r="D11" s="21">
        <v>1.9727272727272727</v>
      </c>
      <c r="E11" s="21">
        <v>1.7545454545454546</v>
      </c>
      <c r="F11" s="22">
        <f t="shared" si="0"/>
        <v>0.12435233160621761</v>
      </c>
      <c r="G11" s="23">
        <v>0.90520492833794319</v>
      </c>
      <c r="H11" s="23">
        <v>0.88361524867457708</v>
      </c>
      <c r="I11" s="24">
        <f t="shared" si="1"/>
        <v>2.4433348899026708E-2</v>
      </c>
      <c r="J11" s="21">
        <v>1.4741275571600481</v>
      </c>
      <c r="K11" s="21">
        <v>0.99457504520795659</v>
      </c>
      <c r="L11" s="22">
        <f t="shared" si="2"/>
        <v>0.48216825292637555</v>
      </c>
      <c r="M11" s="23">
        <v>1.7996400719856029</v>
      </c>
      <c r="N11" s="23">
        <v>1.7780502759043531</v>
      </c>
      <c r="O11" s="24">
        <f t="shared" si="3"/>
        <v>1.2142399106385815E-2</v>
      </c>
      <c r="P11" s="21">
        <v>1.7241379310344827</v>
      </c>
      <c r="Q11" s="21">
        <v>1.5950920245398772</v>
      </c>
      <c r="R11" s="22">
        <f t="shared" si="4"/>
        <v>8.0901856763925695E-2</v>
      </c>
      <c r="S11" s="23">
        <v>3.1914893617021276</v>
      </c>
      <c r="T11" s="23">
        <v>2.4691358024691357</v>
      </c>
      <c r="U11" s="24">
        <f t="shared" si="5"/>
        <v>0.29255319148936176</v>
      </c>
      <c r="V11" s="76" t="e">
        <f>#REF!</f>
        <v>#REF!</v>
      </c>
      <c r="W11" s="76" t="e">
        <f>#REF!</f>
        <v>#REF!</v>
      </c>
      <c r="X11" s="76" t="e">
        <f>#REF!</f>
        <v>#REF!</v>
      </c>
    </row>
    <row r="12" spans="2:24" ht="15" customHeight="1" x14ac:dyDescent="0.2">
      <c r="B12" s="123"/>
      <c r="C12" s="20" t="s">
        <v>223</v>
      </c>
      <c r="D12" s="21">
        <v>1.1272727272727272</v>
      </c>
      <c r="E12" s="21">
        <v>1.2</v>
      </c>
      <c r="F12" s="22">
        <f t="shared" si="0"/>
        <v>-6.0606060606060663E-2</v>
      </c>
      <c r="G12" s="23">
        <v>0.65375911491073668</v>
      </c>
      <c r="H12" s="23">
        <v>0.83312294875031556</v>
      </c>
      <c r="I12" s="24">
        <f t="shared" si="1"/>
        <v>-0.21529095328441572</v>
      </c>
      <c r="J12" s="21">
        <v>0.96269554753309261</v>
      </c>
      <c r="K12" s="21">
        <v>1.1151295961422543</v>
      </c>
      <c r="L12" s="22">
        <f t="shared" si="2"/>
        <v>-0.13669626305005367</v>
      </c>
      <c r="M12" s="23">
        <v>0.83983203359328129</v>
      </c>
      <c r="N12" s="23">
        <v>1.226241569589209</v>
      </c>
      <c r="O12" s="24">
        <f t="shared" si="3"/>
        <v>-0.31511697660467908</v>
      </c>
      <c r="P12" s="21">
        <v>0.86206896551724133</v>
      </c>
      <c r="Q12" s="21">
        <v>0.85889570552147243</v>
      </c>
      <c r="R12" s="22">
        <f t="shared" si="4"/>
        <v>3.6945812807880341E-3</v>
      </c>
      <c r="S12" s="23">
        <v>1.6717325227963526</v>
      </c>
      <c r="T12" s="23">
        <v>2.0576131687242798</v>
      </c>
      <c r="U12" s="24">
        <f t="shared" si="5"/>
        <v>-0.18753799392097259</v>
      </c>
      <c r="V12" s="76" t="e">
        <f>#REF!</f>
        <v>#REF!</v>
      </c>
      <c r="W12" s="76" t="e">
        <f>#REF!</f>
        <v>#REF!</v>
      </c>
      <c r="X12" s="76" t="e">
        <f>#REF!</f>
        <v>#REF!</v>
      </c>
    </row>
    <row r="13" spans="2:24" ht="15" customHeight="1" x14ac:dyDescent="0.2">
      <c r="B13" s="123"/>
      <c r="C13" s="20" t="s">
        <v>55</v>
      </c>
      <c r="D13" s="21">
        <v>6.4454545454545453</v>
      </c>
      <c r="E13" s="21">
        <v>3.1272727272727274</v>
      </c>
      <c r="F13" s="22">
        <f t="shared" si="0"/>
        <v>1.0610465116279069</v>
      </c>
      <c r="G13" s="23">
        <v>7.2667840080462662</v>
      </c>
      <c r="H13" s="23">
        <v>3.155768745266347</v>
      </c>
      <c r="I13" s="24">
        <f t="shared" si="1"/>
        <v>1.3026985164697007</v>
      </c>
      <c r="J13" s="21">
        <v>7.6113116726835139</v>
      </c>
      <c r="K13" s="21">
        <v>4.0084388185654012</v>
      </c>
      <c r="L13" s="22">
        <f t="shared" si="2"/>
        <v>0.89882196465893971</v>
      </c>
      <c r="M13" s="23">
        <v>5.0989802039592078</v>
      </c>
      <c r="N13" s="23">
        <v>2.8203556100551808</v>
      </c>
      <c r="O13" s="24">
        <f t="shared" si="3"/>
        <v>0.80792102449075398</v>
      </c>
      <c r="P13" s="21">
        <v>4.9261083743842367</v>
      </c>
      <c r="Q13" s="21">
        <v>2.2085889570552149</v>
      </c>
      <c r="R13" s="22">
        <f t="shared" si="4"/>
        <v>1.2304324028461959</v>
      </c>
      <c r="S13" s="23">
        <v>3.9513677811550152</v>
      </c>
      <c r="T13" s="23">
        <v>2.1947873799725652</v>
      </c>
      <c r="U13" s="24">
        <f t="shared" si="5"/>
        <v>0.80034194528875369</v>
      </c>
      <c r="V13" s="76" t="e">
        <f>#REF!</f>
        <v>#REF!</v>
      </c>
      <c r="W13" s="76" t="e">
        <f>#REF!</f>
        <v>#REF!</v>
      </c>
      <c r="X13" s="76" t="e">
        <f>#REF!</f>
        <v>#REF!</v>
      </c>
    </row>
    <row r="14" spans="2:24" ht="15" customHeight="1" x14ac:dyDescent="0.2">
      <c r="B14" s="127" t="s">
        <v>224</v>
      </c>
      <c r="C14" s="128"/>
      <c r="D14" s="129">
        <v>19.734042553191479</v>
      </c>
      <c r="E14" s="129">
        <v>20.401709401709411</v>
      </c>
      <c r="F14" s="130">
        <f t="shared" si="0"/>
        <v>-3.2726024833095058E-2</v>
      </c>
      <c r="G14" s="129">
        <v>15.388888888888889</v>
      </c>
      <c r="H14" s="129">
        <v>28.620689655172406</v>
      </c>
      <c r="I14" s="130">
        <f t="shared" si="1"/>
        <v>-0.46231593038821939</v>
      </c>
      <c r="J14" s="129">
        <v>23.333333333333336</v>
      </c>
      <c r="K14" s="129">
        <v>22.878787878787875</v>
      </c>
      <c r="L14" s="130">
        <f t="shared" si="2"/>
        <v>1.9867549668874496E-2</v>
      </c>
      <c r="M14" s="129">
        <v>18.399999999999999</v>
      </c>
      <c r="N14" s="129">
        <v>15.5</v>
      </c>
      <c r="O14" s="130">
        <f t="shared" si="3"/>
        <v>0.18709677419354831</v>
      </c>
      <c r="P14" s="129">
        <v>30.5</v>
      </c>
      <c r="Q14" s="129">
        <v>12.166666666666666</v>
      </c>
      <c r="R14" s="130">
        <f t="shared" si="4"/>
        <v>1.5068493150684934</v>
      </c>
      <c r="S14" s="129">
        <v>10.777777777777777</v>
      </c>
      <c r="T14" s="129">
        <v>17.571428571428573</v>
      </c>
      <c r="U14" s="130">
        <f t="shared" si="5"/>
        <v>-0.38663053297199645</v>
      </c>
      <c r="V14" s="131" t="e">
        <f>#REF!</f>
        <v>#REF!</v>
      </c>
      <c r="W14" s="131" t="e">
        <f>#REF!</f>
        <v>#REF!</v>
      </c>
      <c r="X14" s="131" t="e">
        <f>#REF!</f>
        <v>#REF!</v>
      </c>
    </row>
    <row r="15" spans="2:24" ht="15" customHeight="1" x14ac:dyDescent="0.2">
      <c r="B15" s="127" t="s">
        <v>225</v>
      </c>
      <c r="C15" s="128"/>
      <c r="D15" s="129">
        <v>6.9374999999999964</v>
      </c>
      <c r="E15" s="129">
        <v>6.8593750000000009</v>
      </c>
      <c r="F15" s="130">
        <f t="shared" si="0"/>
        <v>1.138952164009055E-2</v>
      </c>
      <c r="G15" s="129">
        <v>5.545454545454545</v>
      </c>
      <c r="H15" s="129">
        <v>5.333333333333333</v>
      </c>
      <c r="I15" s="130">
        <f t="shared" si="1"/>
        <v>3.9772727272727293E-2</v>
      </c>
      <c r="J15" s="129">
        <v>5.0740740740740744</v>
      </c>
      <c r="K15" s="129">
        <v>9.1304347826086953</v>
      </c>
      <c r="L15" s="130">
        <f t="shared" si="2"/>
        <v>-0.44426807760141085</v>
      </c>
      <c r="M15" s="129">
        <v>11.999999999999998</v>
      </c>
      <c r="N15" s="129">
        <v>6.3809523809523814</v>
      </c>
      <c r="O15" s="130">
        <f t="shared" si="3"/>
        <v>0.88059701492537279</v>
      </c>
      <c r="P15" s="129">
        <v>5.7142857142857144</v>
      </c>
      <c r="Q15" s="129">
        <v>7.9090909090909092</v>
      </c>
      <c r="R15" s="130">
        <f t="shared" si="4"/>
        <v>-0.27750410509031198</v>
      </c>
      <c r="S15" s="129">
        <v>8.4999999999999982</v>
      </c>
      <c r="T15" s="129">
        <v>8.8000000000000007</v>
      </c>
      <c r="U15" s="130">
        <f t="shared" si="5"/>
        <v>-3.4090909090909394E-2</v>
      </c>
      <c r="V15" s="131" t="e">
        <f>#REF!</f>
        <v>#REF!</v>
      </c>
      <c r="W15" s="131" t="e">
        <f>#REF!</f>
        <v>#REF!</v>
      </c>
      <c r="X15" s="131" t="e">
        <f>#REF!</f>
        <v>#REF!</v>
      </c>
    </row>
    <row r="16" spans="2:24" ht="15" customHeight="1" x14ac:dyDescent="0.2">
      <c r="B16" s="127" t="s">
        <v>226</v>
      </c>
      <c r="C16" s="128"/>
      <c r="D16" s="129">
        <v>6.7644980865469737</v>
      </c>
      <c r="E16" s="129">
        <v>6.4245973645680872</v>
      </c>
      <c r="F16" s="130">
        <f t="shared" si="0"/>
        <v>5.290615157510925E-2</v>
      </c>
      <c r="G16" s="129">
        <v>6.4306839186691347</v>
      </c>
      <c r="H16" s="129">
        <v>6.176360225140721</v>
      </c>
      <c r="I16" s="130">
        <f t="shared" si="1"/>
        <v>4.1176952810037859E-2</v>
      </c>
      <c r="J16" s="129">
        <v>6.7836611195158847</v>
      </c>
      <c r="K16" s="129">
        <v>5.9012875536480616</v>
      </c>
      <c r="L16" s="130">
        <f t="shared" si="2"/>
        <v>0.14952221152523859</v>
      </c>
      <c r="M16" s="129">
        <v>6.0817843866171035</v>
      </c>
      <c r="N16" s="129">
        <v>5.8827404479578398</v>
      </c>
      <c r="O16" s="130">
        <f t="shared" si="3"/>
        <v>3.3835240636591601E-2</v>
      </c>
      <c r="P16" s="129">
        <v>7.8289473684210531</v>
      </c>
      <c r="Q16" s="129">
        <v>6.9177631578947354</v>
      </c>
      <c r="R16" s="130">
        <f t="shared" si="4"/>
        <v>0.13171659533999081</v>
      </c>
      <c r="S16" s="129">
        <v>8.4847161572052396</v>
      </c>
      <c r="T16" s="129">
        <v>7.9650349650349677</v>
      </c>
      <c r="U16" s="130">
        <f t="shared" si="5"/>
        <v>6.5245312098638264E-2</v>
      </c>
      <c r="V16" s="131" t="e">
        <f>#REF!</f>
        <v>#REF!</v>
      </c>
      <c r="W16" s="131" t="e">
        <f>#REF!</f>
        <v>#REF!</v>
      </c>
      <c r="X16" s="131" t="e">
        <f>#REF!</f>
        <v>#REF!</v>
      </c>
    </row>
    <row r="17" spans="2:24" ht="15" customHeight="1" x14ac:dyDescent="0.2">
      <c r="B17" s="59" t="s">
        <v>216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100"/>
      <c r="W17" s="100"/>
      <c r="X17" s="100"/>
    </row>
    <row r="18" spans="2:24" x14ac:dyDescent="0.2">
      <c r="B18" s="67"/>
      <c r="C18" s="67"/>
      <c r="D18" s="67"/>
      <c r="E18" s="67"/>
      <c r="F18" s="67"/>
      <c r="G18" s="67"/>
      <c r="H18" s="67"/>
      <c r="I18" s="67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72"/>
      <c r="W18" s="72"/>
      <c r="X18" s="72"/>
    </row>
    <row r="19" spans="2:24" x14ac:dyDescent="0.2">
      <c r="B19" s="67"/>
      <c r="C19" s="67"/>
      <c r="D19" s="67"/>
      <c r="E19" s="67"/>
      <c r="F19" s="67"/>
      <c r="G19" s="67"/>
      <c r="H19" s="67"/>
      <c r="I19" s="29" t="s">
        <v>47</v>
      </c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72"/>
      <c r="W19" s="72"/>
      <c r="X19" s="72"/>
    </row>
    <row r="20" spans="2:24" x14ac:dyDescent="0.2">
      <c r="B20" s="61"/>
      <c r="C20" s="61"/>
      <c r="D20" s="61"/>
      <c r="E20" s="61"/>
      <c r="F20" s="61"/>
      <c r="G20" s="61"/>
      <c r="H20" s="61"/>
      <c r="I20" s="6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</row>
    <row r="21" spans="2:24" x14ac:dyDescent="0.2">
      <c r="B21" s="61"/>
      <c r="C21" s="61"/>
      <c r="D21" s="61"/>
      <c r="E21" s="61"/>
      <c r="F21" s="61"/>
      <c r="G21" s="61"/>
      <c r="H21" s="61"/>
      <c r="I21" s="6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</row>
    <row r="22" spans="2:24" x14ac:dyDescent="0.2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2:24" x14ac:dyDescent="0.2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2:24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2:24" x14ac:dyDescent="0.2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2:24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</sheetData>
  <mergeCells count="9">
    <mergeCell ref="V6:X6"/>
    <mergeCell ref="B8:B13"/>
    <mergeCell ref="B5:U5"/>
    <mergeCell ref="D6:F6"/>
    <mergeCell ref="G6:I6"/>
    <mergeCell ref="J6:L6"/>
    <mergeCell ref="M6:O6"/>
    <mergeCell ref="P6:R6"/>
    <mergeCell ref="S6:U6"/>
  </mergeCells>
  <hyperlinks>
    <hyperlink ref="I19" location="INDICE!A1" tooltip="Ver Índice" display="Ver Índice"/>
  </hyperlinks>
  <printOptions horizontalCentered="1" verticalCentered="1"/>
  <pageMargins left="0.48" right="0.24" top="0.98425196850393704" bottom="0.3" header="0" footer="0"/>
  <pageSetup paperSize="9" scale="8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6"/>
  <sheetViews>
    <sheetView showGridLines="0" showZeros="0" zoomScaleNormal="100" workbookViewId="0"/>
  </sheetViews>
  <sheetFormatPr baseColWidth="10" defaultRowHeight="12.75" x14ac:dyDescent="0.2"/>
  <cols>
    <col min="1" max="1" width="18.85546875" style="10" customWidth="1"/>
    <col min="2" max="2" width="27.140625" style="10" customWidth="1"/>
    <col min="3" max="20" width="8.7109375" style="10" customWidth="1"/>
    <col min="21" max="23" width="9.5703125" style="10" hidden="1" customWidth="1"/>
    <col min="24" max="16384" width="11.42578125" style="10"/>
  </cols>
  <sheetData>
    <row r="4" spans="2:23" ht="36" customHeight="1" x14ac:dyDescent="0.2"/>
    <row r="5" spans="2:23" ht="22.5" customHeight="1" x14ac:dyDescent="0.2">
      <c r="B5" s="51" t="s">
        <v>227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24.9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132" t="s">
        <v>228</v>
      </c>
      <c r="C8" s="133">
        <v>84.672727272727272</v>
      </c>
      <c r="D8" s="133">
        <v>84.418181818181822</v>
      </c>
      <c r="E8" s="134">
        <f t="shared" ref="E8:E14" si="0">IFERROR(C8/D8-1,"-")</f>
        <v>3.0152918371741944E-3</v>
      </c>
      <c r="F8" s="133">
        <v>82.373648478752827</v>
      </c>
      <c r="G8" s="133">
        <v>81.8732643271901</v>
      </c>
      <c r="H8" s="134">
        <f t="shared" ref="H8:H14" si="1">IFERROR(F8/G8-1,"-")</f>
        <v>6.1116917185937147E-3</v>
      </c>
      <c r="I8" s="133">
        <v>86.281588447653434</v>
      </c>
      <c r="J8" s="133">
        <v>86.407474382157929</v>
      </c>
      <c r="K8" s="134">
        <f t="shared" ref="K8:K14" si="2">IFERROR(I8/J8-1,"-")</f>
        <v>-1.4568870969163816E-3</v>
      </c>
      <c r="L8" s="133">
        <v>78.824235152969408</v>
      </c>
      <c r="M8" s="133">
        <v>78.908645003065601</v>
      </c>
      <c r="N8" s="134">
        <f t="shared" ref="N8:N14" si="3">IFERROR(L8/M8-1,"-")</f>
        <v>-1.0697161267047006E-3</v>
      </c>
      <c r="O8" s="133">
        <v>88.793103448275858</v>
      </c>
      <c r="P8" s="133">
        <v>87.975460122699388</v>
      </c>
      <c r="Q8" s="134">
        <f t="shared" ref="Q8:Q14" si="4">IFERROR(O8/P8-1,"-")</f>
        <v>9.2939931707785028E-3</v>
      </c>
      <c r="R8" s="133">
        <v>94.680851063829792</v>
      </c>
      <c r="S8" s="133">
        <v>93.964334705075444</v>
      </c>
      <c r="T8" s="134">
        <f t="shared" ref="T8:T14" si="5">IFERROR(R8/S8-1,"-")</f>
        <v>7.6254076719988184E-3</v>
      </c>
      <c r="U8" s="69" t="e">
        <f>#REF!</f>
        <v>#REF!</v>
      </c>
      <c r="V8" s="69" t="e">
        <f>#REF!</f>
        <v>#REF!</v>
      </c>
      <c r="W8" s="69" t="e">
        <f>#REF!</f>
        <v>#REF!</v>
      </c>
    </row>
    <row r="9" spans="2:23" ht="15" customHeight="1" x14ac:dyDescent="0.2">
      <c r="B9" s="135" t="s">
        <v>229</v>
      </c>
      <c r="C9" s="21">
        <v>15.145454545454545</v>
      </c>
      <c r="D9" s="21">
        <v>16.681818181818183</v>
      </c>
      <c r="E9" s="22">
        <f>IFERROR(C9/D9-1,"-")</f>
        <v>-9.209809264305191E-2</v>
      </c>
      <c r="F9" s="23">
        <v>18.657279356298719</v>
      </c>
      <c r="G9" s="23">
        <v>20.222166119666753</v>
      </c>
      <c r="H9" s="24">
        <f>IFERROR(F9/G9-1,"-")</f>
        <v>-7.7384724965053442E-2</v>
      </c>
      <c r="I9" s="21">
        <v>12.304452466907341</v>
      </c>
      <c r="J9" s="21">
        <v>14.376130198915009</v>
      </c>
      <c r="K9" s="22">
        <f>IFERROR(I9/J9-1,"-")</f>
        <v>-0.14410538186166544</v>
      </c>
      <c r="L9" s="23">
        <v>18.476304739052189</v>
      </c>
      <c r="M9" s="23">
        <v>20.110361741263027</v>
      </c>
      <c r="N9" s="24">
        <f>IFERROR(L9/M9-1,"-")</f>
        <v>-8.1254480811154828E-2</v>
      </c>
      <c r="O9" s="21">
        <v>13.669950738916256</v>
      </c>
      <c r="P9" s="21">
        <v>15.460122699386503</v>
      </c>
      <c r="Q9" s="22">
        <f>IFERROR(O9/P9-1,"-")</f>
        <v>-0.11579286887168661</v>
      </c>
      <c r="R9" s="23">
        <v>5.6231003039513681</v>
      </c>
      <c r="S9" s="23">
        <v>6.0356652949245539</v>
      </c>
      <c r="T9" s="24">
        <f>IFERROR(R9/S9-1,"-")</f>
        <v>-6.8354517822602823E-2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135" t="s">
        <v>230</v>
      </c>
      <c r="C10" s="21">
        <f>SUM(C11:C12)</f>
        <v>69.527272727272731</v>
      </c>
      <c r="D10" s="21">
        <f>SUM(D11:D12)</f>
        <v>67.736363636363635</v>
      </c>
      <c r="E10" s="22">
        <f>IFERROR(C10/D10-1,"-")</f>
        <v>2.6439404106831432E-2</v>
      </c>
      <c r="F10" s="23">
        <f t="shared" ref="F10:G10" si="6">SUM(F11:F12)</f>
        <v>63.716369122454111</v>
      </c>
      <c r="G10" s="23">
        <f t="shared" si="6"/>
        <v>61.651098207523354</v>
      </c>
      <c r="H10" s="24">
        <f t="shared" ref="H10" si="7">IFERROR(F10/G10-1,"-")</f>
        <v>3.3499336994433859E-2</v>
      </c>
      <c r="I10" s="21">
        <f t="shared" ref="I10:J10" si="8">SUM(I11:I12)</f>
        <v>73.977135980746098</v>
      </c>
      <c r="J10" s="21">
        <f t="shared" si="8"/>
        <v>72.031344183242922</v>
      </c>
      <c r="K10" s="22">
        <f t="shared" ref="K10" si="9">IFERROR(I10/J10-1,"-")</f>
        <v>2.7013126293370382E-2</v>
      </c>
      <c r="L10" s="23">
        <f t="shared" ref="L10:M10" si="10">SUM(L11:L12)</f>
        <v>60.347930413917211</v>
      </c>
      <c r="M10" s="23">
        <f t="shared" si="10"/>
        <v>58.798283261802581</v>
      </c>
      <c r="N10" s="24">
        <f t="shared" ref="N10" si="11">IFERROR(L10/M10-1,"-")</f>
        <v>2.6355312879029924E-2</v>
      </c>
      <c r="O10" s="21">
        <f t="shared" ref="O10:P10" si="12">SUM(O11:O12)</f>
        <v>75.123152709359601</v>
      </c>
      <c r="P10" s="21">
        <f t="shared" si="12"/>
        <v>72.515337423312886</v>
      </c>
      <c r="Q10" s="22">
        <f t="shared" ref="Q10" si="13">IFERROR(O10/P10-1,"-")</f>
        <v>3.5962258174755846E-2</v>
      </c>
      <c r="R10" s="23">
        <f t="shared" ref="R10:S10" si="14">SUM(R11:R12)</f>
        <v>89.057750759878417</v>
      </c>
      <c r="S10" s="23">
        <f t="shared" si="14"/>
        <v>87.928669410150903</v>
      </c>
      <c r="T10" s="24">
        <f t="shared" ref="T10" si="15">IFERROR(R10/S10-1,"-")</f>
        <v>1.2840878376776166E-2</v>
      </c>
      <c r="U10" s="21"/>
      <c r="V10" s="21"/>
      <c r="W10" s="21"/>
    </row>
    <row r="11" spans="2:23" ht="15" hidden="1" customHeight="1" x14ac:dyDescent="0.2">
      <c r="B11" s="20" t="s">
        <v>231</v>
      </c>
      <c r="C11" s="21">
        <v>1.0636363636363637</v>
      </c>
      <c r="D11" s="21">
        <v>1.1818181818181819</v>
      </c>
      <c r="E11" s="22">
        <f>IFERROR(C11/D11-1,"-")</f>
        <v>-9.9999999999999978E-2</v>
      </c>
      <c r="F11" s="23">
        <v>1.056072416394267</v>
      </c>
      <c r="G11" s="23">
        <v>1.5147689977278465</v>
      </c>
      <c r="H11" s="24">
        <f>IFERROR(F11/G11-1,"-")</f>
        <v>-0.30281619311038477</v>
      </c>
      <c r="I11" s="21">
        <v>0.60168471720818295</v>
      </c>
      <c r="J11" s="21">
        <v>0.75346594333936101</v>
      </c>
      <c r="K11" s="22">
        <f>IFERROR(I11/J11-1,"-")</f>
        <v>-0.2014440433212995</v>
      </c>
      <c r="L11" s="23">
        <v>1.7996400719856029</v>
      </c>
      <c r="M11" s="23">
        <v>1.4101778050275904</v>
      </c>
      <c r="N11" s="24">
        <f>IFERROR(L11/M11-1,"-")</f>
        <v>0.27617954669935596</v>
      </c>
      <c r="O11" s="21">
        <v>1.6009852216748768</v>
      </c>
      <c r="P11" s="21">
        <v>1.1042944785276074</v>
      </c>
      <c r="Q11" s="22">
        <f>IFERROR(O11/P11-1,"-")</f>
        <v>0.44978106185002731</v>
      </c>
      <c r="R11" s="23">
        <v>0.60790273556231</v>
      </c>
      <c r="S11" s="23">
        <v>0.82304526748971196</v>
      </c>
      <c r="T11" s="24">
        <f>IFERROR(R11/S11-1,"-")</f>
        <v>-0.2613981762917934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hidden="1" customHeight="1" x14ac:dyDescent="0.2">
      <c r="B12" s="20" t="s">
        <v>232</v>
      </c>
      <c r="C12" s="21">
        <v>68.463636363636368</v>
      </c>
      <c r="D12" s="21">
        <v>66.554545454545448</v>
      </c>
      <c r="E12" s="22">
        <f>IFERROR(C12/D12-1,"-")</f>
        <v>2.8684605928152029E-2</v>
      </c>
      <c r="F12" s="23">
        <v>62.660296706059846</v>
      </c>
      <c r="G12" s="23">
        <v>60.136329209795505</v>
      </c>
      <c r="H12" s="24">
        <f>IFERROR(F12/G12-1,"-")</f>
        <v>4.197076092654517E-2</v>
      </c>
      <c r="I12" s="21">
        <v>73.375451263537911</v>
      </c>
      <c r="J12" s="21">
        <v>71.277878239903558</v>
      </c>
      <c r="K12" s="22">
        <f>IFERROR(I12/J12-1,"-")</f>
        <v>2.9428106944688226E-2</v>
      </c>
      <c r="L12" s="23">
        <v>58.548290341931612</v>
      </c>
      <c r="M12" s="23">
        <v>57.388105456774987</v>
      </c>
      <c r="N12" s="24">
        <f>IFERROR(L12/M12-1,"-")</f>
        <v>2.0216469526607384E-2</v>
      </c>
      <c r="O12" s="21">
        <v>73.522167487684726</v>
      </c>
      <c r="P12" s="21">
        <v>71.411042944785279</v>
      </c>
      <c r="Q12" s="22">
        <f>IFERROR(O12/P12-1,"-")</f>
        <v>2.956299832410747E-2</v>
      </c>
      <c r="R12" s="23">
        <v>88.449848024316111</v>
      </c>
      <c r="S12" s="23">
        <v>87.105624142661185</v>
      </c>
      <c r="T12" s="24">
        <f>IFERROR(R12/S12-1,"-")</f>
        <v>1.5432113538998982E-2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132" t="s">
        <v>233</v>
      </c>
      <c r="C13" s="133">
        <v>12.927272727272728</v>
      </c>
      <c r="D13" s="133">
        <v>13.681818181818182</v>
      </c>
      <c r="E13" s="134">
        <f>IFERROR(C13/D13-1,"-")</f>
        <v>-5.514950166112953E-2</v>
      </c>
      <c r="F13" s="133">
        <v>15.187327131003268</v>
      </c>
      <c r="G13" s="133">
        <v>16.157535975763697</v>
      </c>
      <c r="H13" s="134">
        <f>IFERROR(F13/G13-1,"-")</f>
        <v>-6.0046831782750831E-2</v>
      </c>
      <c r="I13" s="133">
        <v>11.371841155234657</v>
      </c>
      <c r="J13" s="133">
        <v>11.844484629294756</v>
      </c>
      <c r="K13" s="134">
        <f>IFERROR(I13/J13-1,"-")</f>
        <v>-3.9904097886295453E-2</v>
      </c>
      <c r="L13" s="133">
        <v>17.516496700659868</v>
      </c>
      <c r="M13" s="133">
        <v>18.332311465358675</v>
      </c>
      <c r="N13" s="134">
        <f>IFERROR(L13/M13-1,"-")</f>
        <v>-4.4501467599456612E-2</v>
      </c>
      <c r="O13" s="133">
        <v>8.9901477832512313</v>
      </c>
      <c r="P13" s="133">
        <v>10.797546012269938</v>
      </c>
      <c r="Q13" s="134">
        <f>IFERROR(O13/P13-1,"-")</f>
        <v>-0.16738972234661886</v>
      </c>
      <c r="R13" s="133">
        <v>4.7112462006079028</v>
      </c>
      <c r="S13" s="133">
        <v>5.0754458161865568</v>
      </c>
      <c r="T13" s="134">
        <f>IFERROR(R13/S13-1,"-")</f>
        <v>-7.1757167501848351E-2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55</v>
      </c>
      <c r="C14" s="21">
        <v>2.4</v>
      </c>
      <c r="D14" s="21">
        <v>1.9</v>
      </c>
      <c r="E14" s="22">
        <f t="shared" si="0"/>
        <v>0.26315789473684204</v>
      </c>
      <c r="F14" s="23">
        <v>2.4390243902439024</v>
      </c>
      <c r="G14" s="23">
        <v>1.9691996970462005</v>
      </c>
      <c r="H14" s="24">
        <f t="shared" si="1"/>
        <v>0.23858661663539715</v>
      </c>
      <c r="I14" s="21">
        <v>2.3465703971119134</v>
      </c>
      <c r="J14" s="21">
        <v>1.7480409885473176</v>
      </c>
      <c r="K14" s="22">
        <f t="shared" si="2"/>
        <v>0.34240009958919471</v>
      </c>
      <c r="L14" s="23">
        <v>3.6592681463707257</v>
      </c>
      <c r="M14" s="23">
        <v>2.7590435315757205</v>
      </c>
      <c r="N14" s="24">
        <f t="shared" si="3"/>
        <v>0.32628141038458969</v>
      </c>
      <c r="O14" s="21">
        <v>2.2167487684729066</v>
      </c>
      <c r="P14" s="21">
        <v>1.2269938650306749</v>
      </c>
      <c r="Q14" s="22">
        <f t="shared" si="4"/>
        <v>0.80665024630541882</v>
      </c>
      <c r="R14" s="23">
        <v>0.60790273556231</v>
      </c>
      <c r="S14" s="23">
        <v>0.96021947873799729</v>
      </c>
      <c r="T14" s="24">
        <f t="shared" si="5"/>
        <v>-0.36691272253582286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24.95" customHeight="1" x14ac:dyDescent="0.2">
      <c r="B15" s="25" t="s">
        <v>234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2:23" x14ac:dyDescent="0.2">
      <c r="B16" s="61"/>
      <c r="C16" s="61"/>
      <c r="D16" s="61"/>
      <c r="E16" s="61"/>
      <c r="F16" s="61"/>
      <c r="G16" s="61"/>
      <c r="H16" s="6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x14ac:dyDescent="0.2">
      <c r="B17" s="61"/>
      <c r="C17" s="61"/>
      <c r="D17" s="61"/>
      <c r="E17" s="61"/>
      <c r="F17" s="61"/>
      <c r="G17" s="61"/>
      <c r="H17" s="101" t="s">
        <v>47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2:23" x14ac:dyDescent="0.2">
      <c r="B18" s="61"/>
      <c r="C18" s="61"/>
      <c r="D18" s="61"/>
      <c r="E18" s="61"/>
      <c r="F18" s="61"/>
      <c r="G18" s="61"/>
      <c r="H18" s="61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2:23" x14ac:dyDescent="0.2">
      <c r="B19" s="61"/>
      <c r="C19" s="61"/>
      <c r="D19" s="61"/>
      <c r="E19" s="61"/>
      <c r="F19" s="61"/>
      <c r="G19" s="61"/>
      <c r="H19" s="6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</row>
    <row r="20" spans="2:23" ht="15" customHeight="1" x14ac:dyDescent="0.2">
      <c r="B20" s="27"/>
      <c r="C20" s="27"/>
      <c r="D20" s="27"/>
      <c r="E20" s="27"/>
      <c r="F20" s="27"/>
      <c r="G20" s="27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 x14ac:dyDescent="0.2">
      <c r="B21" s="27"/>
      <c r="C21" s="27"/>
      <c r="D21" s="27"/>
      <c r="E21" s="27"/>
      <c r="F21" s="27"/>
      <c r="G21" s="27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2:23" x14ac:dyDescent="0.2">
      <c r="B22" s="27"/>
      <c r="C22" s="27"/>
      <c r="D22" s="27"/>
      <c r="E22" s="27"/>
      <c r="F22" s="27"/>
      <c r="G22" s="27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x14ac:dyDescent="0.2">
      <c r="B23" s="3"/>
      <c r="C23" s="3"/>
      <c r="D23" s="3"/>
      <c r="E23" s="3"/>
      <c r="F23" s="3"/>
      <c r="G23" s="3"/>
      <c r="H23" s="3"/>
    </row>
    <row r="24" spans="2:23" x14ac:dyDescent="0.2">
      <c r="B24" s="3"/>
      <c r="C24" s="3"/>
      <c r="D24" s="3"/>
      <c r="E24" s="3"/>
      <c r="F24" s="3"/>
      <c r="G24" s="3"/>
      <c r="H24" s="3"/>
    </row>
    <row r="25" spans="2:23" x14ac:dyDescent="0.2">
      <c r="B25" s="3"/>
      <c r="C25" s="3"/>
      <c r="D25" s="3"/>
      <c r="E25" s="3"/>
      <c r="F25" s="3"/>
      <c r="G25" s="3"/>
      <c r="H25" s="3"/>
    </row>
    <row r="26" spans="2:23" x14ac:dyDescent="0.2">
      <c r="B26" s="3"/>
      <c r="C26" s="3"/>
      <c r="D26" s="3"/>
      <c r="E26" s="3"/>
      <c r="F26" s="3"/>
      <c r="G26" s="3"/>
      <c r="H26" s="3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34" right="0.39" top="0.98425196850393704" bottom="0.98425196850393704" header="0" footer="0"/>
  <pageSetup paperSize="9" scale="74" orientation="landscape" horizontalDpi="1200" verticalDpi="1200" r:id="rId1"/>
  <headerFooter alignWithMargins="0">
    <oddHeader>&amp;L&amp;G</oddHeader>
  </headerFooter>
  <ignoredErrors>
    <ignoredError sqref="C11:T13 C10:D10" formulaRange="1"/>
    <ignoredError sqref="E10:T10" formula="1" formulaRange="1"/>
  </ignoredError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X57"/>
  <sheetViews>
    <sheetView showGridLines="0" showZeros="0" zoomScaleNormal="100" workbookViewId="0"/>
  </sheetViews>
  <sheetFormatPr baseColWidth="10" defaultRowHeight="12.75" x14ac:dyDescent="0.2"/>
  <cols>
    <col min="1" max="1" width="18.85546875" style="3" customWidth="1"/>
    <col min="2" max="2" width="48.85546875" style="3" customWidth="1"/>
    <col min="3" max="20" width="8.7109375" style="3" customWidth="1"/>
    <col min="21" max="23" width="0" style="3" hidden="1" customWidth="1"/>
    <col min="24" max="16384" width="11.42578125" style="3"/>
  </cols>
  <sheetData>
    <row r="5" spans="1:24" ht="28.5" customHeight="1" x14ac:dyDescent="0.2">
      <c r="B5" s="13" t="s">
        <v>235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4" x14ac:dyDescent="0.2"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1:24" ht="25.5" x14ac:dyDescent="0.2"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1:24" ht="15" customHeight="1" x14ac:dyDescent="0.2">
      <c r="B8" s="64" t="s">
        <v>236</v>
      </c>
      <c r="C8" s="54">
        <v>56.245454545454542</v>
      </c>
      <c r="D8" s="54">
        <v>55.927272727272729</v>
      </c>
      <c r="E8" s="41">
        <f t="shared" ref="E8:E10" si="0">IFERROR(C8/D8-1,"-")</f>
        <v>5.6892067620284426E-3</v>
      </c>
      <c r="F8" s="54">
        <v>52.124717123459895</v>
      </c>
      <c r="G8" s="54">
        <v>52.385761171421358</v>
      </c>
      <c r="H8" s="41">
        <f t="shared" ref="H8:H10" si="1">IFERROR(F8/G8-1,"-")</f>
        <v>-4.9831107179535428E-3</v>
      </c>
      <c r="I8" s="54">
        <v>49.157641395908541</v>
      </c>
      <c r="J8" s="54">
        <v>48.915009041591318</v>
      </c>
      <c r="K8" s="41">
        <f t="shared" ref="K8:K10" si="2">IFERROR(I8/J8-1,"-")</f>
        <v>4.9602843599787505E-3</v>
      </c>
      <c r="L8" s="54">
        <v>75.404919016196757</v>
      </c>
      <c r="M8" s="54">
        <v>73.022685469037398</v>
      </c>
      <c r="N8" s="41">
        <f t="shared" ref="N8:N10" si="3">IFERROR(L8/M8-1,"-")</f>
        <v>3.2623198282257793E-2</v>
      </c>
      <c r="O8" s="54">
        <v>60.098522167487687</v>
      </c>
      <c r="P8" s="54">
        <v>59.754601226993863</v>
      </c>
      <c r="Q8" s="41">
        <f t="shared" ref="Q8:Q10" si="4">IFERROR(O8/P8-1,"-")</f>
        <v>5.7555557803381507E-3</v>
      </c>
      <c r="R8" s="54">
        <v>50.759878419452889</v>
      </c>
      <c r="S8" s="54">
        <v>53.772290809327849</v>
      </c>
      <c r="T8" s="41">
        <f t="shared" ref="T8:T10" si="5">IFERROR(R8/S8-1,"-")</f>
        <v>-5.6021648781093059E-2</v>
      </c>
      <c r="U8" s="69" t="e">
        <f>#REF!</f>
        <v>#REF!</v>
      </c>
      <c r="V8" s="69" t="e">
        <f>#REF!</f>
        <v>#REF!</v>
      </c>
      <c r="W8" s="69" t="e">
        <f>#REF!</f>
        <v>#REF!</v>
      </c>
    </row>
    <row r="9" spans="1:24" ht="15" customHeight="1" x14ac:dyDescent="0.2">
      <c r="B9" s="136" t="s">
        <v>237</v>
      </c>
      <c r="C9" s="137">
        <v>37.427272727272729</v>
      </c>
      <c r="D9" s="137">
        <v>38.981818181818184</v>
      </c>
      <c r="E9" s="138">
        <f t="shared" si="0"/>
        <v>-3.9878731343283569E-2</v>
      </c>
      <c r="F9" s="23">
        <v>41.765149610258987</v>
      </c>
      <c r="G9" s="23">
        <v>42.615501136076752</v>
      </c>
      <c r="H9" s="24">
        <f t="shared" si="1"/>
        <v>-1.9954042617086332E-2</v>
      </c>
      <c r="I9" s="137">
        <v>43.983152827918168</v>
      </c>
      <c r="J9" s="137">
        <v>44.846292947558773</v>
      </c>
      <c r="K9" s="138">
        <f t="shared" si="2"/>
        <v>-1.9246632506502159E-2</v>
      </c>
      <c r="L9" s="23">
        <v>17.156568686262748</v>
      </c>
      <c r="M9" s="23">
        <v>21.949724095646843</v>
      </c>
      <c r="N9" s="24">
        <f t="shared" si="3"/>
        <v>-0.21836973387445413</v>
      </c>
      <c r="O9" s="137">
        <v>34.11330049261084</v>
      </c>
      <c r="P9" s="137">
        <v>36.073619631901842</v>
      </c>
      <c r="Q9" s="138">
        <f t="shared" si="4"/>
        <v>-5.4342180221842451E-2</v>
      </c>
      <c r="R9" s="23">
        <v>45.59270516717325</v>
      </c>
      <c r="S9" s="23">
        <v>43.484224965706446</v>
      </c>
      <c r="T9" s="24">
        <f t="shared" si="5"/>
        <v>4.8488393276634012E-2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1:24" ht="15" customHeight="1" x14ac:dyDescent="0.2">
      <c r="B10" s="139" t="s">
        <v>55</v>
      </c>
      <c r="C10" s="21">
        <v>6.3272727272727272</v>
      </c>
      <c r="D10" s="21">
        <v>5.0909090909090908</v>
      </c>
      <c r="E10" s="22">
        <f t="shared" si="0"/>
        <v>0.24285714285714288</v>
      </c>
      <c r="F10" s="23">
        <v>6.1101332662811165</v>
      </c>
      <c r="G10" s="23">
        <v>4.9987376925018934</v>
      </c>
      <c r="H10" s="24">
        <f t="shared" si="1"/>
        <v>0.22233524584542952</v>
      </c>
      <c r="I10" s="21">
        <v>6.859205776173285</v>
      </c>
      <c r="J10" s="21">
        <v>6.2386980108499097</v>
      </c>
      <c r="K10" s="22">
        <f t="shared" si="2"/>
        <v>9.9461099775022266E-2</v>
      </c>
      <c r="L10" s="23">
        <v>7.438512297540492</v>
      </c>
      <c r="M10" s="23">
        <v>5.0275904353157568</v>
      </c>
      <c r="N10" s="24">
        <f t="shared" si="3"/>
        <v>0.47953823869372481</v>
      </c>
      <c r="O10" s="21">
        <v>5.7881773399014778</v>
      </c>
      <c r="P10" s="21">
        <v>4.1717791411042944</v>
      </c>
      <c r="Q10" s="22">
        <f t="shared" si="4"/>
        <v>0.38746015647638377</v>
      </c>
      <c r="R10" s="23">
        <v>3.6474164133738602</v>
      </c>
      <c r="S10" s="23">
        <v>2.7434842249657065</v>
      </c>
      <c r="T10" s="24">
        <f t="shared" si="5"/>
        <v>0.329483282674772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1:24" x14ac:dyDescent="0.2">
      <c r="B11" s="25" t="s">
        <v>216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3" spans="1:24" x14ac:dyDescent="0.2">
      <c r="B13" s="61"/>
      <c r="C13" s="61"/>
      <c r="D13" s="61"/>
      <c r="E13" s="61"/>
      <c r="F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X13" s="29" t="s">
        <v>47</v>
      </c>
    </row>
    <row r="14" spans="1:24" x14ac:dyDescent="0.2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4" ht="27" customHeight="1" x14ac:dyDescent="0.2">
      <c r="B15" s="13" t="s">
        <v>238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4" x14ac:dyDescent="0.2">
      <c r="A16" s="140"/>
      <c r="B16" s="14"/>
      <c r="C16" s="15" t="s">
        <v>24</v>
      </c>
      <c r="D16" s="15"/>
      <c r="E16" s="15"/>
      <c r="F16" s="16" t="s">
        <v>25</v>
      </c>
      <c r="G16" s="16"/>
      <c r="H16" s="16"/>
      <c r="I16" s="15" t="s">
        <v>26</v>
      </c>
      <c r="J16" s="15"/>
      <c r="K16" s="15"/>
      <c r="L16" s="16" t="s">
        <v>27</v>
      </c>
      <c r="M16" s="16"/>
      <c r="N16" s="16"/>
      <c r="O16" s="15" t="s">
        <v>28</v>
      </c>
      <c r="P16" s="15"/>
      <c r="Q16" s="15"/>
      <c r="R16" s="16" t="s">
        <v>29</v>
      </c>
      <c r="S16" s="16"/>
      <c r="T16" s="16"/>
      <c r="U16" s="15" t="s">
        <v>30</v>
      </c>
      <c r="V16" s="15"/>
      <c r="W16" s="15"/>
    </row>
    <row r="17" spans="1:23" ht="25.5" x14ac:dyDescent="0.2">
      <c r="A17" s="140"/>
      <c r="B17" s="14"/>
      <c r="C17" s="19">
        <v>2015</v>
      </c>
      <c r="D17" s="19">
        <v>2014</v>
      </c>
      <c r="E17" s="19" t="s">
        <v>357</v>
      </c>
      <c r="F17" s="35">
        <v>2015</v>
      </c>
      <c r="G17" s="35">
        <v>2014</v>
      </c>
      <c r="H17" s="35" t="s">
        <v>357</v>
      </c>
      <c r="I17" s="19">
        <v>2015</v>
      </c>
      <c r="J17" s="19">
        <v>2014</v>
      </c>
      <c r="K17" s="19" t="s">
        <v>357</v>
      </c>
      <c r="L17" s="35">
        <v>2015</v>
      </c>
      <c r="M17" s="35">
        <v>2014</v>
      </c>
      <c r="N17" s="35" t="s">
        <v>357</v>
      </c>
      <c r="O17" s="19">
        <v>2015</v>
      </c>
      <c r="P17" s="19">
        <v>2014</v>
      </c>
      <c r="Q17" s="19" t="s">
        <v>357</v>
      </c>
      <c r="R17" s="35">
        <v>2015</v>
      </c>
      <c r="S17" s="35">
        <v>2014</v>
      </c>
      <c r="T17" s="35" t="s">
        <v>357</v>
      </c>
      <c r="U17" s="19">
        <v>2015</v>
      </c>
      <c r="V17" s="19">
        <v>2014</v>
      </c>
      <c r="W17" s="19" t="s">
        <v>357</v>
      </c>
    </row>
    <row r="18" spans="1:23" ht="15" customHeight="1" x14ac:dyDescent="0.2">
      <c r="A18" s="141"/>
      <c r="B18" s="136" t="s">
        <v>239</v>
      </c>
      <c r="C18" s="137">
        <v>28.381818181818183</v>
      </c>
      <c r="D18" s="137">
        <v>28.763636363636362</v>
      </c>
      <c r="E18" s="138">
        <f t="shared" ref="E18:E35" si="6">IFERROR(C18/D18-1,"-")</f>
        <v>-1.327433628318575E-2</v>
      </c>
      <c r="F18" s="23">
        <v>26.12522001508675</v>
      </c>
      <c r="G18" s="23">
        <v>27.316334259025499</v>
      </c>
      <c r="H18" s="24">
        <f t="shared" ref="H18:H35" si="7">IFERROR(F18/G18-1,"-")</f>
        <v>-4.3604468763783544E-2</v>
      </c>
      <c r="I18" s="137">
        <v>23.285198555956679</v>
      </c>
      <c r="J18" s="137">
        <v>23.628691983122362</v>
      </c>
      <c r="K18" s="138">
        <f t="shared" ref="K18:K35" si="8">IFERROR(I18/J18-1,"-")</f>
        <v>-1.4537132542547626E-2</v>
      </c>
      <c r="L18" s="23">
        <v>52.249550089982002</v>
      </c>
      <c r="M18" s="23">
        <v>50.03065603923973</v>
      </c>
      <c r="N18" s="24">
        <f t="shared" ref="N18:N35" si="9">IFERROR(L18/M18-1,"-")</f>
        <v>4.4350688685792283E-2</v>
      </c>
      <c r="O18" s="137">
        <v>20.812807881773399</v>
      </c>
      <c r="P18" s="137">
        <v>22.576687116564418</v>
      </c>
      <c r="Q18" s="138">
        <f t="shared" ref="Q18:Q35" si="10">IFERROR(O18/P18-1,"-")</f>
        <v>-7.8128346541015303E-2</v>
      </c>
      <c r="R18" s="23">
        <v>18.541033434650455</v>
      </c>
      <c r="S18" s="23">
        <v>19.753086419753085</v>
      </c>
      <c r="T18" s="24">
        <f t="shared" ref="T18:T35" si="11">IFERROR(R18/S18-1,"-")</f>
        <v>-6.1360182370820637E-2</v>
      </c>
      <c r="U18" s="142" t="e">
        <f>#REF!</f>
        <v>#REF!</v>
      </c>
      <c r="V18" s="142" t="e">
        <f>#REF!</f>
        <v>#REF!</v>
      </c>
      <c r="W18" s="142" t="e">
        <f>#REF!</f>
        <v>#REF!</v>
      </c>
    </row>
    <row r="19" spans="1:23" ht="15" customHeight="1" x14ac:dyDescent="0.2">
      <c r="A19" s="141"/>
      <c r="B19" s="136" t="s">
        <v>240</v>
      </c>
      <c r="C19" s="137">
        <v>15.618181818181819</v>
      </c>
      <c r="D19" s="137">
        <v>16.045454545454547</v>
      </c>
      <c r="E19" s="138">
        <f t="shared" si="6"/>
        <v>-2.6628895184136026E-2</v>
      </c>
      <c r="F19" s="23">
        <v>11.31506160422429</v>
      </c>
      <c r="G19" s="23">
        <v>12.522090381216865</v>
      </c>
      <c r="H19" s="24">
        <f t="shared" si="7"/>
        <v>-9.6391955356201375E-2</v>
      </c>
      <c r="I19" s="137">
        <v>11.221419975932612</v>
      </c>
      <c r="J19" s="137">
        <v>11.87462326702833</v>
      </c>
      <c r="K19" s="138">
        <f t="shared" si="8"/>
        <v>-5.5008338067400797E-2</v>
      </c>
      <c r="L19" s="23">
        <v>25.614877024595081</v>
      </c>
      <c r="M19" s="23">
        <v>25.689760882893928</v>
      </c>
      <c r="N19" s="24">
        <f t="shared" si="9"/>
        <v>-2.914930140463512E-3</v>
      </c>
      <c r="O19" s="137">
        <v>18.7192118226601</v>
      </c>
      <c r="P19" s="137">
        <v>17.668711656441719</v>
      </c>
      <c r="Q19" s="138">
        <f t="shared" si="10"/>
        <v>5.945539135194311E-2</v>
      </c>
      <c r="R19" s="23">
        <v>15.501519756838906</v>
      </c>
      <c r="S19" s="23">
        <v>15.912208504801097</v>
      </c>
      <c r="T19" s="24">
        <f t="shared" si="11"/>
        <v>-2.5809663557278983E-2</v>
      </c>
      <c r="U19" s="142" t="e">
        <f>#REF!</f>
        <v>#REF!</v>
      </c>
      <c r="V19" s="142" t="e">
        <f>#REF!</f>
        <v>#REF!</v>
      </c>
      <c r="W19" s="142" t="e">
        <f>#REF!</f>
        <v>#REF!</v>
      </c>
    </row>
    <row r="20" spans="1:23" ht="15" customHeight="1" x14ac:dyDescent="0.2">
      <c r="A20" s="141"/>
      <c r="B20" s="136" t="s">
        <v>241</v>
      </c>
      <c r="C20" s="137">
        <v>12.327272727272728</v>
      </c>
      <c r="D20" s="137">
        <v>11.481818181818182</v>
      </c>
      <c r="E20" s="138">
        <f t="shared" si="6"/>
        <v>7.3634204275534465E-2</v>
      </c>
      <c r="F20" s="23">
        <v>12.220266532562233</v>
      </c>
      <c r="G20" s="23">
        <v>11.562736682655895</v>
      </c>
      <c r="H20" s="24">
        <f t="shared" si="7"/>
        <v>5.686628243403935E-2</v>
      </c>
      <c r="I20" s="137">
        <v>10.5294825511432</v>
      </c>
      <c r="J20" s="137">
        <v>10.216998191681736</v>
      </c>
      <c r="K20" s="138">
        <f t="shared" si="8"/>
        <v>3.0584752350830025E-2</v>
      </c>
      <c r="L20" s="23">
        <v>13.977204559088182</v>
      </c>
      <c r="M20" s="23">
        <v>11.587982832618026</v>
      </c>
      <c r="N20" s="24">
        <f t="shared" si="9"/>
        <v>0.20618098602501722</v>
      </c>
      <c r="O20" s="137">
        <v>22.044334975369459</v>
      </c>
      <c r="P20" s="137">
        <v>20</v>
      </c>
      <c r="Q20" s="138">
        <f t="shared" si="10"/>
        <v>0.10221674876847286</v>
      </c>
      <c r="R20" s="23">
        <v>7.7507598784194531</v>
      </c>
      <c r="S20" s="23">
        <v>8.0932784636488346</v>
      </c>
      <c r="T20" s="24">
        <f t="shared" si="11"/>
        <v>-4.2321364174952358E-2</v>
      </c>
      <c r="U20" s="142" t="e">
        <f>#REF!</f>
        <v>#REF!</v>
      </c>
      <c r="V20" s="142" t="e">
        <f>#REF!</f>
        <v>#REF!</v>
      </c>
      <c r="W20" s="142" t="e">
        <f>#REF!</f>
        <v>#REF!</v>
      </c>
    </row>
    <row r="21" spans="1:23" ht="15" customHeight="1" x14ac:dyDescent="0.2">
      <c r="A21" s="141"/>
      <c r="B21" s="136" t="s">
        <v>242</v>
      </c>
      <c r="C21" s="137">
        <v>11.236363636363636</v>
      </c>
      <c r="D21" s="137">
        <v>10.909090909090908</v>
      </c>
      <c r="E21" s="138">
        <f t="shared" si="6"/>
        <v>3.0000000000000027E-2</v>
      </c>
      <c r="F21" s="23">
        <v>9.7560975609756095</v>
      </c>
      <c r="G21" s="23">
        <v>9.8964907851552635</v>
      </c>
      <c r="H21" s="24">
        <f t="shared" si="7"/>
        <v>-1.4186162269785973E-2</v>
      </c>
      <c r="I21" s="137">
        <v>6.4380264741275575</v>
      </c>
      <c r="J21" s="137">
        <v>7.4743821579264615</v>
      </c>
      <c r="K21" s="138">
        <f t="shared" si="8"/>
        <v>-0.13865436124374053</v>
      </c>
      <c r="L21" s="23">
        <v>20.695860827834434</v>
      </c>
      <c r="M21" s="23">
        <v>18.209687308399754</v>
      </c>
      <c r="N21" s="24">
        <f t="shared" si="9"/>
        <v>0.13653026970363502</v>
      </c>
      <c r="O21" s="137">
        <v>13.054187192118226</v>
      </c>
      <c r="P21" s="137">
        <v>11.656441717791411</v>
      </c>
      <c r="Q21" s="138">
        <f t="shared" si="10"/>
        <v>0.11991184858698456</v>
      </c>
      <c r="R21" s="23">
        <v>8.0547112462006076</v>
      </c>
      <c r="S21" s="23">
        <v>9.6021947873799718</v>
      </c>
      <c r="T21" s="24">
        <f t="shared" si="11"/>
        <v>-0.16115935735996523</v>
      </c>
      <c r="U21" s="143" t="e">
        <f>#REF!</f>
        <v>#REF!</v>
      </c>
      <c r="V21" s="143" t="e">
        <f>#REF!</f>
        <v>#REF!</v>
      </c>
      <c r="W21" s="143" t="e">
        <f>#REF!</f>
        <v>#REF!</v>
      </c>
    </row>
    <row r="22" spans="1:23" ht="15" customHeight="1" x14ac:dyDescent="0.2">
      <c r="A22" s="141"/>
      <c r="B22" s="136" t="s">
        <v>243</v>
      </c>
      <c r="C22" s="137">
        <v>5.2363636363636363</v>
      </c>
      <c r="D22" s="137">
        <v>5.663636363636364</v>
      </c>
      <c r="E22" s="138">
        <f t="shared" si="6"/>
        <v>-7.544141252006431E-2</v>
      </c>
      <c r="F22" s="23">
        <v>2.8664822730701536</v>
      </c>
      <c r="G22" s="23">
        <v>3.1305225953042162</v>
      </c>
      <c r="H22" s="24">
        <f t="shared" si="7"/>
        <v>-8.434384809428408E-2</v>
      </c>
      <c r="I22" s="137">
        <v>2.9482551143200961</v>
      </c>
      <c r="J22" s="137">
        <v>3.5262206148282096</v>
      </c>
      <c r="K22" s="138">
        <f t="shared" si="8"/>
        <v>-0.16390508809281368</v>
      </c>
      <c r="L22" s="23">
        <v>11.517696460707858</v>
      </c>
      <c r="M22" s="23">
        <v>12.752912323727774</v>
      </c>
      <c r="N22" s="24">
        <f t="shared" si="9"/>
        <v>-9.685755156660969E-2</v>
      </c>
      <c r="O22" s="137">
        <v>4.1871921182266014</v>
      </c>
      <c r="P22" s="137">
        <v>3.6809815950920246</v>
      </c>
      <c r="Q22" s="138">
        <f t="shared" si="10"/>
        <v>0.13752052545156013</v>
      </c>
      <c r="R22" s="23">
        <v>6.0790273556231007</v>
      </c>
      <c r="S22" s="23">
        <v>6.0356652949245539</v>
      </c>
      <c r="T22" s="24">
        <f t="shared" si="11"/>
        <v>7.1843050566455791E-3</v>
      </c>
      <c r="U22" s="142" t="e">
        <f>#REF!</f>
        <v>#REF!</v>
      </c>
      <c r="V22" s="142" t="e">
        <f>#REF!</f>
        <v>#REF!</v>
      </c>
      <c r="W22" s="142" t="e">
        <f>#REF!</f>
        <v>#REF!</v>
      </c>
    </row>
    <row r="23" spans="1:23" ht="15" customHeight="1" x14ac:dyDescent="0.2">
      <c r="A23" s="141"/>
      <c r="B23" s="136" t="s">
        <v>244</v>
      </c>
      <c r="C23" s="137">
        <v>6.2727272727272725</v>
      </c>
      <c r="D23" s="137">
        <v>6.0454545454545459</v>
      </c>
      <c r="E23" s="138">
        <f t="shared" si="6"/>
        <v>3.7593984962405846E-2</v>
      </c>
      <c r="F23" s="23">
        <v>6.0598441035956752</v>
      </c>
      <c r="G23" s="23">
        <v>6.1853067407220399</v>
      </c>
      <c r="H23" s="24">
        <f t="shared" si="7"/>
        <v>-2.0283979822756315E-2</v>
      </c>
      <c r="I23" s="137">
        <v>5.7160048134777375</v>
      </c>
      <c r="J23" s="137">
        <v>4.8824593128390594</v>
      </c>
      <c r="K23" s="138">
        <f t="shared" si="8"/>
        <v>0.17072246735303298</v>
      </c>
      <c r="L23" s="23">
        <v>6.9586082783443315</v>
      </c>
      <c r="M23" s="23">
        <v>6.5603923973022686</v>
      </c>
      <c r="N23" s="24">
        <f t="shared" si="9"/>
        <v>6.0700009530804122E-2</v>
      </c>
      <c r="O23" s="137">
        <v>9.2364532019704431</v>
      </c>
      <c r="P23" s="137">
        <v>9.4478527607361968</v>
      </c>
      <c r="Q23" s="138">
        <f t="shared" si="10"/>
        <v>-2.2375407843388206E-2</v>
      </c>
      <c r="R23" s="23">
        <v>4.5592705167173255</v>
      </c>
      <c r="S23" s="23">
        <v>5.3497942386831276</v>
      </c>
      <c r="T23" s="24">
        <f t="shared" si="11"/>
        <v>-0.1477671264905307</v>
      </c>
      <c r="U23" s="21" t="e">
        <f>#REF!</f>
        <v>#REF!</v>
      </c>
      <c r="V23" s="21" t="e">
        <f>#REF!</f>
        <v>#REF!</v>
      </c>
      <c r="W23" s="21" t="e">
        <f>#REF!</f>
        <v>#REF!</v>
      </c>
    </row>
    <row r="24" spans="1:23" ht="15" customHeight="1" x14ac:dyDescent="0.2">
      <c r="A24" s="141"/>
      <c r="B24" s="136" t="s">
        <v>245</v>
      </c>
      <c r="C24" s="137">
        <v>4.7727272727272725</v>
      </c>
      <c r="D24" s="137">
        <v>4.7727272727272725</v>
      </c>
      <c r="E24" s="138">
        <f t="shared" si="6"/>
        <v>0</v>
      </c>
      <c r="F24" s="23">
        <v>4.375157153633392</v>
      </c>
      <c r="G24" s="23">
        <v>4.6705377429941937</v>
      </c>
      <c r="H24" s="24">
        <f t="shared" si="7"/>
        <v>-6.3243379159899193E-2</v>
      </c>
      <c r="I24" s="137">
        <v>4.602888086642599</v>
      </c>
      <c r="J24" s="137">
        <v>4.4002411091018683</v>
      </c>
      <c r="K24" s="138">
        <f t="shared" si="8"/>
        <v>4.6053607635626381E-2</v>
      </c>
      <c r="L24" s="23">
        <v>6.3587282543491304</v>
      </c>
      <c r="M24" s="23">
        <v>6.0698957694665845</v>
      </c>
      <c r="N24" s="24">
        <f t="shared" si="9"/>
        <v>4.7584422509437507E-2</v>
      </c>
      <c r="O24" s="137">
        <v>5.1724137931034484</v>
      </c>
      <c r="P24" s="137">
        <v>6.1349693251533743</v>
      </c>
      <c r="Q24" s="138">
        <f t="shared" si="10"/>
        <v>-0.15689655172413797</v>
      </c>
      <c r="R24" s="23">
        <v>4.2553191489361701</v>
      </c>
      <c r="S24" s="23">
        <v>3.5665294924554183</v>
      </c>
      <c r="T24" s="24">
        <f t="shared" si="11"/>
        <v>0.19312602291325698</v>
      </c>
      <c r="U24" s="142" t="e">
        <f>#REF!</f>
        <v>#REF!</v>
      </c>
      <c r="V24" s="142" t="e">
        <f>#REF!</f>
        <v>#REF!</v>
      </c>
      <c r="W24" s="142" t="e">
        <f>#REF!</f>
        <v>#REF!</v>
      </c>
    </row>
    <row r="25" spans="1:23" ht="15" customHeight="1" x14ac:dyDescent="0.2">
      <c r="A25" s="141"/>
      <c r="B25" s="136" t="s">
        <v>246</v>
      </c>
      <c r="C25" s="137">
        <v>3.9818181818181819</v>
      </c>
      <c r="D25" s="137">
        <v>3.4545454545454546</v>
      </c>
      <c r="E25" s="138">
        <f t="shared" si="6"/>
        <v>0.15263157894736845</v>
      </c>
      <c r="F25" s="23">
        <v>1.986421926074931</v>
      </c>
      <c r="G25" s="23">
        <v>1.6914920474627619</v>
      </c>
      <c r="H25" s="24">
        <f t="shared" si="7"/>
        <v>0.17436078346011952</v>
      </c>
      <c r="I25" s="137">
        <v>2.7677496991576414</v>
      </c>
      <c r="J25" s="137">
        <v>2.6220614828209765</v>
      </c>
      <c r="K25" s="138">
        <f t="shared" si="8"/>
        <v>5.5562471471845232E-2</v>
      </c>
      <c r="L25" s="23">
        <v>9.2381523695260945</v>
      </c>
      <c r="M25" s="23">
        <v>6.866952789699571</v>
      </c>
      <c r="N25" s="24">
        <f t="shared" si="9"/>
        <v>0.34530593881223748</v>
      </c>
      <c r="O25" s="137">
        <v>3.8177339901477834</v>
      </c>
      <c r="P25" s="137">
        <v>5.0306748466257671</v>
      </c>
      <c r="Q25" s="138">
        <f t="shared" si="10"/>
        <v>-0.24110897512916019</v>
      </c>
      <c r="R25" s="23">
        <v>4.2553191489361701</v>
      </c>
      <c r="S25" s="23">
        <v>3.2921810699588478</v>
      </c>
      <c r="T25" s="24">
        <f t="shared" si="11"/>
        <v>0.29255319148936154</v>
      </c>
      <c r="U25" s="142" t="e">
        <f>#REF!</f>
        <v>#REF!</v>
      </c>
      <c r="V25" s="142" t="e">
        <f>#REF!</f>
        <v>#REF!</v>
      </c>
      <c r="W25" s="142" t="e">
        <f>#REF!</f>
        <v>#REF!</v>
      </c>
    </row>
    <row r="26" spans="1:23" ht="15" customHeight="1" x14ac:dyDescent="0.2">
      <c r="A26" s="141"/>
      <c r="B26" s="136" t="s">
        <v>247</v>
      </c>
      <c r="C26" s="137">
        <v>2.7272727272727271</v>
      </c>
      <c r="D26" s="137">
        <v>2.1363636363636362</v>
      </c>
      <c r="E26" s="138">
        <f t="shared" si="6"/>
        <v>0.27659574468085113</v>
      </c>
      <c r="F26" s="23">
        <v>3.319084737239125</v>
      </c>
      <c r="G26" s="23">
        <v>2.0449381469325929</v>
      </c>
      <c r="H26" s="24">
        <f t="shared" si="7"/>
        <v>0.62307341286471285</v>
      </c>
      <c r="I26" s="137">
        <v>2.7075812274368229</v>
      </c>
      <c r="J26" s="137">
        <v>2.3809523809523809</v>
      </c>
      <c r="K26" s="138">
        <f t="shared" si="8"/>
        <v>0.13718411552346566</v>
      </c>
      <c r="L26" s="23">
        <v>1.6796640671865626</v>
      </c>
      <c r="M26" s="23">
        <v>1.4714898835070509</v>
      </c>
      <c r="N26" s="24">
        <f t="shared" si="9"/>
        <v>0.14147170565886813</v>
      </c>
      <c r="O26" s="137">
        <v>2.9556650246305418</v>
      </c>
      <c r="P26" s="137">
        <v>3.3128834355828221</v>
      </c>
      <c r="Q26" s="138">
        <f t="shared" si="10"/>
        <v>-0.10782703886152167</v>
      </c>
      <c r="R26" s="23">
        <v>2.43161094224924</v>
      </c>
      <c r="S26" s="23">
        <v>2.4691358024691357</v>
      </c>
      <c r="T26" s="24">
        <f t="shared" si="11"/>
        <v>-1.5197568389057725E-2</v>
      </c>
      <c r="U26" s="142" t="e">
        <f>#REF!</f>
        <v>#REF!</v>
      </c>
      <c r="V26" s="142" t="e">
        <f>#REF!</f>
        <v>#REF!</v>
      </c>
      <c r="W26" s="142" t="e">
        <f>#REF!</f>
        <v>#REF!</v>
      </c>
    </row>
    <row r="27" spans="1:23" ht="15" customHeight="1" x14ac:dyDescent="0.2">
      <c r="A27" s="141"/>
      <c r="B27" s="136" t="s">
        <v>248</v>
      </c>
      <c r="C27" s="137">
        <v>1.8090909090909091</v>
      </c>
      <c r="D27" s="137">
        <v>1.8454545454545455</v>
      </c>
      <c r="E27" s="138">
        <f t="shared" si="6"/>
        <v>-1.9704433497536922E-2</v>
      </c>
      <c r="F27" s="23">
        <v>1.6092532059341211</v>
      </c>
      <c r="G27" s="23">
        <v>1.9691996970462005</v>
      </c>
      <c r="H27" s="24">
        <f t="shared" si="7"/>
        <v>-0.18278821170448023</v>
      </c>
      <c r="I27" s="137">
        <v>1.7448856799037304</v>
      </c>
      <c r="J27" s="137">
        <v>1.7179023508137432</v>
      </c>
      <c r="K27" s="138">
        <f t="shared" si="8"/>
        <v>1.5707137880803135E-2</v>
      </c>
      <c r="L27" s="23">
        <v>1.4997000599880024</v>
      </c>
      <c r="M27" s="23">
        <v>1.1649294911097485</v>
      </c>
      <c r="N27" s="24">
        <f t="shared" si="9"/>
        <v>0.28737410412654318</v>
      </c>
      <c r="O27" s="137">
        <v>3.0788177339901477</v>
      </c>
      <c r="P27" s="137">
        <v>2.2085889570552149</v>
      </c>
      <c r="Q27" s="138">
        <f t="shared" si="10"/>
        <v>0.39402025177887245</v>
      </c>
      <c r="R27" s="23">
        <v>2.2796352583586628</v>
      </c>
      <c r="S27" s="23">
        <v>2.1947873799725652</v>
      </c>
      <c r="T27" s="24">
        <f t="shared" si="11"/>
        <v>3.865881458966558E-2</v>
      </c>
      <c r="U27" s="142" t="e">
        <f>#REF!</f>
        <v>#REF!</v>
      </c>
      <c r="V27" s="142" t="e">
        <f>#REF!</f>
        <v>#REF!</v>
      </c>
      <c r="W27" s="142" t="e">
        <f>#REF!</f>
        <v>#REF!</v>
      </c>
    </row>
    <row r="28" spans="1:23" ht="15" customHeight="1" x14ac:dyDescent="0.2">
      <c r="A28" s="144"/>
      <c r="B28" s="136" t="s">
        <v>249</v>
      </c>
      <c r="C28" s="137">
        <v>2.1818181818181817</v>
      </c>
      <c r="D28" s="137">
        <v>1.9363636363636363</v>
      </c>
      <c r="E28" s="138">
        <f t="shared" si="6"/>
        <v>0.12676056338028174</v>
      </c>
      <c r="F28" s="23">
        <v>2.3635906462157403</v>
      </c>
      <c r="G28" s="23">
        <v>1.6914920474627619</v>
      </c>
      <c r="H28" s="24">
        <f t="shared" si="7"/>
        <v>0.39734067905381298</v>
      </c>
      <c r="I28" s="137">
        <v>2.0457280385078218</v>
      </c>
      <c r="J28" s="137">
        <v>1.8083182640144666</v>
      </c>
      <c r="K28" s="138">
        <f t="shared" si="8"/>
        <v>0.13128760529482553</v>
      </c>
      <c r="L28" s="23">
        <v>0.59988002399520091</v>
      </c>
      <c r="M28" s="23">
        <v>0.18393623543838136</v>
      </c>
      <c r="N28" s="24">
        <f t="shared" si="9"/>
        <v>2.2613477304539087</v>
      </c>
      <c r="O28" s="137">
        <v>2.7093596059113301</v>
      </c>
      <c r="P28" s="137">
        <v>2.9447852760736195</v>
      </c>
      <c r="Q28" s="138">
        <f t="shared" si="10"/>
        <v>-7.9946633825944136E-2</v>
      </c>
      <c r="R28" s="23">
        <v>5.1671732522796354</v>
      </c>
      <c r="S28" s="23">
        <v>6.1728395061728394</v>
      </c>
      <c r="T28" s="24">
        <f t="shared" si="11"/>
        <v>-0.16291793313069902</v>
      </c>
      <c r="U28" s="142" t="e">
        <f>#REF!</f>
        <v>#REF!</v>
      </c>
      <c r="V28" s="142" t="e">
        <f>#REF!</f>
        <v>#REF!</v>
      </c>
      <c r="W28" s="142" t="e">
        <f>#REF!</f>
        <v>#REF!</v>
      </c>
    </row>
    <row r="29" spans="1:23" ht="15" customHeight="1" x14ac:dyDescent="0.2">
      <c r="B29" s="136" t="s">
        <v>250</v>
      </c>
      <c r="C29" s="137">
        <v>2.0636363636363635</v>
      </c>
      <c r="D29" s="137">
        <v>2.3818181818181818</v>
      </c>
      <c r="E29" s="138">
        <f t="shared" si="6"/>
        <v>-0.13358778625954204</v>
      </c>
      <c r="F29" s="23">
        <v>2.2378677395021374</v>
      </c>
      <c r="G29" s="23">
        <v>2.3478919464781622</v>
      </c>
      <c r="H29" s="24">
        <f t="shared" si="7"/>
        <v>-4.6860847723874666E-2</v>
      </c>
      <c r="I29" s="137">
        <v>2.7677496991576414</v>
      </c>
      <c r="J29" s="137">
        <v>3.1946955997588908</v>
      </c>
      <c r="K29" s="138">
        <f t="shared" si="8"/>
        <v>-0.13364212247122131</v>
      </c>
      <c r="L29" s="23">
        <v>1.0797840431913617</v>
      </c>
      <c r="M29" s="23">
        <v>1.2875536480686696</v>
      </c>
      <c r="N29" s="24">
        <f t="shared" si="9"/>
        <v>-0.16136772645470909</v>
      </c>
      <c r="O29" s="137">
        <v>1.1083743842364533</v>
      </c>
      <c r="P29" s="137">
        <v>0.85889570552147243</v>
      </c>
      <c r="Q29" s="138">
        <f t="shared" si="10"/>
        <v>0.29046446164672779</v>
      </c>
      <c r="R29" s="23">
        <v>1.9756838905775076</v>
      </c>
      <c r="S29" s="23">
        <v>3.1550068587105624</v>
      </c>
      <c r="T29" s="24">
        <f t="shared" si="11"/>
        <v>-0.37379410598652041</v>
      </c>
      <c r="U29" s="142" t="e">
        <f>#REF!</f>
        <v>#REF!</v>
      </c>
      <c r="V29" s="142" t="e">
        <f>#REF!</f>
        <v>#REF!</v>
      </c>
      <c r="W29" s="142" t="e">
        <f>#REF!</f>
        <v>#REF!</v>
      </c>
    </row>
    <row r="30" spans="1:23" ht="15" customHeight="1" x14ac:dyDescent="0.2">
      <c r="B30" s="136" t="s">
        <v>251</v>
      </c>
      <c r="C30" s="137">
        <v>1.8272727272727274</v>
      </c>
      <c r="D30" s="137">
        <v>2.1363636363636362</v>
      </c>
      <c r="E30" s="138">
        <f t="shared" si="6"/>
        <v>-0.14468085106382966</v>
      </c>
      <c r="F30" s="23">
        <v>1.4332411365350768</v>
      </c>
      <c r="G30" s="23">
        <v>2.1711688967432465</v>
      </c>
      <c r="H30" s="24">
        <f t="shared" si="7"/>
        <v>-0.33987579746332097</v>
      </c>
      <c r="I30" s="137">
        <v>1.3237063778580025</v>
      </c>
      <c r="J30" s="137">
        <v>1.3863773357444245</v>
      </c>
      <c r="K30" s="138">
        <f t="shared" si="8"/>
        <v>-4.5204834405901728E-2</v>
      </c>
      <c r="L30" s="23">
        <v>2.6394721055788843</v>
      </c>
      <c r="M30" s="23">
        <v>3.1269160024524831</v>
      </c>
      <c r="N30" s="24">
        <f t="shared" si="9"/>
        <v>-0.15588646976487053</v>
      </c>
      <c r="O30" s="137">
        <v>2.3399014778325125</v>
      </c>
      <c r="P30" s="137">
        <v>2.8220858895705523</v>
      </c>
      <c r="Q30" s="138">
        <f t="shared" si="10"/>
        <v>-0.17086099807239241</v>
      </c>
      <c r="R30" s="23">
        <v>2.735562310030395</v>
      </c>
      <c r="S30" s="23">
        <v>1.6460905349794239</v>
      </c>
      <c r="T30" s="24">
        <f t="shared" si="11"/>
        <v>0.66185410334346484</v>
      </c>
      <c r="U30" s="142" t="e">
        <f>#REF!</f>
        <v>#REF!</v>
      </c>
      <c r="V30" s="142" t="e">
        <f>#REF!</f>
        <v>#REF!</v>
      </c>
      <c r="W30" s="142" t="e">
        <f>#REF!</f>
        <v>#REF!</v>
      </c>
    </row>
    <row r="31" spans="1:23" ht="15" customHeight="1" x14ac:dyDescent="0.2">
      <c r="B31" s="136" t="s">
        <v>252</v>
      </c>
      <c r="C31" s="137">
        <v>1.1000000000000001</v>
      </c>
      <c r="D31" s="137">
        <v>1.3818181818181818</v>
      </c>
      <c r="E31" s="138">
        <f t="shared" si="6"/>
        <v>-0.20394736842105254</v>
      </c>
      <c r="F31" s="23">
        <v>1.0057832537088258</v>
      </c>
      <c r="G31" s="23">
        <v>1.009845998485231</v>
      </c>
      <c r="H31" s="24">
        <f t="shared" si="7"/>
        <v>-4.0231330148352562E-3</v>
      </c>
      <c r="I31" s="137">
        <v>0.75210589651022863</v>
      </c>
      <c r="J31" s="137">
        <v>1.2055455093429777</v>
      </c>
      <c r="K31" s="138">
        <f t="shared" si="8"/>
        <v>-0.37612815884476536</v>
      </c>
      <c r="L31" s="23">
        <v>1.2597480503899221</v>
      </c>
      <c r="M31" s="23">
        <v>1.9619865113427346</v>
      </c>
      <c r="N31" s="24">
        <f t="shared" si="9"/>
        <v>-0.35792216556688661</v>
      </c>
      <c r="O31" s="137">
        <v>1.8472906403940887</v>
      </c>
      <c r="P31" s="137">
        <v>1.7177914110429449</v>
      </c>
      <c r="Q31" s="138">
        <f t="shared" si="10"/>
        <v>7.5387051372272973E-2</v>
      </c>
      <c r="R31" s="23">
        <v>1.21580547112462</v>
      </c>
      <c r="S31" s="23">
        <v>1.3717421124828533</v>
      </c>
      <c r="T31" s="24">
        <f t="shared" si="11"/>
        <v>-0.113677811550152</v>
      </c>
      <c r="U31" s="142" t="e">
        <f>#REF!</f>
        <v>#REF!</v>
      </c>
      <c r="V31" s="142" t="e">
        <f>#REF!</f>
        <v>#REF!</v>
      </c>
      <c r="W31" s="142" t="e">
        <f>#REF!</f>
        <v>#REF!</v>
      </c>
    </row>
    <row r="32" spans="1:23" ht="15" customHeight="1" x14ac:dyDescent="0.2">
      <c r="A32" s="141"/>
      <c r="B32" s="136" t="s">
        <v>253</v>
      </c>
      <c r="C32" s="137">
        <v>1.4636363636363636</v>
      </c>
      <c r="D32" s="137">
        <v>1.4</v>
      </c>
      <c r="E32" s="138">
        <f t="shared" si="6"/>
        <v>4.5454545454545414E-2</v>
      </c>
      <c r="F32" s="23">
        <v>1.0309278350515463</v>
      </c>
      <c r="G32" s="23">
        <v>0.85836909871244638</v>
      </c>
      <c r="H32" s="24">
        <f t="shared" si="7"/>
        <v>0.20103092783505128</v>
      </c>
      <c r="I32" s="137">
        <v>1.7148014440433212</v>
      </c>
      <c r="J32" s="137">
        <v>1.7179023508137432</v>
      </c>
      <c r="K32" s="138">
        <f t="shared" si="8"/>
        <v>-1.8050541516245744E-3</v>
      </c>
      <c r="L32" s="23">
        <v>1.2597480503899221</v>
      </c>
      <c r="M32" s="23">
        <v>0.91968117719190678</v>
      </c>
      <c r="N32" s="24">
        <f t="shared" si="9"/>
        <v>0.36976604679064207</v>
      </c>
      <c r="O32" s="137">
        <v>1.1083743842364533</v>
      </c>
      <c r="P32" s="137">
        <v>1.1042944785276074</v>
      </c>
      <c r="Q32" s="138">
        <f t="shared" si="10"/>
        <v>3.6945812807882561E-3</v>
      </c>
      <c r="R32" s="23">
        <v>3.9513677811550152</v>
      </c>
      <c r="S32" s="23">
        <v>3.2921810699588478</v>
      </c>
      <c r="T32" s="24">
        <f t="shared" si="11"/>
        <v>0.20022796352583572</v>
      </c>
      <c r="U32" s="142" t="e">
        <f>#REF!</f>
        <v>#REF!</v>
      </c>
      <c r="V32" s="142" t="e">
        <f>#REF!</f>
        <v>#REF!</v>
      </c>
      <c r="W32" s="142" t="e">
        <f>#REF!</f>
        <v>#REF!</v>
      </c>
    </row>
    <row r="33" spans="1:23" ht="15" customHeight="1" x14ac:dyDescent="0.2">
      <c r="A33" s="141"/>
      <c r="B33" s="136" t="s">
        <v>254</v>
      </c>
      <c r="C33" s="137">
        <v>1.8545454545454545</v>
      </c>
      <c r="D33" s="137">
        <v>1.8363636363636364</v>
      </c>
      <c r="E33" s="138">
        <f t="shared" si="6"/>
        <v>9.9009900990099098E-3</v>
      </c>
      <c r="F33" s="23">
        <v>2.0870002514458132</v>
      </c>
      <c r="G33" s="23">
        <v>2.246907346629639</v>
      </c>
      <c r="H33" s="24">
        <f t="shared" si="7"/>
        <v>-7.1167640901475648E-2</v>
      </c>
      <c r="I33" s="137">
        <v>1.9554753309265944</v>
      </c>
      <c r="J33" s="137">
        <v>1.4767932489451476</v>
      </c>
      <c r="K33" s="138">
        <f t="shared" si="8"/>
        <v>0.32413615265600826</v>
      </c>
      <c r="L33" s="23">
        <v>1.859628074385123</v>
      </c>
      <c r="M33" s="23">
        <v>1.226241569589209</v>
      </c>
      <c r="N33" s="24">
        <f t="shared" si="9"/>
        <v>0.51652669466106782</v>
      </c>
      <c r="O33" s="137">
        <v>1.1083743842364533</v>
      </c>
      <c r="P33" s="137">
        <v>2.4539877300613497</v>
      </c>
      <c r="Q33" s="138">
        <f t="shared" si="10"/>
        <v>-0.54833743842364524</v>
      </c>
      <c r="R33" s="23">
        <v>1.21580547112462</v>
      </c>
      <c r="S33" s="23">
        <v>1.6460905349794239</v>
      </c>
      <c r="T33" s="24">
        <f t="shared" si="11"/>
        <v>-0.2613981762917934</v>
      </c>
      <c r="U33" s="142" t="e">
        <f>#REF!</f>
        <v>#REF!</v>
      </c>
      <c r="V33" s="142" t="e">
        <f>#REF!</f>
        <v>#REF!</v>
      </c>
      <c r="W33" s="142" t="e">
        <f>#REF!</f>
        <v>#REF!</v>
      </c>
    </row>
    <row r="34" spans="1:23" ht="15" customHeight="1" x14ac:dyDescent="0.2">
      <c r="B34" s="136" t="s">
        <v>255</v>
      </c>
      <c r="C34" s="137">
        <v>0.43636363636363634</v>
      </c>
      <c r="D34" s="137">
        <v>0.2818181818181818</v>
      </c>
      <c r="E34" s="138">
        <f t="shared" si="6"/>
        <v>0.54838709677419351</v>
      </c>
      <c r="F34" s="23">
        <v>0.35202413879808903</v>
      </c>
      <c r="G34" s="23">
        <v>0.27770764958343852</v>
      </c>
      <c r="H34" s="24">
        <f t="shared" si="7"/>
        <v>0.26760692161748234</v>
      </c>
      <c r="I34" s="137">
        <v>0.33092659446450062</v>
      </c>
      <c r="J34" s="137">
        <v>0.18083182640144665</v>
      </c>
      <c r="K34" s="138">
        <f t="shared" si="8"/>
        <v>0.8300240673886885</v>
      </c>
      <c r="L34" s="23">
        <v>0.83983203359328129</v>
      </c>
      <c r="M34" s="23">
        <v>0.42918454935622319</v>
      </c>
      <c r="N34" s="24">
        <f t="shared" si="9"/>
        <v>0.9568086382723453</v>
      </c>
      <c r="O34" s="137">
        <v>0.24630541871921183</v>
      </c>
      <c r="P34" s="137">
        <v>0.12269938650306748</v>
      </c>
      <c r="Q34" s="138">
        <f t="shared" si="10"/>
        <v>1.0073891625615765</v>
      </c>
      <c r="R34" s="23">
        <v>0.60790273556231</v>
      </c>
      <c r="S34" s="23">
        <v>0.54869684499314131</v>
      </c>
      <c r="T34" s="24">
        <f t="shared" si="11"/>
        <v>0.10790273556230989</v>
      </c>
      <c r="U34" s="142" t="e">
        <f>#REF!</f>
        <v>#REF!</v>
      </c>
      <c r="V34" s="142" t="e">
        <f>#REF!</f>
        <v>#REF!</v>
      </c>
      <c r="W34" s="142" t="e">
        <f>#REF!</f>
        <v>#REF!</v>
      </c>
    </row>
    <row r="35" spans="1:23" ht="15" customHeight="1" x14ac:dyDescent="0.2">
      <c r="B35" s="136" t="s">
        <v>256</v>
      </c>
      <c r="C35" s="137">
        <v>0.21818181818181817</v>
      </c>
      <c r="D35" s="137">
        <v>0.1</v>
      </c>
      <c r="E35" s="138">
        <f t="shared" si="6"/>
        <v>1.1818181818181817</v>
      </c>
      <c r="F35" s="23">
        <v>0.2263012320844858</v>
      </c>
      <c r="G35" s="23">
        <v>7.573844988639232E-2</v>
      </c>
      <c r="H35" s="24">
        <f t="shared" si="7"/>
        <v>1.9879306009554942</v>
      </c>
      <c r="I35" s="137">
        <v>0.15042117930204574</v>
      </c>
      <c r="J35" s="137">
        <v>0.12055455093429777</v>
      </c>
      <c r="K35" s="138">
        <f t="shared" si="8"/>
        <v>0.24774368231046928</v>
      </c>
      <c r="L35" s="23">
        <v>0.11997600479904019</v>
      </c>
      <c r="M35" s="23">
        <v>0.12262415695892091</v>
      </c>
      <c r="N35" s="24">
        <f t="shared" si="9"/>
        <v>-2.1595680863827238E-2</v>
      </c>
      <c r="O35" s="137">
        <v>0.24630541871921183</v>
      </c>
      <c r="P35" s="137">
        <v>0</v>
      </c>
      <c r="Q35" s="138" t="str">
        <f t="shared" si="10"/>
        <v>-</v>
      </c>
      <c r="R35" s="23">
        <v>0.1519756838905775</v>
      </c>
      <c r="S35" s="23">
        <v>0.27434842249657065</v>
      </c>
      <c r="T35" s="24">
        <f t="shared" si="11"/>
        <v>-0.44604863221884505</v>
      </c>
      <c r="U35" s="142" t="e">
        <f>#REF!</f>
        <v>#REF!</v>
      </c>
      <c r="V35" s="142" t="e">
        <f>#REF!</f>
        <v>#REF!</v>
      </c>
      <c r="W35" s="142" t="e">
        <f>#REF!</f>
        <v>#REF!</v>
      </c>
    </row>
    <row r="36" spans="1:23" x14ac:dyDescent="0.2">
      <c r="B36" s="145" t="s">
        <v>216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</row>
    <row r="37" spans="1:23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23" x14ac:dyDescent="0.2">
      <c r="B38" s="33"/>
      <c r="C38" s="61"/>
      <c r="D38" s="61"/>
      <c r="E38" s="61"/>
      <c r="F38" s="61"/>
      <c r="G38" s="61"/>
      <c r="H38" s="61"/>
      <c r="I38" s="61"/>
    </row>
    <row r="39" spans="1:23" x14ac:dyDescent="0.2">
      <c r="B39" s="33"/>
      <c r="C39" s="61"/>
      <c r="D39" s="61"/>
      <c r="E39" s="61"/>
      <c r="F39" s="61"/>
      <c r="G39" s="61"/>
      <c r="H39" s="61"/>
      <c r="I39" s="61"/>
    </row>
    <row r="40" spans="1:23" x14ac:dyDescent="0.2">
      <c r="B40" s="33"/>
      <c r="C40" s="27"/>
      <c r="D40" s="27"/>
      <c r="E40" s="27"/>
      <c r="F40" s="27"/>
      <c r="G40" s="27"/>
      <c r="H40" s="27"/>
      <c r="I40" s="27"/>
    </row>
    <row r="41" spans="1:23" x14ac:dyDescent="0.2">
      <c r="B41" s="33"/>
      <c r="C41" s="27"/>
      <c r="D41" s="27"/>
      <c r="E41" s="27"/>
      <c r="F41" s="27"/>
      <c r="G41" s="27"/>
      <c r="H41" s="27"/>
      <c r="I41" s="27"/>
    </row>
    <row r="42" spans="1:23" x14ac:dyDescent="0.2">
      <c r="B42" s="33"/>
      <c r="C42" s="27"/>
      <c r="D42" s="27"/>
      <c r="E42" s="27"/>
      <c r="F42" s="27"/>
      <c r="G42" s="27"/>
      <c r="H42" s="27"/>
      <c r="I42" s="27"/>
    </row>
    <row r="43" spans="1:23" x14ac:dyDescent="0.2">
      <c r="B43" s="33"/>
    </row>
    <row r="44" spans="1:23" x14ac:dyDescent="0.2">
      <c r="B44" s="33"/>
    </row>
    <row r="45" spans="1:23" x14ac:dyDescent="0.2">
      <c r="B45" s="33"/>
    </row>
    <row r="46" spans="1:23" x14ac:dyDescent="0.2">
      <c r="B46" s="33"/>
    </row>
    <row r="47" spans="1:23" x14ac:dyDescent="0.2">
      <c r="B47" s="33"/>
    </row>
    <row r="48" spans="1:23" x14ac:dyDescent="0.2">
      <c r="B48" s="33"/>
    </row>
    <row r="49" spans="2:2" x14ac:dyDescent="0.2">
      <c r="B49" s="33"/>
    </row>
    <row r="50" spans="2:2" x14ac:dyDescent="0.2">
      <c r="B50" s="33"/>
    </row>
    <row r="51" spans="2:2" x14ac:dyDescent="0.2">
      <c r="B51" s="33"/>
    </row>
    <row r="52" spans="2:2" x14ac:dyDescent="0.2">
      <c r="B52" s="33"/>
    </row>
    <row r="53" spans="2:2" x14ac:dyDescent="0.2">
      <c r="B53" s="33"/>
    </row>
    <row r="54" spans="2:2" x14ac:dyDescent="0.2">
      <c r="B54" s="33"/>
    </row>
    <row r="55" spans="2:2" x14ac:dyDescent="0.2">
      <c r="B55" s="33"/>
    </row>
    <row r="56" spans="2:2" x14ac:dyDescent="0.2">
      <c r="B56" s="33"/>
    </row>
    <row r="57" spans="2:2" x14ac:dyDescent="0.2">
      <c r="B57" s="33"/>
    </row>
  </sheetData>
  <mergeCells count="19">
    <mergeCell ref="B36:W36"/>
    <mergeCell ref="B11:V11"/>
    <mergeCell ref="B15:W15"/>
    <mergeCell ref="B16:B17"/>
    <mergeCell ref="C16:E16"/>
    <mergeCell ref="F16:H16"/>
    <mergeCell ref="I16:K16"/>
    <mergeCell ref="L16:N16"/>
    <mergeCell ref="O16:Q16"/>
    <mergeCell ref="R16:T16"/>
    <mergeCell ref="U16:W16"/>
    <mergeCell ref="B5:V5"/>
    <mergeCell ref="C6:E6"/>
    <mergeCell ref="F6:H6"/>
    <mergeCell ref="I6:K6"/>
    <mergeCell ref="L6:N6"/>
    <mergeCell ref="O6:Q6"/>
    <mergeCell ref="R6:T6"/>
    <mergeCell ref="U6:W6"/>
  </mergeCells>
  <hyperlinks>
    <hyperlink ref="X13" location="INDICE!A1" tooltip="Ver Índice" display="Ver Índice"/>
  </hyperlinks>
  <printOptions horizontalCentered="1" verticalCentered="1"/>
  <pageMargins left="0.28000000000000003" right="0.19" top="0.31" bottom="0.21" header="0" footer="0"/>
  <pageSetup paperSize="9" scale="7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8"/>
  <sheetViews>
    <sheetView showGridLines="0" showZeros="0" zoomScaleNormal="100" workbookViewId="0"/>
  </sheetViews>
  <sheetFormatPr baseColWidth="10" defaultRowHeight="12.75" x14ac:dyDescent="0.2"/>
  <cols>
    <col min="1" max="1" width="18.5703125" style="10" customWidth="1"/>
    <col min="2" max="2" width="25.7109375" style="10" customWidth="1"/>
    <col min="3" max="4" width="7.7109375" style="10" customWidth="1"/>
    <col min="5" max="5" width="9.7109375" style="10" customWidth="1"/>
    <col min="6" max="7" width="7.7109375" style="10" customWidth="1"/>
    <col min="8" max="8" width="9.7109375" style="10" customWidth="1"/>
    <col min="9" max="10" width="7.7109375" style="10" customWidth="1"/>
    <col min="11" max="11" width="9.7109375" style="10" customWidth="1"/>
    <col min="12" max="13" width="7.7109375" style="10" customWidth="1"/>
    <col min="14" max="14" width="9.7109375" style="10" customWidth="1"/>
    <col min="15" max="16" width="7.7109375" style="10" customWidth="1"/>
    <col min="17" max="17" width="9.7109375" style="10" customWidth="1"/>
    <col min="18" max="19" width="7.7109375" style="10" customWidth="1"/>
    <col min="20" max="20" width="9.140625" style="10" customWidth="1"/>
    <col min="21" max="21" width="7.7109375" style="10" customWidth="1"/>
    <col min="22" max="16384" width="11.42578125" style="10"/>
  </cols>
  <sheetData>
    <row r="1" spans="2:20" x14ac:dyDescent="0.2">
      <c r="B1" s="3"/>
      <c r="C1" s="3"/>
      <c r="D1" s="3"/>
      <c r="E1" s="3"/>
      <c r="F1" s="3"/>
      <c r="G1" s="3"/>
      <c r="H1" s="3"/>
    </row>
    <row r="2" spans="2:20" x14ac:dyDescent="0.2">
      <c r="B2" s="3"/>
      <c r="C2" s="3"/>
      <c r="D2" s="3"/>
      <c r="E2" s="3"/>
      <c r="F2" s="3"/>
      <c r="G2" s="3"/>
      <c r="H2" s="3"/>
    </row>
    <row r="3" spans="2:20" x14ac:dyDescent="0.2">
      <c r="B3" s="3"/>
      <c r="C3" s="3"/>
      <c r="D3" s="3"/>
      <c r="E3" s="3"/>
      <c r="F3" s="3"/>
      <c r="G3" s="3"/>
      <c r="H3" s="3"/>
    </row>
    <row r="4" spans="2:20" ht="34.5" customHeight="1" x14ac:dyDescent="0.2">
      <c r="B4" s="3"/>
      <c r="C4" s="3"/>
      <c r="D4" s="3"/>
      <c r="E4" s="3"/>
      <c r="F4" s="3"/>
      <c r="G4" s="3"/>
      <c r="H4" s="3"/>
    </row>
    <row r="5" spans="2:20" ht="24" customHeight="1" x14ac:dyDescent="0.2">
      <c r="B5" s="13" t="s">
        <v>257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2:20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</row>
    <row r="7" spans="2:20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</row>
    <row r="8" spans="2:20" ht="15" customHeight="1" x14ac:dyDescent="0.2">
      <c r="B8" s="36" t="s">
        <v>258</v>
      </c>
      <c r="C8" s="54">
        <v>56.881818181818183</v>
      </c>
      <c r="D8" s="54">
        <v>56.663636363636364</v>
      </c>
      <c r="E8" s="41">
        <f t="shared" ref="E8:E10" si="0">IFERROR(C8/D8-1,"-")</f>
        <v>3.8504732873416714E-3</v>
      </c>
      <c r="F8" s="54">
        <v>50.062861453356803</v>
      </c>
      <c r="G8" s="54">
        <v>51.375915172936125</v>
      </c>
      <c r="H8" s="41">
        <f t="shared" ref="H8:H10" si="1">IFERROR(F8/G8-1,"-")</f>
        <v>-2.5557767976676637E-2</v>
      </c>
      <c r="I8" s="54">
        <v>44.494584837545126</v>
      </c>
      <c r="J8" s="54">
        <v>45.17781796262809</v>
      </c>
      <c r="K8" s="41">
        <f t="shared" ref="K8:K10" si="2">IFERROR(I8/J8-1,"-")</f>
        <v>-1.5123198859408049E-2</v>
      </c>
      <c r="L8" s="54">
        <v>84.703059388122369</v>
      </c>
      <c r="M8" s="54">
        <v>82.893930104230535</v>
      </c>
      <c r="N8" s="41">
        <f t="shared" ref="N8:N10" si="3">IFERROR(L8/M8-1,"-")</f>
        <v>2.1824629157008779E-2</v>
      </c>
      <c r="O8" s="54">
        <v>59.35960591133005</v>
      </c>
      <c r="P8" s="54">
        <v>56.319018404907979</v>
      </c>
      <c r="Q8" s="41">
        <f t="shared" ref="Q8:Q10" si="4">IFERROR(O8/P8-1,"-")</f>
        <v>5.3988645266535684E-2</v>
      </c>
      <c r="R8" s="54">
        <v>56.382978723404257</v>
      </c>
      <c r="S8" s="54">
        <v>52.812071330589852</v>
      </c>
      <c r="T8" s="41">
        <f t="shared" ref="T8:T10" si="5">IFERROR(R8/S8-1,"-")</f>
        <v>6.7615363360044256E-2</v>
      </c>
    </row>
    <row r="9" spans="2:20" ht="15" customHeight="1" x14ac:dyDescent="0.2">
      <c r="B9" s="20" t="s">
        <v>259</v>
      </c>
      <c r="C9" s="137">
        <v>35.254545454545458</v>
      </c>
      <c r="D9" s="137">
        <v>36.990909090909092</v>
      </c>
      <c r="E9" s="138">
        <f t="shared" si="0"/>
        <v>-4.6940280167117154E-2</v>
      </c>
      <c r="F9" s="23">
        <v>40.809655519235605</v>
      </c>
      <c r="G9" s="23">
        <v>41.630901287553648</v>
      </c>
      <c r="H9" s="24">
        <f t="shared" si="1"/>
        <v>-1.9726831342072537E-2</v>
      </c>
      <c r="I9" s="137">
        <v>45.006016847172084</v>
      </c>
      <c r="J9" s="137">
        <v>46.594333936106089</v>
      </c>
      <c r="K9" s="138">
        <f t="shared" si="2"/>
        <v>-3.4088202464961359E-2</v>
      </c>
      <c r="L9" s="23">
        <v>12.95740851829634</v>
      </c>
      <c r="M9" s="23">
        <v>14.898835070508889</v>
      </c>
      <c r="N9" s="24">
        <f t="shared" si="3"/>
        <v>-0.13030727187895752</v>
      </c>
      <c r="O9" s="137">
        <v>33.620689655172413</v>
      </c>
      <c r="P9" s="137">
        <v>37.300613496932513</v>
      </c>
      <c r="Q9" s="138">
        <f t="shared" si="4"/>
        <v>-9.8655852994555371E-2</v>
      </c>
      <c r="R9" s="23">
        <v>35.866261398176292</v>
      </c>
      <c r="S9" s="23">
        <v>39.780521262002743</v>
      </c>
      <c r="T9" s="24">
        <f t="shared" si="5"/>
        <v>-9.8396394507913265E-2</v>
      </c>
    </row>
    <row r="10" spans="2:20" ht="15" customHeight="1" x14ac:dyDescent="0.2">
      <c r="B10" s="20" t="s">
        <v>55</v>
      </c>
      <c r="C10" s="21">
        <v>7.8636363636363633</v>
      </c>
      <c r="D10" s="21">
        <v>6.3454545454545457</v>
      </c>
      <c r="E10" s="22">
        <f t="shared" si="0"/>
        <v>0.23925501432664742</v>
      </c>
      <c r="F10" s="23">
        <v>9.1274830274075942</v>
      </c>
      <c r="G10" s="23">
        <v>6.9931835395102251</v>
      </c>
      <c r="H10" s="24">
        <f t="shared" si="1"/>
        <v>0.30519712171702085</v>
      </c>
      <c r="I10" s="21">
        <v>10.499398315282791</v>
      </c>
      <c r="J10" s="21">
        <v>8.2278481012658222</v>
      </c>
      <c r="K10" s="22">
        <f t="shared" si="2"/>
        <v>0.27608071831898551</v>
      </c>
      <c r="L10" s="23">
        <v>2.3395320935812838</v>
      </c>
      <c r="M10" s="23">
        <v>2.2072348252605765</v>
      </c>
      <c r="N10" s="24">
        <f t="shared" si="3"/>
        <v>5.993801239752039E-2</v>
      </c>
      <c r="O10" s="21">
        <v>7.0197044334975374</v>
      </c>
      <c r="P10" s="21">
        <v>6.3803680981595088</v>
      </c>
      <c r="Q10" s="22">
        <f t="shared" si="4"/>
        <v>0.10020367563471022</v>
      </c>
      <c r="R10" s="23">
        <v>7.7507598784194531</v>
      </c>
      <c r="S10" s="23">
        <v>7.4074074074074074</v>
      </c>
      <c r="T10" s="24">
        <f t="shared" si="5"/>
        <v>4.6352583586626084E-2</v>
      </c>
    </row>
    <row r="11" spans="2:20" ht="15" customHeight="1" x14ac:dyDescent="0.2">
      <c r="B11" s="25" t="s">
        <v>216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2:20" x14ac:dyDescent="0.2">
      <c r="B12" s="61"/>
      <c r="C12" s="61"/>
      <c r="D12" s="61"/>
      <c r="E12" s="61"/>
      <c r="F12" s="61"/>
      <c r="G12" s="146"/>
      <c r="H12" s="61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2:20" x14ac:dyDescent="0.2">
      <c r="B13" s="61"/>
      <c r="C13" s="61"/>
      <c r="D13" s="61"/>
      <c r="E13" s="61"/>
      <c r="F13" s="61"/>
      <c r="G13" s="61"/>
      <c r="H13" s="61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2:20" ht="26.25" customHeight="1" x14ac:dyDescent="0.2">
      <c r="B14" s="13" t="s">
        <v>260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2:20" ht="12.75" customHeight="1" x14ac:dyDescent="0.2">
      <c r="B15" s="103"/>
      <c r="C15" s="15" t="s">
        <v>24</v>
      </c>
      <c r="D15" s="15"/>
      <c r="E15" s="15"/>
      <c r="F15" s="16" t="s">
        <v>25</v>
      </c>
      <c r="G15" s="16"/>
      <c r="H15" s="16"/>
      <c r="I15" s="15" t="s">
        <v>26</v>
      </c>
      <c r="J15" s="15"/>
      <c r="K15" s="15"/>
      <c r="L15" s="16" t="s">
        <v>27</v>
      </c>
      <c r="M15" s="16"/>
      <c r="N15" s="16"/>
      <c r="O15" s="15" t="s">
        <v>261</v>
      </c>
      <c r="P15" s="15"/>
      <c r="Q15" s="15"/>
      <c r="R15" s="16" t="s">
        <v>29</v>
      </c>
      <c r="S15" s="16"/>
      <c r="T15" s="16"/>
    </row>
    <row r="16" spans="2:20" x14ac:dyDescent="0.2">
      <c r="B16" s="103"/>
      <c r="C16" s="19">
        <v>2015</v>
      </c>
      <c r="D16" s="19">
        <v>2014</v>
      </c>
      <c r="E16" s="19" t="s">
        <v>357</v>
      </c>
      <c r="F16" s="35">
        <v>2015</v>
      </c>
      <c r="G16" s="35">
        <v>2014</v>
      </c>
      <c r="H16" s="35" t="s">
        <v>357</v>
      </c>
      <c r="I16" s="19">
        <v>2015</v>
      </c>
      <c r="J16" s="19">
        <v>2014</v>
      </c>
      <c r="K16" s="19" t="s">
        <v>357</v>
      </c>
      <c r="L16" s="35">
        <v>2015</v>
      </c>
      <c r="M16" s="35">
        <v>2014</v>
      </c>
      <c r="N16" s="35" t="s">
        <v>357</v>
      </c>
      <c r="O16" s="19">
        <v>2015</v>
      </c>
      <c r="P16" s="19">
        <v>2014</v>
      </c>
      <c r="Q16" s="19" t="s">
        <v>357</v>
      </c>
      <c r="R16" s="35">
        <v>2015</v>
      </c>
      <c r="S16" s="35">
        <v>2014</v>
      </c>
      <c r="T16" s="35" t="s">
        <v>357</v>
      </c>
    </row>
    <row r="17" spans="2:20" ht="15" customHeight="1" x14ac:dyDescent="0.2">
      <c r="B17" s="20" t="s">
        <v>262</v>
      </c>
      <c r="C17" s="137">
        <v>37.943262411347519</v>
      </c>
      <c r="D17" s="137">
        <v>38.083113576429938</v>
      </c>
      <c r="E17" s="138">
        <f t="shared" ref="E17:E30" si="6">IFERROR(C17/D17-1,"-")</f>
        <v>-3.672261849119729E-3</v>
      </c>
      <c r="F17" s="23">
        <v>34.121196882071914</v>
      </c>
      <c r="G17" s="23">
        <v>35.445594546831607</v>
      </c>
      <c r="H17" s="24">
        <f t="shared" ref="H17:H30" si="7">IFERROR(F17/G17-1,"-")</f>
        <v>-3.7364238960919893E-2</v>
      </c>
      <c r="I17" s="137">
        <v>26.80505415162455</v>
      </c>
      <c r="J17" s="137">
        <v>28.300180831826403</v>
      </c>
      <c r="K17" s="138">
        <f t="shared" ref="K17:K30" si="8">IFERROR(I17/J17-1,"-")</f>
        <v>-5.2830993875503163E-2</v>
      </c>
      <c r="L17" s="23">
        <v>61.247750449910015</v>
      </c>
      <c r="M17" s="23">
        <v>58.920907418761495</v>
      </c>
      <c r="N17" s="24">
        <f t="shared" ref="N17:N30" si="9">IFERROR(L17/M17-1,"-")</f>
        <v>3.9490957167567453E-2</v>
      </c>
      <c r="O17" s="137">
        <v>41.748768472906406</v>
      </c>
      <c r="P17" s="137">
        <v>40.736196319018404</v>
      </c>
      <c r="Q17" s="138">
        <f t="shared" ref="Q17:Q30" si="10">IFERROR(O17/P17-1,"-")</f>
        <v>2.4856816428274753E-2</v>
      </c>
      <c r="R17" s="23">
        <v>34.194528875379937</v>
      </c>
      <c r="S17" s="23">
        <v>32.647462277091904</v>
      </c>
      <c r="T17" s="24">
        <f t="shared" ref="T17:T30" si="11">IFERROR(R17/S17-1,"-")</f>
        <v>4.7387039922351937E-2</v>
      </c>
    </row>
    <row r="18" spans="2:20" ht="15" customHeight="1" x14ac:dyDescent="0.2">
      <c r="B18" s="20" t="s">
        <v>263</v>
      </c>
      <c r="C18" s="137">
        <v>28.068717096148518</v>
      </c>
      <c r="D18" s="137">
        <v>28.685882677962979</v>
      </c>
      <c r="E18" s="138">
        <f t="shared" si="6"/>
        <v>-2.1514610121743938E-2</v>
      </c>
      <c r="F18" s="23">
        <v>21.347749559969827</v>
      </c>
      <c r="G18" s="23">
        <v>23.478919464781622</v>
      </c>
      <c r="H18" s="24">
        <f t="shared" si="7"/>
        <v>-9.0769505300639985E-2</v>
      </c>
      <c r="I18" s="137">
        <v>19.705174488567991</v>
      </c>
      <c r="J18" s="137">
        <v>20.433996383363471</v>
      </c>
      <c r="K18" s="138">
        <f t="shared" si="8"/>
        <v>-3.5667124586008958E-2</v>
      </c>
      <c r="L18" s="23">
        <v>54.82903419316137</v>
      </c>
      <c r="M18" s="23">
        <v>54.383813611281425</v>
      </c>
      <c r="N18" s="24">
        <f t="shared" si="9"/>
        <v>8.1866377570032345E-3</v>
      </c>
      <c r="O18" s="137">
        <v>20.44334975369458</v>
      </c>
      <c r="P18" s="137">
        <v>18.895705521472394</v>
      </c>
      <c r="Q18" s="138">
        <f t="shared" si="10"/>
        <v>8.1904548653316978E-2</v>
      </c>
      <c r="R18" s="23">
        <v>30.091185410334347</v>
      </c>
      <c r="S18" s="23">
        <v>29.080932784636488</v>
      </c>
      <c r="T18" s="24">
        <f t="shared" si="11"/>
        <v>3.4739347364799E-2</v>
      </c>
    </row>
    <row r="19" spans="2:20" ht="15" customHeight="1" x14ac:dyDescent="0.2">
      <c r="B19" s="20" t="s">
        <v>264</v>
      </c>
      <c r="C19" s="137">
        <v>23.524978466838931</v>
      </c>
      <c r="D19" s="137">
        <v>25.157973653207669</v>
      </c>
      <c r="E19" s="138">
        <f t="shared" si="6"/>
        <v>-6.49096468928263E-2</v>
      </c>
      <c r="F19" s="23">
        <v>22.177520744279608</v>
      </c>
      <c r="G19" s="23">
        <v>25.195657662206514</v>
      </c>
      <c r="H19" s="24">
        <f t="shared" si="7"/>
        <v>-0.11978797927764007</v>
      </c>
      <c r="I19" s="137">
        <v>19.584837545126355</v>
      </c>
      <c r="J19" s="137">
        <v>19.710669077757686</v>
      </c>
      <c r="K19" s="138">
        <f t="shared" si="8"/>
        <v>-6.3839300500115881E-3</v>
      </c>
      <c r="L19" s="23">
        <v>0</v>
      </c>
      <c r="M19" s="23">
        <v>0</v>
      </c>
      <c r="N19" s="24" t="str">
        <f t="shared" si="9"/>
        <v>-</v>
      </c>
      <c r="O19" s="137">
        <v>25.985221674876847</v>
      </c>
      <c r="P19" s="137">
        <v>25.521472392638035</v>
      </c>
      <c r="Q19" s="138">
        <f t="shared" si="10"/>
        <v>1.817094543387654E-2</v>
      </c>
      <c r="R19" s="23">
        <v>21.88449848024316</v>
      </c>
      <c r="S19" s="23">
        <v>24.142661179698216</v>
      </c>
      <c r="T19" s="24">
        <f t="shared" si="11"/>
        <v>-9.3534125449019068E-2</v>
      </c>
    </row>
    <row r="20" spans="2:20" ht="15" customHeight="1" x14ac:dyDescent="0.2">
      <c r="B20" s="20" t="s">
        <v>265</v>
      </c>
      <c r="C20" s="137">
        <v>22.784810126582279</v>
      </c>
      <c r="D20" s="137">
        <v>22.525301204819279</v>
      </c>
      <c r="E20" s="138">
        <f t="shared" si="6"/>
        <v>1.1520774768040809E-2</v>
      </c>
      <c r="F20" s="23">
        <v>21.750062861453358</v>
      </c>
      <c r="G20" s="23">
        <v>22.645796516031304</v>
      </c>
      <c r="H20" s="24">
        <f t="shared" si="7"/>
        <v>-3.9554080332031671E-2</v>
      </c>
      <c r="I20" s="137">
        <v>15.734055354993982</v>
      </c>
      <c r="J20" s="137">
        <v>16.636528028933093</v>
      </c>
      <c r="K20" s="138">
        <f t="shared" si="8"/>
        <v>-5.4246455292209506E-2</v>
      </c>
      <c r="L20" s="23">
        <v>36.232753449310138</v>
      </c>
      <c r="M20" s="23">
        <v>33.415082771305947</v>
      </c>
      <c r="N20" s="24">
        <f t="shared" si="9"/>
        <v>8.4323318822474125E-2</v>
      </c>
      <c r="O20" s="137">
        <v>22.981366459627328</v>
      </c>
      <c r="P20" s="137">
        <v>18.94736842105263</v>
      </c>
      <c r="Q20" s="138">
        <f t="shared" si="10"/>
        <v>0.21290545203588684</v>
      </c>
      <c r="R20" s="23">
        <v>20.820668693009118</v>
      </c>
      <c r="S20" s="23">
        <v>19.478737997256516</v>
      </c>
      <c r="T20" s="24">
        <f t="shared" si="11"/>
        <v>6.8892075859411817E-2</v>
      </c>
    </row>
    <row r="21" spans="2:20" ht="15" customHeight="1" x14ac:dyDescent="0.2">
      <c r="B21" s="20" t="s">
        <v>266</v>
      </c>
      <c r="C21" s="137">
        <v>19.245868711768466</v>
      </c>
      <c r="D21" s="137">
        <v>19.760643157317741</v>
      </c>
      <c r="E21" s="138">
        <f t="shared" si="6"/>
        <v>-2.6050490434500029E-2</v>
      </c>
      <c r="F21" s="23">
        <v>13.980387226552677</v>
      </c>
      <c r="G21" s="23">
        <v>15.172936127240595</v>
      </c>
      <c r="H21" s="24">
        <f t="shared" si="7"/>
        <v>-7.8597108080280198E-2</v>
      </c>
      <c r="I21" s="137">
        <v>9.9879663056558368</v>
      </c>
      <c r="J21" s="137">
        <v>11.241711874623267</v>
      </c>
      <c r="K21" s="138">
        <f t="shared" si="8"/>
        <v>-0.11152621441914023</v>
      </c>
      <c r="L21" s="23">
        <v>46.550689862027596</v>
      </c>
      <c r="M21" s="23">
        <v>44.819129368485591</v>
      </c>
      <c r="N21" s="24">
        <f t="shared" si="9"/>
        <v>3.8634407181491248E-2</v>
      </c>
      <c r="O21" s="137">
        <v>19.950738916256157</v>
      </c>
      <c r="P21" s="137">
        <v>20.981595092024541</v>
      </c>
      <c r="Q21" s="138">
        <f t="shared" si="10"/>
        <v>-4.9131449312937669E-2</v>
      </c>
      <c r="R21" s="23">
        <v>12.310030395136778</v>
      </c>
      <c r="S21" s="23">
        <v>14.128943758573389</v>
      </c>
      <c r="T21" s="24">
        <f t="shared" si="11"/>
        <v>-0.1287366836840087</v>
      </c>
    </row>
    <row r="22" spans="2:20" ht="15" customHeight="1" x14ac:dyDescent="0.2">
      <c r="B22" s="20" t="s">
        <v>267</v>
      </c>
      <c r="C22" s="137">
        <v>17.781818181818181</v>
      </c>
      <c r="D22" s="137">
        <v>18.454545454545453</v>
      </c>
      <c r="E22" s="138">
        <f t="shared" si="6"/>
        <v>-3.6453201970443327E-2</v>
      </c>
      <c r="F22" s="23">
        <v>15.212471712345989</v>
      </c>
      <c r="G22" s="23">
        <v>17.015905074476141</v>
      </c>
      <c r="H22" s="24">
        <f t="shared" si="7"/>
        <v>-0.10598515648957763</v>
      </c>
      <c r="I22" s="137">
        <v>13.778580024067388</v>
      </c>
      <c r="J22" s="137">
        <v>13.682941531042797</v>
      </c>
      <c r="K22" s="138">
        <f t="shared" si="8"/>
        <v>6.9896149747927794E-3</v>
      </c>
      <c r="L22" s="23">
        <v>29.814037192561489</v>
      </c>
      <c r="M22" s="23">
        <v>30.042918454935624</v>
      </c>
      <c r="N22" s="24">
        <f t="shared" si="9"/>
        <v>-7.618476304738997E-3</v>
      </c>
      <c r="O22" s="137">
        <v>16.256157635467979</v>
      </c>
      <c r="P22" s="137">
        <v>15.950920245398773</v>
      </c>
      <c r="Q22" s="138">
        <f t="shared" si="10"/>
        <v>1.9136036377415566E-2</v>
      </c>
      <c r="R22" s="23">
        <v>15.501519756838906</v>
      </c>
      <c r="S22" s="23">
        <v>17.832647462277091</v>
      </c>
      <c r="T22" s="24">
        <f t="shared" si="11"/>
        <v>-0.13072246902034124</v>
      </c>
    </row>
    <row r="23" spans="2:20" ht="15" customHeight="1" x14ac:dyDescent="0.2">
      <c r="B23" s="20" t="s">
        <v>268</v>
      </c>
      <c r="C23" s="137">
        <v>17.602552415679124</v>
      </c>
      <c r="D23" s="137">
        <v>18.084039741135722</v>
      </c>
      <c r="E23" s="138">
        <f t="shared" si="6"/>
        <v>-2.6624987135001721E-2</v>
      </c>
      <c r="F23" s="23">
        <v>11.74251948705054</v>
      </c>
      <c r="G23" s="23">
        <v>12.951274930573087</v>
      </c>
      <c r="H23" s="24">
        <f t="shared" si="7"/>
        <v>-9.333100022987928E-2</v>
      </c>
      <c r="I23" s="137">
        <v>9.3261131167268356</v>
      </c>
      <c r="J23" s="137">
        <v>10.488245931283906</v>
      </c>
      <c r="K23" s="138">
        <f t="shared" si="8"/>
        <v>-0.11080335283621723</v>
      </c>
      <c r="L23" s="23">
        <v>40.731853629274148</v>
      </c>
      <c r="M23" s="23">
        <v>38.503985285101166</v>
      </c>
      <c r="N23" s="24">
        <f t="shared" si="9"/>
        <v>5.7860720849460812E-2</v>
      </c>
      <c r="O23" s="137">
        <v>12.192118226600986</v>
      </c>
      <c r="P23" s="137">
        <v>10.552147239263803</v>
      </c>
      <c r="Q23" s="138">
        <f t="shared" si="10"/>
        <v>0.15541585519532597</v>
      </c>
      <c r="R23" s="23">
        <v>12.76595744680851</v>
      </c>
      <c r="S23" s="23">
        <v>15.500685871056241</v>
      </c>
      <c r="T23" s="24">
        <f t="shared" si="11"/>
        <v>-0.17642628506872526</v>
      </c>
    </row>
    <row r="24" spans="2:20" ht="15" customHeight="1" x14ac:dyDescent="0.2">
      <c r="B24" s="20" t="s">
        <v>269</v>
      </c>
      <c r="C24" s="137">
        <v>15.727272727272727</v>
      </c>
      <c r="D24" s="137">
        <v>15.809090909090909</v>
      </c>
      <c r="E24" s="138">
        <f t="shared" si="6"/>
        <v>-5.1753881541115598E-3</v>
      </c>
      <c r="F24" s="23">
        <v>14.08096555192356</v>
      </c>
      <c r="G24" s="23">
        <v>13.759151729361273</v>
      </c>
      <c r="H24" s="24">
        <f t="shared" si="7"/>
        <v>2.3389074333380222E-2</v>
      </c>
      <c r="I24" s="137">
        <v>9.5968712394705182</v>
      </c>
      <c r="J24" s="137">
        <v>11.211573236889693</v>
      </c>
      <c r="K24" s="138">
        <f t="shared" si="8"/>
        <v>-0.14402100073754898</v>
      </c>
      <c r="L24" s="23">
        <v>27.834433113377326</v>
      </c>
      <c r="M24" s="23">
        <v>26.670754138565297</v>
      </c>
      <c r="N24" s="24">
        <f t="shared" si="9"/>
        <v>4.3631273745251109E-2</v>
      </c>
      <c r="O24" s="137">
        <v>20.19704433497537</v>
      </c>
      <c r="P24" s="137">
        <v>19.509202453987729</v>
      </c>
      <c r="Q24" s="138">
        <f t="shared" si="10"/>
        <v>3.5257303962574094E-2</v>
      </c>
      <c r="R24" s="23">
        <v>12.006079027355623</v>
      </c>
      <c r="S24" s="23">
        <v>11.522633744855968</v>
      </c>
      <c r="T24" s="24">
        <f t="shared" si="11"/>
        <v>4.1956144159791542E-2</v>
      </c>
    </row>
    <row r="25" spans="2:20" ht="15" customHeight="1" x14ac:dyDescent="0.2">
      <c r="B25" s="20" t="s">
        <v>270</v>
      </c>
      <c r="C25" s="137">
        <v>15.679854479308776</v>
      </c>
      <c r="D25" s="137">
        <v>15.603095129722348</v>
      </c>
      <c r="E25" s="138">
        <f t="shared" si="6"/>
        <v>4.9194950712188046E-3</v>
      </c>
      <c r="F25" s="23">
        <v>8.9514709580085494</v>
      </c>
      <c r="G25" s="23">
        <v>9.7450138853824786</v>
      </c>
      <c r="H25" s="24">
        <f t="shared" si="7"/>
        <v>-8.1430661536998294E-2</v>
      </c>
      <c r="I25" s="137">
        <v>6.9193742478941038</v>
      </c>
      <c r="J25" s="137">
        <v>7.4743821579264615</v>
      </c>
      <c r="K25" s="138">
        <f t="shared" si="8"/>
        <v>-7.4254687318038859E-2</v>
      </c>
      <c r="L25" s="23">
        <v>46.010797840431913</v>
      </c>
      <c r="M25" s="23">
        <v>43.776824034334766</v>
      </c>
      <c r="N25" s="24">
        <f t="shared" si="9"/>
        <v>5.1030970276532805E-2</v>
      </c>
      <c r="O25" s="137">
        <v>12.068965517241379</v>
      </c>
      <c r="P25" s="137">
        <v>9.3251533742331283</v>
      </c>
      <c r="Q25" s="138">
        <f t="shared" si="10"/>
        <v>0.29423774954627957</v>
      </c>
      <c r="R25" s="23">
        <v>7.598784194528875</v>
      </c>
      <c r="S25" s="23">
        <v>10.013717421124829</v>
      </c>
      <c r="T25" s="24">
        <f t="shared" si="11"/>
        <v>-0.24116250988882881</v>
      </c>
    </row>
    <row r="26" spans="2:20" ht="15" customHeight="1" x14ac:dyDescent="0.2">
      <c r="B26" s="20" t="s">
        <v>271</v>
      </c>
      <c r="C26" s="137">
        <v>10.148899241801407</v>
      </c>
      <c r="D26" s="137">
        <v>10.247026532479415</v>
      </c>
      <c r="E26" s="138">
        <f t="shared" si="6"/>
        <v>-9.5761722063448795E-3</v>
      </c>
      <c r="F26" s="23">
        <v>7.9708322856424436</v>
      </c>
      <c r="G26" s="23">
        <v>7.9020449381469327</v>
      </c>
      <c r="H26" s="24">
        <f t="shared" si="7"/>
        <v>8.7050058603743707E-3</v>
      </c>
      <c r="I26" s="137">
        <v>6.6486161251504212</v>
      </c>
      <c r="J26" s="137">
        <v>7.0524412296564192</v>
      </c>
      <c r="K26" s="138">
        <f t="shared" si="8"/>
        <v>-5.7260328920978654E-2</v>
      </c>
      <c r="L26" s="23">
        <v>20.695860827834434</v>
      </c>
      <c r="M26" s="23">
        <v>19.006744328632742</v>
      </c>
      <c r="N26" s="24">
        <f t="shared" si="9"/>
        <v>8.8869322909611581E-2</v>
      </c>
      <c r="O26" s="137">
        <v>6.6502463054187189</v>
      </c>
      <c r="P26" s="137">
        <v>6.3803680981595088</v>
      </c>
      <c r="Q26" s="138">
        <f t="shared" si="10"/>
        <v>4.2298219022356864E-2</v>
      </c>
      <c r="R26" s="23">
        <v>8.0547112462006076</v>
      </c>
      <c r="S26" s="23">
        <v>10.83676268861454</v>
      </c>
      <c r="T26" s="24">
        <f t="shared" si="11"/>
        <v>-0.25672348120503252</v>
      </c>
    </row>
    <row r="27" spans="2:20" ht="15" customHeight="1" x14ac:dyDescent="0.2">
      <c r="B27" s="20" t="s">
        <v>272</v>
      </c>
      <c r="C27" s="137">
        <v>11.337394308573506</v>
      </c>
      <c r="D27" s="137">
        <v>10.782798436221475</v>
      </c>
      <c r="E27" s="138">
        <f t="shared" si="6"/>
        <v>5.1433389544687902E-2</v>
      </c>
      <c r="F27" s="23">
        <v>6.7638923811918534</v>
      </c>
      <c r="G27" s="23">
        <v>7.3971219389043172</v>
      </c>
      <c r="H27" s="24">
        <f t="shared" si="7"/>
        <v>-8.5604855907818078E-2</v>
      </c>
      <c r="I27" s="137">
        <v>6.0168471720818291</v>
      </c>
      <c r="J27" s="137">
        <v>5.5756479807112722</v>
      </c>
      <c r="K27" s="138">
        <f t="shared" si="8"/>
        <v>7.9129671187432749E-2</v>
      </c>
      <c r="L27" s="23">
        <v>27.474505098980202</v>
      </c>
      <c r="M27" s="23">
        <v>25.567136725935008</v>
      </c>
      <c r="N27" s="24">
        <f t="shared" si="9"/>
        <v>7.4602345717906804E-2</v>
      </c>
      <c r="O27" s="137">
        <v>7.6354679802955667</v>
      </c>
      <c r="P27" s="137">
        <v>5.2760736196319016</v>
      </c>
      <c r="Q27" s="138">
        <f t="shared" si="10"/>
        <v>0.44718753580020643</v>
      </c>
      <c r="R27" s="23">
        <v>8.3586626139817621</v>
      </c>
      <c r="S27" s="23">
        <v>9.4650205761316872</v>
      </c>
      <c r="T27" s="24">
        <f t="shared" si="11"/>
        <v>-0.11688912382714423</v>
      </c>
    </row>
    <row r="28" spans="2:20" ht="15" customHeight="1" x14ac:dyDescent="0.2">
      <c r="B28" s="20" t="s">
        <v>273</v>
      </c>
      <c r="C28" s="137">
        <v>9.3207238337728473</v>
      </c>
      <c r="D28" s="137">
        <v>8.884241156679094</v>
      </c>
      <c r="E28" s="138">
        <f t="shared" si="6"/>
        <v>4.9129989764585602E-2</v>
      </c>
      <c r="F28" s="23">
        <v>5.2049283379431737</v>
      </c>
      <c r="G28" s="23">
        <v>5.4279222418581163</v>
      </c>
      <c r="H28" s="24">
        <f t="shared" si="7"/>
        <v>-4.1082737367771571E-2</v>
      </c>
      <c r="I28" s="137">
        <v>4.542719614921781</v>
      </c>
      <c r="J28" s="137">
        <v>4.3701024713682939</v>
      </c>
      <c r="K28" s="138">
        <f t="shared" si="8"/>
        <v>3.9499564297273748E-2</v>
      </c>
      <c r="L28" s="23">
        <v>22.315536892621477</v>
      </c>
      <c r="M28" s="23">
        <v>20.784794604537094</v>
      </c>
      <c r="N28" s="24">
        <f t="shared" si="9"/>
        <v>7.3647217459163139E-2</v>
      </c>
      <c r="O28" s="137">
        <v>7.0197044334975374</v>
      </c>
      <c r="P28" s="137">
        <v>5.2760736196319016</v>
      </c>
      <c r="Q28" s="138">
        <f t="shared" si="10"/>
        <v>0.33047886355825429</v>
      </c>
      <c r="R28" s="23">
        <v>8.2066869300911858</v>
      </c>
      <c r="S28" s="23">
        <v>7.8189300411522638</v>
      </c>
      <c r="T28" s="24">
        <f t="shared" si="11"/>
        <v>4.9592065269556951E-2</v>
      </c>
    </row>
    <row r="29" spans="2:20" ht="15" customHeight="1" x14ac:dyDescent="0.2">
      <c r="B29" s="20" t="s">
        <v>274</v>
      </c>
      <c r="C29" s="137">
        <v>8.036363636363637</v>
      </c>
      <c r="D29" s="137">
        <v>7.836363636363636</v>
      </c>
      <c r="E29" s="138">
        <f t="shared" si="6"/>
        <v>2.5522041763341274E-2</v>
      </c>
      <c r="F29" s="23">
        <v>5.1546391752577323</v>
      </c>
      <c r="G29" s="23">
        <v>5.6551375915172937</v>
      </c>
      <c r="H29" s="24">
        <f t="shared" si="7"/>
        <v>-8.8503313696612573E-2</v>
      </c>
      <c r="I29" s="137">
        <v>3.7605294825511431</v>
      </c>
      <c r="J29" s="137">
        <v>3.7974683544303796</v>
      </c>
      <c r="K29" s="138">
        <f t="shared" si="8"/>
        <v>-9.7272362615322683E-3</v>
      </c>
      <c r="L29" s="23">
        <v>18.656268746250749</v>
      </c>
      <c r="M29" s="23">
        <v>17.167381974248926</v>
      </c>
      <c r="N29" s="24">
        <f t="shared" si="9"/>
        <v>8.6727654469106241E-2</v>
      </c>
      <c r="O29" s="137">
        <v>9.8522167487684733</v>
      </c>
      <c r="P29" s="137">
        <v>8.5889570552147241</v>
      </c>
      <c r="Q29" s="138">
        <f t="shared" si="10"/>
        <v>0.14707952146375791</v>
      </c>
      <c r="R29" s="23">
        <v>6.0790273556231007</v>
      </c>
      <c r="S29" s="23">
        <v>5.8984910836762685</v>
      </c>
      <c r="T29" s="24">
        <f t="shared" si="11"/>
        <v>3.0607195871916515E-2</v>
      </c>
    </row>
    <row r="30" spans="2:20" ht="15" customHeight="1" x14ac:dyDescent="0.2">
      <c r="B30" s="20" t="s">
        <v>275</v>
      </c>
      <c r="C30" s="137">
        <v>2.7818181818181817</v>
      </c>
      <c r="D30" s="137">
        <v>2.081818181818182</v>
      </c>
      <c r="E30" s="138">
        <f t="shared" si="6"/>
        <v>0.33624454148471594</v>
      </c>
      <c r="F30" s="23">
        <v>1.9109881820467689</v>
      </c>
      <c r="G30" s="23">
        <v>1.338045947992931</v>
      </c>
      <c r="H30" s="24">
        <f t="shared" si="7"/>
        <v>0.42819324322400987</v>
      </c>
      <c r="I30" s="137">
        <v>1.7749699157641396</v>
      </c>
      <c r="J30" s="137">
        <v>1.506931886678722</v>
      </c>
      <c r="K30" s="138">
        <f t="shared" si="8"/>
        <v>0.17787003610108321</v>
      </c>
      <c r="L30" s="23">
        <v>4.1391721655668867</v>
      </c>
      <c r="M30" s="23">
        <v>3.3108522378908645</v>
      </c>
      <c r="N30" s="24">
        <f t="shared" si="9"/>
        <v>0.25018329667399852</v>
      </c>
      <c r="O30" s="137">
        <v>3.5714285714285716</v>
      </c>
      <c r="P30" s="137">
        <v>1.8404907975460123</v>
      </c>
      <c r="Q30" s="138">
        <f t="shared" si="10"/>
        <v>0.94047619047619047</v>
      </c>
      <c r="R30" s="23">
        <v>5.4711246200607899</v>
      </c>
      <c r="S30" s="23">
        <v>4.5267489711934159</v>
      </c>
      <c r="T30" s="24">
        <f t="shared" si="11"/>
        <v>0.20862116606797443</v>
      </c>
    </row>
    <row r="31" spans="2:20" x14ac:dyDescent="0.2">
      <c r="B31" s="25" t="s">
        <v>216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2:20" x14ac:dyDescent="0.2">
      <c r="B32" s="61"/>
      <c r="C32" s="61"/>
      <c r="D32" s="61"/>
      <c r="E32" s="61"/>
      <c r="F32" s="61"/>
      <c r="G32" s="61"/>
      <c r="H32" s="61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</row>
    <row r="33" spans="2:20" x14ac:dyDescent="0.2">
      <c r="B33" s="61"/>
      <c r="C33" s="61"/>
      <c r="D33" s="61"/>
      <c r="E33" s="61"/>
      <c r="F33" s="61"/>
      <c r="G33" s="61"/>
      <c r="H33" s="29" t="s">
        <v>47</v>
      </c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2:20" x14ac:dyDescent="0.2">
      <c r="B34" s="61"/>
      <c r="C34" s="61"/>
      <c r="D34" s="61"/>
      <c r="E34" s="61"/>
      <c r="F34" s="61"/>
      <c r="G34" s="61"/>
      <c r="H34" s="61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2:20" x14ac:dyDescent="0.2">
      <c r="B35" s="147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20" x14ac:dyDescent="0.2">
      <c r="B36" s="147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20" x14ac:dyDescent="0.2">
      <c r="B37" s="147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2:20" x14ac:dyDescent="0.2">
      <c r="B38" s="148"/>
    </row>
    <row r="39" spans="2:20" x14ac:dyDescent="0.2">
      <c r="B39" s="148"/>
    </row>
    <row r="40" spans="2:20" x14ac:dyDescent="0.2">
      <c r="B40" s="148"/>
    </row>
    <row r="41" spans="2:20" x14ac:dyDescent="0.2">
      <c r="B41" s="148"/>
    </row>
    <row r="42" spans="2:20" x14ac:dyDescent="0.2">
      <c r="B42" s="148"/>
    </row>
    <row r="43" spans="2:20" x14ac:dyDescent="0.2">
      <c r="B43" s="148"/>
    </row>
    <row r="44" spans="2:20" x14ac:dyDescent="0.2">
      <c r="B44" s="148"/>
    </row>
    <row r="45" spans="2:20" x14ac:dyDescent="0.2">
      <c r="B45" s="148"/>
    </row>
    <row r="46" spans="2:20" x14ac:dyDescent="0.2">
      <c r="B46" s="148"/>
    </row>
    <row r="47" spans="2:20" x14ac:dyDescent="0.2">
      <c r="B47" s="148"/>
    </row>
    <row r="48" spans="2:20" x14ac:dyDescent="0.2">
      <c r="B48" s="148"/>
    </row>
  </sheetData>
  <mergeCells count="17">
    <mergeCell ref="B31:T31"/>
    <mergeCell ref="B11:T11"/>
    <mergeCell ref="B14:T14"/>
    <mergeCell ref="C15:E15"/>
    <mergeCell ref="F15:H15"/>
    <mergeCell ref="I15:K15"/>
    <mergeCell ref="L15:N15"/>
    <mergeCell ref="O15:Q15"/>
    <mergeCell ref="R15:T15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H33" location="INDICE!A1" tooltip="Ver Índice" display="Ver Índice"/>
  </hyperlinks>
  <printOptions horizontalCentered="1" verticalCentered="1"/>
  <pageMargins left="0.31" right="0.32" top="0.61" bottom="0.32" header="0" footer="0"/>
  <pageSetup paperSize="9" scale="8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D1097"/>
  <sheetViews>
    <sheetView showGridLines="0" showZeros="0" defaultGridColor="0" colorId="22" zoomScaleNormal="100" workbookViewId="0">
      <selection activeCell="A12" sqref="A12"/>
    </sheetView>
  </sheetViews>
  <sheetFormatPr baseColWidth="10" defaultRowHeight="12.75" x14ac:dyDescent="0.2"/>
  <cols>
    <col min="1" max="1" width="19.28515625" style="10" customWidth="1"/>
    <col min="2" max="2" width="15.7109375" style="10" customWidth="1"/>
    <col min="3" max="20" width="8.7109375" style="10" customWidth="1"/>
    <col min="21" max="23" width="9.28515625" style="10" hidden="1" customWidth="1"/>
    <col min="24" max="24" width="24.5703125" style="10" customWidth="1"/>
    <col min="25" max="25" width="12" style="10" customWidth="1"/>
    <col min="26" max="26" width="27.85546875" style="10" customWidth="1"/>
    <col min="27" max="27" width="24.140625" style="10" customWidth="1"/>
    <col min="28" max="28" width="12" style="10" customWidth="1"/>
    <col min="29" max="29" width="27.42578125" style="10" customWidth="1"/>
    <col min="30" max="30" width="13.140625" style="10" customWidth="1"/>
    <col min="31" max="16384" width="11.42578125" style="10"/>
  </cols>
  <sheetData>
    <row r="4" spans="2:23" ht="23.25" customHeight="1" x14ac:dyDescent="0.2"/>
    <row r="5" spans="2:23" ht="23.25" customHeight="1" x14ac:dyDescent="0.2">
      <c r="B5" s="13" t="s">
        <v>23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24.95" customHeight="1" x14ac:dyDescent="0.2">
      <c r="B7" s="14"/>
      <c r="C7" s="17">
        <v>2015</v>
      </c>
      <c r="D7" s="17">
        <v>2014</v>
      </c>
      <c r="E7" s="17" t="s">
        <v>357</v>
      </c>
      <c r="F7" s="18">
        <v>2015</v>
      </c>
      <c r="G7" s="18">
        <v>2014</v>
      </c>
      <c r="H7" s="18" t="s">
        <v>357</v>
      </c>
      <c r="I7" s="17">
        <v>2015</v>
      </c>
      <c r="J7" s="17">
        <v>2014</v>
      </c>
      <c r="K7" s="17" t="s">
        <v>357</v>
      </c>
      <c r="L7" s="18">
        <v>2015</v>
      </c>
      <c r="M7" s="18">
        <v>2014</v>
      </c>
      <c r="N7" s="18" t="s">
        <v>357</v>
      </c>
      <c r="O7" s="17">
        <v>2015</v>
      </c>
      <c r="P7" s="17">
        <v>2014</v>
      </c>
      <c r="Q7" s="17" t="s">
        <v>357</v>
      </c>
      <c r="R7" s="18">
        <v>2015</v>
      </c>
      <c r="S7" s="18">
        <v>2014</v>
      </c>
      <c r="T7" s="18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20" t="s">
        <v>31</v>
      </c>
      <c r="C8" s="21">
        <v>38.054545454545455</v>
      </c>
      <c r="D8" s="21">
        <v>36.927272727272729</v>
      </c>
      <c r="E8" s="22">
        <f t="shared" ref="E8:E22" si="0">C8/D8-1</f>
        <v>3.0526834071885611E-2</v>
      </c>
      <c r="F8" s="23">
        <v>43.349258234850389</v>
      </c>
      <c r="G8" s="23">
        <v>39.838424640242366</v>
      </c>
      <c r="H8" s="24">
        <f t="shared" ref="H8:H22" si="1">F8/G8-1</f>
        <v>8.8126817922955514E-2</v>
      </c>
      <c r="I8" s="21">
        <v>45.908543922984357</v>
      </c>
      <c r="J8" s="21">
        <v>42.947558770343583</v>
      </c>
      <c r="K8" s="22">
        <f t="shared" ref="K8:K22" si="2">I8/J8-1</f>
        <v>6.8944201659383086E-2</v>
      </c>
      <c r="L8" s="23">
        <v>10.257948410317937</v>
      </c>
      <c r="M8" s="23">
        <v>11.220110361741263</v>
      </c>
      <c r="N8" s="24">
        <f t="shared" ref="N8:N22" si="3">L8/M8-1</f>
        <v>-8.5753341135051619E-2</v>
      </c>
      <c r="O8" s="21">
        <v>39.408866995073893</v>
      </c>
      <c r="P8" s="21">
        <v>44.29447852760736</v>
      </c>
      <c r="Q8" s="22">
        <f t="shared" ref="Q8:Q22" si="4">O8/P8-1</f>
        <v>-0.11029843210567247</v>
      </c>
      <c r="R8" s="23">
        <v>58.358662613981764</v>
      </c>
      <c r="S8" s="23">
        <v>61.865569272976678</v>
      </c>
      <c r="T8" s="24">
        <f t="shared" ref="T8:T22" si="5">R8/S8-1</f>
        <v>-5.668591916645882E-2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2:23" ht="15" customHeight="1" x14ac:dyDescent="0.2">
      <c r="B9" s="20" t="s">
        <v>32</v>
      </c>
      <c r="C9" s="21">
        <v>15.2</v>
      </c>
      <c r="D9" s="21">
        <v>14.754545454545454</v>
      </c>
      <c r="E9" s="22">
        <f t="shared" si="0"/>
        <v>3.0191004313000702E-2</v>
      </c>
      <c r="F9" s="23">
        <v>9.6052300729192854</v>
      </c>
      <c r="G9" s="23">
        <v>10.40141378439788</v>
      </c>
      <c r="H9" s="24">
        <f t="shared" si="1"/>
        <v>-7.654572041666774E-2</v>
      </c>
      <c r="I9" s="21">
        <v>6.829121540312876</v>
      </c>
      <c r="J9" s="21">
        <v>7.5045207956600359</v>
      </c>
      <c r="K9" s="22">
        <f t="shared" si="2"/>
        <v>-8.9998985110115504E-2</v>
      </c>
      <c r="L9" s="23">
        <v>42.351529694061185</v>
      </c>
      <c r="M9" s="23">
        <v>38.503985285101166</v>
      </c>
      <c r="N9" s="24">
        <f t="shared" si="3"/>
        <v>9.992587469767189E-2</v>
      </c>
      <c r="O9" s="21">
        <v>7.389162561576355</v>
      </c>
      <c r="P9" s="21">
        <v>7.7300613496932513</v>
      </c>
      <c r="Q9" s="22">
        <f t="shared" si="4"/>
        <v>-4.4100398780201666E-2</v>
      </c>
      <c r="R9" s="23">
        <v>6.6869300911854106</v>
      </c>
      <c r="S9" s="23">
        <v>6.3100137174211248</v>
      </c>
      <c r="T9" s="24">
        <f t="shared" si="5"/>
        <v>5.9733051407427018E-2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33</v>
      </c>
      <c r="C10" s="21">
        <v>13.072727272727272</v>
      </c>
      <c r="D10" s="21">
        <v>13.527272727272727</v>
      </c>
      <c r="E10" s="22">
        <f t="shared" si="0"/>
        <v>-3.360215053763449E-2</v>
      </c>
      <c r="F10" s="23">
        <v>13.502640181040986</v>
      </c>
      <c r="G10" s="23">
        <v>13.910628629134058</v>
      </c>
      <c r="H10" s="24">
        <f t="shared" si="1"/>
        <v>-2.9329260306654392E-2</v>
      </c>
      <c r="I10" s="21">
        <v>6.0168471720818291</v>
      </c>
      <c r="J10" s="21">
        <v>6.7209162145871009</v>
      </c>
      <c r="K10" s="22">
        <f t="shared" si="2"/>
        <v>-0.10475789610011177</v>
      </c>
      <c r="L10" s="23">
        <v>25.494901019796039</v>
      </c>
      <c r="M10" s="23">
        <v>26.609442060085836</v>
      </c>
      <c r="N10" s="24">
        <f t="shared" si="3"/>
        <v>-4.1885171352826212E-2</v>
      </c>
      <c r="O10" s="21">
        <v>11.699507389162562</v>
      </c>
      <c r="P10" s="21">
        <v>9.8159509202453989</v>
      </c>
      <c r="Q10" s="22">
        <f t="shared" si="4"/>
        <v>0.19188731527093594</v>
      </c>
      <c r="R10" s="23">
        <v>9.7264437689969601</v>
      </c>
      <c r="S10" s="23">
        <v>9.8765432098765427</v>
      </c>
      <c r="T10" s="24">
        <f t="shared" si="5"/>
        <v>-1.5197568389057725E-2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34</v>
      </c>
      <c r="C11" s="21">
        <v>3.6909090909090909</v>
      </c>
      <c r="D11" s="21">
        <v>4.0181818181818185</v>
      </c>
      <c r="E11" s="22">
        <f t="shared" si="0"/>
        <v>-8.1447963800905021E-2</v>
      </c>
      <c r="F11" s="23">
        <v>2.8161931103847122</v>
      </c>
      <c r="G11" s="23">
        <v>3.4587225448119163</v>
      </c>
      <c r="H11" s="24">
        <f t="shared" si="1"/>
        <v>-0.18577073647928144</v>
      </c>
      <c r="I11" s="21">
        <v>5.9566787003610111</v>
      </c>
      <c r="J11" s="21">
        <v>6.811332127787824</v>
      </c>
      <c r="K11" s="22">
        <f t="shared" si="2"/>
        <v>-0.12547522443372416</v>
      </c>
      <c r="L11" s="23">
        <v>2.4595080983803239</v>
      </c>
      <c r="M11" s="23">
        <v>2.6977314530962602</v>
      </c>
      <c r="N11" s="24">
        <f t="shared" si="3"/>
        <v>-8.8305066259475429E-2</v>
      </c>
      <c r="O11" s="21">
        <v>4.8029556650246308</v>
      </c>
      <c r="P11" s="21">
        <v>3.6809815950920246</v>
      </c>
      <c r="Q11" s="22">
        <f t="shared" si="4"/>
        <v>0.30480295566502469</v>
      </c>
      <c r="R11" s="23">
        <v>1.6717325227963526</v>
      </c>
      <c r="S11" s="23">
        <v>0.41152263374485598</v>
      </c>
      <c r="T11" s="24">
        <f t="shared" si="5"/>
        <v>3.0623100303951372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35</v>
      </c>
      <c r="C12" s="21">
        <v>1.9818181818181819</v>
      </c>
      <c r="D12" s="21">
        <v>3.5909090909090908</v>
      </c>
      <c r="E12" s="22">
        <f t="shared" si="0"/>
        <v>-0.44810126582278476</v>
      </c>
      <c r="F12" s="23">
        <v>2.4138798089011817</v>
      </c>
      <c r="G12" s="23">
        <v>4.9229992426155009</v>
      </c>
      <c r="H12" s="24">
        <f t="shared" si="1"/>
        <v>-0.50967292702268807</v>
      </c>
      <c r="I12" s="21">
        <v>1.7448856799037304</v>
      </c>
      <c r="J12" s="21">
        <v>3.6467751657625076</v>
      </c>
      <c r="K12" s="22">
        <f t="shared" si="2"/>
        <v>-0.52152638959334063</v>
      </c>
      <c r="L12" s="23">
        <v>1.5596880623875224</v>
      </c>
      <c r="M12" s="23">
        <v>1.7780502759043531</v>
      </c>
      <c r="N12" s="24">
        <f t="shared" si="3"/>
        <v>-0.12280992077446573</v>
      </c>
      <c r="O12" s="21">
        <v>2.8325123152709359</v>
      </c>
      <c r="P12" s="21">
        <v>3.4355828220858897</v>
      </c>
      <c r="Q12" s="22">
        <f t="shared" si="4"/>
        <v>-0.17553659394792409</v>
      </c>
      <c r="R12" s="23">
        <v>1.5197568389057752</v>
      </c>
      <c r="S12" s="23">
        <v>2.3319615912208507</v>
      </c>
      <c r="T12" s="24">
        <f t="shared" si="5"/>
        <v>-0.34829250849275883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20" t="s">
        <v>36</v>
      </c>
      <c r="C13" s="21">
        <v>3.2272727272727271</v>
      </c>
      <c r="D13" s="21">
        <v>2.9818181818181819</v>
      </c>
      <c r="E13" s="22">
        <f t="shared" si="0"/>
        <v>8.2317073170731669E-2</v>
      </c>
      <c r="F13" s="23">
        <v>3.9225546894644205</v>
      </c>
      <c r="G13" s="23">
        <v>4.064630143903055</v>
      </c>
      <c r="H13" s="24">
        <f t="shared" si="1"/>
        <v>-3.4954091616859029E-2</v>
      </c>
      <c r="I13" s="21">
        <v>4.482551143200963</v>
      </c>
      <c r="J13" s="21">
        <v>3.4960819770946352</v>
      </c>
      <c r="K13" s="22">
        <f t="shared" si="2"/>
        <v>0.28216419768455148</v>
      </c>
      <c r="L13" s="23">
        <v>0.65986802639472109</v>
      </c>
      <c r="M13" s="23">
        <v>0.79705702023298586</v>
      </c>
      <c r="N13" s="24">
        <f t="shared" si="3"/>
        <v>-0.17211942226939214</v>
      </c>
      <c r="O13" s="21">
        <v>2.7093596059113301</v>
      </c>
      <c r="P13" s="21">
        <v>2.0858895705521472</v>
      </c>
      <c r="Q13" s="22">
        <f t="shared" si="4"/>
        <v>0.2988988698927848</v>
      </c>
      <c r="R13" s="23">
        <v>1.0638297872340425</v>
      </c>
      <c r="S13" s="23">
        <v>1.2345679012345678</v>
      </c>
      <c r="T13" s="24">
        <f t="shared" si="5"/>
        <v>-0.13829787234042545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37</v>
      </c>
      <c r="C14" s="21">
        <v>4.0181818181818185</v>
      </c>
      <c r="D14" s="21">
        <v>3.7181818181818183</v>
      </c>
      <c r="E14" s="22">
        <f t="shared" si="0"/>
        <v>8.0684596577017098E-2</v>
      </c>
      <c r="F14" s="23">
        <v>3.6962534573799348</v>
      </c>
      <c r="G14" s="23">
        <v>3.711184044433224</v>
      </c>
      <c r="H14" s="24">
        <f t="shared" si="1"/>
        <v>-4.0231330148352562E-3</v>
      </c>
      <c r="I14" s="21">
        <v>2.256317689530686</v>
      </c>
      <c r="J14" s="21">
        <v>3.0741410488245933</v>
      </c>
      <c r="K14" s="22">
        <f t="shared" si="2"/>
        <v>-0.2660331280526651</v>
      </c>
      <c r="L14" s="23">
        <v>4.0791841631673664</v>
      </c>
      <c r="M14" s="23">
        <v>3.3721643163703248</v>
      </c>
      <c r="N14" s="24">
        <f t="shared" si="3"/>
        <v>0.20966352184108628</v>
      </c>
      <c r="O14" s="21">
        <v>8.6206896551724146</v>
      </c>
      <c r="P14" s="21">
        <v>4.4171779141104297</v>
      </c>
      <c r="Q14" s="22">
        <f t="shared" si="4"/>
        <v>0.95162835249042144</v>
      </c>
      <c r="R14" s="23">
        <v>6.0790273556231007</v>
      </c>
      <c r="S14" s="23">
        <v>4.5267489711934159</v>
      </c>
      <c r="T14" s="24">
        <f t="shared" si="5"/>
        <v>0.34291240674219403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20" t="s">
        <v>38</v>
      </c>
      <c r="C15" s="21">
        <v>3.2181818181818183</v>
      </c>
      <c r="D15" s="21">
        <v>3.1</v>
      </c>
      <c r="E15" s="22">
        <f t="shared" si="0"/>
        <v>3.8123167155425186E-2</v>
      </c>
      <c r="F15" s="23">
        <v>4.1488559215489058</v>
      </c>
      <c r="G15" s="23">
        <v>4.0393839939409242</v>
      </c>
      <c r="H15" s="24">
        <f t="shared" si="1"/>
        <v>2.7101144078450989E-2</v>
      </c>
      <c r="I15" s="21">
        <v>4.4223826714801442</v>
      </c>
      <c r="J15" s="21">
        <v>4.1892706449668475</v>
      </c>
      <c r="K15" s="22">
        <f t="shared" si="2"/>
        <v>5.5645014674181148E-2</v>
      </c>
      <c r="L15" s="23">
        <v>0.23995200959808038</v>
      </c>
      <c r="M15" s="23">
        <v>0.55180870631514412</v>
      </c>
      <c r="N15" s="24">
        <f t="shared" si="3"/>
        <v>-0.56515363593947887</v>
      </c>
      <c r="O15" s="21">
        <v>2.7093596059113301</v>
      </c>
      <c r="P15" s="21">
        <v>1.7177914110429449</v>
      </c>
      <c r="Q15" s="22">
        <f t="shared" si="4"/>
        <v>0.5772343420126671</v>
      </c>
      <c r="R15" s="23">
        <v>1.9756838905775076</v>
      </c>
      <c r="S15" s="23">
        <v>2.3319615912208507</v>
      </c>
      <c r="T15" s="24">
        <f t="shared" si="5"/>
        <v>-0.15278026104058651</v>
      </c>
      <c r="U15" s="21" t="e">
        <f>#REF!</f>
        <v>#REF!</v>
      </c>
      <c r="V15" s="21" t="e">
        <f>#REF!</f>
        <v>#REF!</v>
      </c>
      <c r="W15" s="21" t="e">
        <f>#REF!</f>
        <v>#REF!</v>
      </c>
    </row>
    <row r="16" spans="2:23" ht="15" customHeight="1" x14ac:dyDescent="0.2">
      <c r="B16" s="20" t="s">
        <v>39</v>
      </c>
      <c r="C16" s="21">
        <v>2.0545454545454547</v>
      </c>
      <c r="D16" s="21">
        <v>2.5272727272727273</v>
      </c>
      <c r="E16" s="22">
        <f t="shared" si="0"/>
        <v>-0.18705035971223016</v>
      </c>
      <c r="F16" s="23">
        <v>1.4583857178777972</v>
      </c>
      <c r="G16" s="23">
        <v>1.8682150971976774</v>
      </c>
      <c r="H16" s="24">
        <f t="shared" si="1"/>
        <v>-0.2193694826332494</v>
      </c>
      <c r="I16" s="21">
        <v>3.7605294825511431</v>
      </c>
      <c r="J16" s="21">
        <v>4.7016274864376131</v>
      </c>
      <c r="K16" s="22">
        <f t="shared" si="2"/>
        <v>-0.20016430621123771</v>
      </c>
      <c r="L16" s="23">
        <v>1.0197960407918416</v>
      </c>
      <c r="M16" s="23">
        <v>1.1649294911097485</v>
      </c>
      <c r="N16" s="24">
        <f t="shared" si="3"/>
        <v>-0.12458560919395067</v>
      </c>
      <c r="O16" s="21">
        <v>1.9704433497536946</v>
      </c>
      <c r="P16" s="21">
        <v>2.4539877300613497</v>
      </c>
      <c r="Q16" s="22">
        <f t="shared" si="4"/>
        <v>-0.19704433497536944</v>
      </c>
      <c r="R16" s="23">
        <v>0.91185410334346506</v>
      </c>
      <c r="S16" s="23">
        <v>1.0973936899862826</v>
      </c>
      <c r="T16" s="24">
        <f t="shared" si="5"/>
        <v>-0.16907294832826747</v>
      </c>
      <c r="U16" s="21" t="e">
        <f>#REF!</f>
        <v>#REF!</v>
      </c>
      <c r="V16" s="21" t="e">
        <f>#REF!</f>
        <v>#REF!</v>
      </c>
      <c r="W16" s="21" t="e">
        <f>#REF!</f>
        <v>#REF!</v>
      </c>
    </row>
    <row r="17" spans="2:30" ht="15" customHeight="1" x14ac:dyDescent="0.2">
      <c r="B17" s="20" t="s">
        <v>40</v>
      </c>
      <c r="C17" s="21">
        <v>2.2636363636363637</v>
      </c>
      <c r="D17" s="21">
        <v>2.6</v>
      </c>
      <c r="E17" s="22">
        <f t="shared" si="0"/>
        <v>-0.12937062937062938</v>
      </c>
      <c r="F17" s="23">
        <v>1.3829519738496354</v>
      </c>
      <c r="G17" s="23">
        <v>1.6157535975763695</v>
      </c>
      <c r="H17" s="24">
        <f t="shared" si="1"/>
        <v>-0.14408237993462403</v>
      </c>
      <c r="I17" s="21">
        <v>3.5198555956678699</v>
      </c>
      <c r="J17" s="21">
        <v>2.6522001205545509</v>
      </c>
      <c r="K17" s="22">
        <f t="shared" si="2"/>
        <v>0.32714555300295367</v>
      </c>
      <c r="L17" s="23">
        <v>2.3995200959808036</v>
      </c>
      <c r="M17" s="23">
        <v>4.8436541998773759</v>
      </c>
      <c r="N17" s="24">
        <f t="shared" si="3"/>
        <v>-0.50460540803231768</v>
      </c>
      <c r="O17" s="21">
        <v>3.2019704433497536</v>
      </c>
      <c r="P17" s="21">
        <v>5.2760736196319016</v>
      </c>
      <c r="Q17" s="22">
        <f t="shared" si="4"/>
        <v>-0.39311490434184904</v>
      </c>
      <c r="R17" s="23">
        <v>1.5197568389057752</v>
      </c>
      <c r="S17" s="23">
        <v>0.82304526748971196</v>
      </c>
      <c r="T17" s="24">
        <f t="shared" si="5"/>
        <v>0.84650455927051671</v>
      </c>
      <c r="U17" s="21" t="e">
        <f>#REF!</f>
        <v>#REF!</v>
      </c>
      <c r="V17" s="21" t="e">
        <f>#REF!</f>
        <v>#REF!</v>
      </c>
      <c r="W17" s="21" t="e">
        <f>#REF!</f>
        <v>#REF!</v>
      </c>
    </row>
    <row r="18" spans="2:30" ht="15" customHeight="1" x14ac:dyDescent="0.2">
      <c r="B18" s="20" t="s">
        <v>41</v>
      </c>
      <c r="C18" s="21">
        <v>3.2181818181818183</v>
      </c>
      <c r="D18" s="21">
        <v>2.6727272727272728</v>
      </c>
      <c r="E18" s="22">
        <f t="shared" si="0"/>
        <v>0.20408163265306123</v>
      </c>
      <c r="F18" s="23">
        <v>3.0173497611264772</v>
      </c>
      <c r="G18" s="23">
        <v>3.0042918454935621</v>
      </c>
      <c r="H18" s="24">
        <f t="shared" si="1"/>
        <v>4.3464204892418312E-3</v>
      </c>
      <c r="I18" s="21">
        <v>5.3850782190132369</v>
      </c>
      <c r="J18" s="21">
        <v>3.948161543098252</v>
      </c>
      <c r="K18" s="22">
        <f t="shared" si="2"/>
        <v>0.36394576570121528</v>
      </c>
      <c r="L18" s="23">
        <v>1.2597480503899221</v>
      </c>
      <c r="M18" s="23">
        <v>0.61312078479460452</v>
      </c>
      <c r="N18" s="24">
        <f t="shared" si="3"/>
        <v>1.0546490701859632</v>
      </c>
      <c r="O18" s="21">
        <v>0.86206896551724133</v>
      </c>
      <c r="P18" s="21">
        <v>0.85889570552147243</v>
      </c>
      <c r="Q18" s="22">
        <f t="shared" si="4"/>
        <v>3.6945812807880341E-3</v>
      </c>
      <c r="R18" s="23">
        <v>1.6717325227963526</v>
      </c>
      <c r="S18" s="23">
        <v>2.4691358024691357</v>
      </c>
      <c r="T18" s="24">
        <f t="shared" si="5"/>
        <v>-0.3229483282674771</v>
      </c>
      <c r="U18" s="21" t="e">
        <f>#REF!</f>
        <v>#REF!</v>
      </c>
      <c r="V18" s="21" t="e">
        <f>#REF!</f>
        <v>#REF!</v>
      </c>
      <c r="W18" s="21" t="e">
        <f>#REF!</f>
        <v>#REF!</v>
      </c>
    </row>
    <row r="19" spans="2:30" ht="15" customHeight="1" x14ac:dyDescent="0.2">
      <c r="B19" s="20" t="s">
        <v>42</v>
      </c>
      <c r="C19" s="21">
        <v>2.1909090909090909</v>
      </c>
      <c r="D19" s="21">
        <v>1.8454545454545455</v>
      </c>
      <c r="E19" s="22">
        <f t="shared" si="0"/>
        <v>0.18719211822660098</v>
      </c>
      <c r="F19" s="23">
        <v>2.7910485290419915</v>
      </c>
      <c r="G19" s="23">
        <v>1.9691996970462005</v>
      </c>
      <c r="H19" s="24">
        <f t="shared" si="1"/>
        <v>0.41735169532504202</v>
      </c>
      <c r="I19" s="21">
        <v>2.4669073405535498</v>
      </c>
      <c r="J19" s="21">
        <v>2.2001205545509341</v>
      </c>
      <c r="K19" s="22">
        <f t="shared" si="2"/>
        <v>0.12126007615844925</v>
      </c>
      <c r="L19" s="23">
        <v>0.59988002399520091</v>
      </c>
      <c r="M19" s="23">
        <v>1.3488657265481301</v>
      </c>
      <c r="N19" s="24">
        <f t="shared" si="3"/>
        <v>-0.55527076402901243</v>
      </c>
      <c r="O19" s="21">
        <v>3.3251231527093594</v>
      </c>
      <c r="P19" s="21">
        <v>3.4355828220858897</v>
      </c>
      <c r="Q19" s="22">
        <f t="shared" si="4"/>
        <v>-3.2151653764954324E-2</v>
      </c>
      <c r="R19" s="23">
        <v>1.3677811550151975</v>
      </c>
      <c r="S19" s="23">
        <v>0.13717421124828533</v>
      </c>
      <c r="T19" s="24">
        <f t="shared" si="5"/>
        <v>8.9711246200607899</v>
      </c>
      <c r="U19" s="21" t="e">
        <f>#REF!</f>
        <v>#REF!</v>
      </c>
      <c r="V19" s="21" t="e">
        <f>#REF!</f>
        <v>#REF!</v>
      </c>
      <c r="W19" s="21" t="e">
        <f>#REF!</f>
        <v>#REF!</v>
      </c>
    </row>
    <row r="20" spans="2:30" ht="15" customHeight="1" x14ac:dyDescent="0.2">
      <c r="B20" s="20" t="s">
        <v>43</v>
      </c>
      <c r="C20" s="21">
        <v>1.9545454545454546</v>
      </c>
      <c r="D20" s="21">
        <v>1.990909090909091</v>
      </c>
      <c r="E20" s="22">
        <f t="shared" si="0"/>
        <v>-1.8264840182648401E-2</v>
      </c>
      <c r="F20" s="23">
        <v>2.4390243902439024</v>
      </c>
      <c r="G20" s="23">
        <v>2.3478919464781622</v>
      </c>
      <c r="H20" s="24">
        <f t="shared" si="1"/>
        <v>3.8814581694204042E-2</v>
      </c>
      <c r="I20" s="21">
        <v>1.5643802647412757</v>
      </c>
      <c r="J20" s="21">
        <v>1.8685955394816154</v>
      </c>
      <c r="K20" s="22">
        <f t="shared" si="2"/>
        <v>-0.16280423896587859</v>
      </c>
      <c r="L20" s="23">
        <v>1.6796640671865626</v>
      </c>
      <c r="M20" s="23">
        <v>1.7780502759043531</v>
      </c>
      <c r="N20" s="24">
        <f t="shared" si="3"/>
        <v>-5.5333760834040069E-2</v>
      </c>
      <c r="O20" s="21">
        <v>2.5862068965517242</v>
      </c>
      <c r="P20" s="21">
        <v>1.7177914110429449</v>
      </c>
      <c r="Q20" s="22">
        <f t="shared" si="4"/>
        <v>0.50554187192118216</v>
      </c>
      <c r="R20" s="23">
        <v>1.3677811550151975</v>
      </c>
      <c r="S20" s="23">
        <v>0.96021947873799729</v>
      </c>
      <c r="T20" s="24">
        <f t="shared" si="5"/>
        <v>0.42444637429439847</v>
      </c>
      <c r="U20" s="21" t="e">
        <f>#REF!</f>
        <v>#REF!</v>
      </c>
      <c r="V20" s="21" t="e">
        <f>#REF!</f>
        <v>#REF!</v>
      </c>
      <c r="W20" s="21" t="e">
        <f>#REF!</f>
        <v>#REF!</v>
      </c>
    </row>
    <row r="21" spans="2:30" ht="15" customHeight="1" x14ac:dyDescent="0.2">
      <c r="B21" s="20" t="s">
        <v>44</v>
      </c>
      <c r="C21" s="21">
        <v>1.490909090909091</v>
      </c>
      <c r="D21" s="21">
        <v>1.5</v>
      </c>
      <c r="E21" s="22">
        <f t="shared" si="0"/>
        <v>-6.0606060606059886E-3</v>
      </c>
      <c r="F21" s="23">
        <v>1.1817953231078702</v>
      </c>
      <c r="G21" s="23">
        <v>0.88361524867457708</v>
      </c>
      <c r="H21" s="24">
        <f t="shared" si="1"/>
        <v>0.33745464995150676</v>
      </c>
      <c r="I21" s="21">
        <v>2.4969915764139592</v>
      </c>
      <c r="J21" s="21">
        <v>3.0440024110910189</v>
      </c>
      <c r="K21" s="22">
        <f t="shared" si="2"/>
        <v>-0.1797011831147014</v>
      </c>
      <c r="L21" s="23">
        <v>0.47990401919616077</v>
      </c>
      <c r="M21" s="23">
        <v>0.30656039239730226</v>
      </c>
      <c r="N21" s="24">
        <f t="shared" si="3"/>
        <v>0.56544691061787655</v>
      </c>
      <c r="O21" s="21">
        <v>0.86206896551724133</v>
      </c>
      <c r="P21" s="21">
        <v>0.85889570552147243</v>
      </c>
      <c r="Q21" s="22">
        <f t="shared" si="4"/>
        <v>3.6945812807880341E-3</v>
      </c>
      <c r="R21" s="23">
        <v>2.735562310030395</v>
      </c>
      <c r="S21" s="23">
        <v>1.7832647462277091</v>
      </c>
      <c r="T21" s="24">
        <f t="shared" si="5"/>
        <v>0.53401917231704465</v>
      </c>
      <c r="U21" s="21" t="e">
        <f>#REF!</f>
        <v>#REF!</v>
      </c>
      <c r="V21" s="21" t="e">
        <f>#REF!</f>
        <v>#REF!</v>
      </c>
      <c r="W21" s="21" t="e">
        <f>#REF!</f>
        <v>#REF!</v>
      </c>
    </row>
    <row r="22" spans="2:30" ht="15" customHeight="1" x14ac:dyDescent="0.2">
      <c r="B22" s="20" t="s">
        <v>45</v>
      </c>
      <c r="C22" s="21">
        <v>4.3636363636363633</v>
      </c>
      <c r="D22" s="21">
        <v>4.2454545454545451</v>
      </c>
      <c r="E22" s="22">
        <f t="shared" si="0"/>
        <v>2.7837259100642386E-2</v>
      </c>
      <c r="F22" s="23">
        <v>4.2745788282625092</v>
      </c>
      <c r="G22" s="23">
        <v>3.9636455440545317</v>
      </c>
      <c r="H22" s="24">
        <f t="shared" si="1"/>
        <v>7.8446289092216404E-2</v>
      </c>
      <c r="I22" s="21">
        <v>3.1889290012033693</v>
      </c>
      <c r="J22" s="21">
        <v>3.1946955997588908</v>
      </c>
      <c r="K22" s="22">
        <f t="shared" si="2"/>
        <v>-1.8050541516245744E-3</v>
      </c>
      <c r="L22" s="23">
        <v>5.4589082183563287</v>
      </c>
      <c r="M22" s="23">
        <v>4.4144696505211529</v>
      </c>
      <c r="N22" s="24">
        <f t="shared" si="3"/>
        <v>0.23659434779710709</v>
      </c>
      <c r="O22" s="21">
        <v>7.0197044334975374</v>
      </c>
      <c r="P22" s="21">
        <v>8.220858895705522</v>
      </c>
      <c r="Q22" s="22">
        <f t="shared" si="4"/>
        <v>-0.14611058010440414</v>
      </c>
      <c r="R22" s="23">
        <v>3.3434650455927053</v>
      </c>
      <c r="S22" s="23">
        <v>3.8408779149519892</v>
      </c>
      <c r="T22" s="24">
        <f t="shared" si="5"/>
        <v>-0.12950499348675637</v>
      </c>
      <c r="U22" s="21" t="e">
        <f>#REF!</f>
        <v>#REF!</v>
      </c>
      <c r="V22" s="21" t="e">
        <f>#REF!</f>
        <v>#REF!</v>
      </c>
      <c r="W22" s="21" t="e">
        <f>#REF!</f>
        <v>#REF!</v>
      </c>
    </row>
    <row r="23" spans="2:30" ht="12.75" customHeight="1" x14ac:dyDescent="0.2">
      <c r="B23" s="25" t="s">
        <v>46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6"/>
      <c r="V23" s="26"/>
      <c r="W23" s="26"/>
    </row>
    <row r="24" spans="2:30" x14ac:dyDescent="0.2">
      <c r="B24" s="27"/>
      <c r="C24" s="27"/>
      <c r="D24" s="27"/>
      <c r="E24" s="27"/>
      <c r="F24" s="27"/>
      <c r="G24" s="27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2:30" x14ac:dyDescent="0.2">
      <c r="B25" s="27"/>
      <c r="C25" s="27"/>
      <c r="D25" s="27"/>
      <c r="E25" s="27"/>
      <c r="F25" s="27"/>
      <c r="G25" s="27"/>
      <c r="H25" s="29" t="s">
        <v>47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2:30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2:30" x14ac:dyDescent="0.2">
      <c r="B27" s="28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28"/>
      <c r="T27" s="28"/>
      <c r="U27" s="28"/>
      <c r="V27" s="28"/>
      <c r="W27" s="28"/>
    </row>
    <row r="28" spans="2:30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</row>
    <row r="29" spans="2:30" x14ac:dyDescent="0.2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  <row r="30" spans="2:30" x14ac:dyDescent="0.2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</row>
    <row r="31" spans="2:30" x14ac:dyDescent="0.2"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2:30" x14ac:dyDescent="0.2"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</row>
    <row r="33" spans="2:30" x14ac:dyDescent="0.2"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</row>
    <row r="34" spans="2:30" x14ac:dyDescent="0.2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</row>
    <row r="35" spans="2:30" x14ac:dyDescent="0.2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</row>
    <row r="36" spans="2:30" x14ac:dyDescent="0.2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</row>
    <row r="37" spans="2:30" x14ac:dyDescent="0.2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2:30" x14ac:dyDescent="0.2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2:30" x14ac:dyDescent="0.2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</row>
    <row r="40" spans="2:30" x14ac:dyDescent="0.2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</row>
    <row r="41" spans="2:30" x14ac:dyDescent="0.2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</row>
    <row r="42" spans="2:30" x14ac:dyDescent="0.2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2:30" x14ac:dyDescent="0.2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</row>
    <row r="44" spans="2:30" x14ac:dyDescent="0.2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</row>
    <row r="45" spans="2:30" x14ac:dyDescent="0.2"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</row>
    <row r="46" spans="2:30" x14ac:dyDescent="0.2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x14ac:dyDescent="0.2"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</row>
    <row r="48" spans="2:30" x14ac:dyDescent="0.2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</row>
    <row r="49" spans="2:30" x14ac:dyDescent="0.2"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</row>
    <row r="50" spans="2:30" x14ac:dyDescent="0.2">
      <c r="B50" s="33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</row>
    <row r="51" spans="2:30" x14ac:dyDescent="0.2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</row>
    <row r="52" spans="2:30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2:30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2:30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2:30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2:30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2:30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2:30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2:30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2:30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2:30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2:30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2:30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2:30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2:30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2:30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2:30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2:30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2:30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2:30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2:30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2:30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2:30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2:30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2:30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</row>
    <row r="76" spans="2:30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</row>
    <row r="77" spans="2:30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</row>
    <row r="78" spans="2:30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</row>
    <row r="79" spans="2:30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</row>
    <row r="80" spans="2:30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</row>
    <row r="81" spans="2:30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</row>
    <row r="82" spans="2:30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</row>
    <row r="83" spans="2:30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</row>
    <row r="84" spans="2:30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2:30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2:30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2:30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2:30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2:30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2:30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2:30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2:30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2:30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2:30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2:30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2:30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2:30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2:30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</row>
    <row r="99" spans="2:30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2:30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</row>
    <row r="101" spans="2:30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</row>
    <row r="102" spans="2:30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2:30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2:30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</row>
    <row r="105" spans="2:30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</row>
    <row r="106" spans="2:30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2:30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2:30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2:30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2:30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2:30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2:30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2:30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2:30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2:30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2:30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</row>
    <row r="117" spans="2:30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</row>
    <row r="118" spans="2:30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2:30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2:30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</row>
    <row r="121" spans="2:30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</row>
    <row r="122" spans="2:30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</row>
    <row r="123" spans="2:30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</row>
    <row r="124" spans="2:30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</row>
    <row r="125" spans="2:30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</row>
    <row r="126" spans="2:30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</row>
    <row r="127" spans="2:30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</row>
    <row r="128" spans="2:30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</row>
    <row r="129" spans="2:30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</row>
    <row r="130" spans="2:30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2:30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2:30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2:30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</row>
    <row r="134" spans="2:30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2:30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</row>
    <row r="136" spans="2:30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</row>
    <row r="137" spans="2:30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</row>
    <row r="138" spans="2:30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</row>
    <row r="139" spans="2:30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</row>
    <row r="140" spans="2:30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</row>
    <row r="141" spans="2:30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</row>
    <row r="142" spans="2:30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</row>
    <row r="143" spans="2:30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2:30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2:30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2:30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2:30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2:30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2:30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2:30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</row>
    <row r="151" spans="2:30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</row>
    <row r="152" spans="2:30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2:30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2:30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</row>
    <row r="155" spans="2:30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</row>
    <row r="156" spans="2:30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</row>
    <row r="157" spans="2:30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</row>
    <row r="158" spans="2:30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</row>
    <row r="159" spans="2:30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</row>
    <row r="160" spans="2:30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</row>
    <row r="161" spans="2:30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</row>
    <row r="162" spans="2:30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</row>
    <row r="163" spans="2:30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</row>
    <row r="164" spans="2:30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</row>
    <row r="165" spans="2:30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</row>
    <row r="166" spans="2:30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</row>
    <row r="167" spans="2:30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</row>
    <row r="168" spans="2:30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</row>
    <row r="169" spans="2:30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</row>
    <row r="170" spans="2:30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</row>
    <row r="171" spans="2:30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</row>
    <row r="172" spans="2:30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</row>
    <row r="173" spans="2:30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</row>
    <row r="174" spans="2:30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</row>
    <row r="175" spans="2:30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</row>
    <row r="176" spans="2:30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</row>
    <row r="177" spans="2:30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</row>
    <row r="178" spans="2:30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</row>
    <row r="179" spans="2:30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</row>
    <row r="180" spans="2:30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</row>
    <row r="181" spans="2:30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</row>
    <row r="182" spans="2:30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</row>
    <row r="183" spans="2:30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</row>
    <row r="184" spans="2:30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</row>
    <row r="185" spans="2:30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</row>
    <row r="186" spans="2:30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</row>
    <row r="187" spans="2:30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</row>
    <row r="188" spans="2:30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</row>
    <row r="189" spans="2:30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</row>
    <row r="190" spans="2:30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</row>
    <row r="191" spans="2:30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</row>
    <row r="192" spans="2:30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</row>
    <row r="193" spans="2:30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</row>
    <row r="194" spans="2:30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</row>
    <row r="195" spans="2:30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</row>
    <row r="196" spans="2:30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</row>
    <row r="197" spans="2:30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</row>
    <row r="198" spans="2:30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</row>
    <row r="199" spans="2:30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</row>
    <row r="200" spans="2:30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</row>
    <row r="201" spans="2:30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</row>
    <row r="202" spans="2:30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</row>
    <row r="203" spans="2:30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</row>
    <row r="204" spans="2:30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</row>
    <row r="205" spans="2:30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</row>
    <row r="206" spans="2:30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</row>
    <row r="207" spans="2:30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</row>
    <row r="208" spans="2:30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</row>
    <row r="209" spans="2:30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</row>
    <row r="210" spans="2:30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</row>
    <row r="211" spans="2:30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</row>
    <row r="212" spans="2:30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</row>
    <row r="213" spans="2:30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</row>
    <row r="214" spans="2:30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</row>
    <row r="215" spans="2:30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</row>
    <row r="216" spans="2:30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</row>
    <row r="217" spans="2:30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</row>
    <row r="218" spans="2:30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</row>
    <row r="219" spans="2:30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</row>
    <row r="220" spans="2:30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</row>
    <row r="221" spans="2:30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</row>
    <row r="222" spans="2:30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</row>
    <row r="223" spans="2:30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</row>
    <row r="224" spans="2:30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</row>
    <row r="225" spans="2:30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</row>
    <row r="226" spans="2:30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</row>
    <row r="227" spans="2:30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</row>
    <row r="228" spans="2:30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</row>
    <row r="229" spans="2:30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</row>
    <row r="230" spans="2:30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</row>
    <row r="231" spans="2:30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</row>
    <row r="232" spans="2:30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</row>
    <row r="233" spans="2:30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</row>
    <row r="234" spans="2:30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</row>
    <row r="235" spans="2:30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</row>
    <row r="236" spans="2:30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</row>
    <row r="237" spans="2:30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</row>
    <row r="238" spans="2:30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</row>
    <row r="239" spans="2:30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</row>
    <row r="240" spans="2:30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</row>
    <row r="241" spans="2:30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</row>
    <row r="242" spans="2:30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</row>
    <row r="243" spans="2:30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</row>
    <row r="244" spans="2:30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</row>
    <row r="245" spans="2:30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</row>
    <row r="246" spans="2:30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</row>
    <row r="247" spans="2:30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</row>
    <row r="248" spans="2:30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</row>
    <row r="249" spans="2:30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</row>
    <row r="250" spans="2:30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</row>
    <row r="251" spans="2:30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</row>
    <row r="252" spans="2:30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</row>
    <row r="253" spans="2:30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</row>
    <row r="254" spans="2:30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</row>
    <row r="255" spans="2:30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</row>
    <row r="256" spans="2:30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</row>
    <row r="257" spans="2:30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</row>
    <row r="258" spans="2:30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</row>
    <row r="259" spans="2:30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</row>
    <row r="260" spans="2:30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</row>
    <row r="261" spans="2:30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</row>
    <row r="262" spans="2:30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</row>
    <row r="263" spans="2:30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</row>
    <row r="264" spans="2:30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</row>
    <row r="265" spans="2:30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</row>
    <row r="266" spans="2:30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</row>
    <row r="267" spans="2:30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</row>
    <row r="268" spans="2:30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</row>
    <row r="269" spans="2:30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</row>
    <row r="270" spans="2:30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</row>
    <row r="271" spans="2:30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</row>
    <row r="272" spans="2:30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</row>
    <row r="273" spans="2:30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</row>
    <row r="274" spans="2:30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</row>
    <row r="275" spans="2:30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</row>
    <row r="276" spans="2:30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</row>
    <row r="277" spans="2:30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</row>
    <row r="278" spans="2:30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</row>
    <row r="279" spans="2:30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</row>
    <row r="280" spans="2:30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</row>
    <row r="281" spans="2:30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</row>
    <row r="282" spans="2:30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</row>
    <row r="283" spans="2:30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</row>
    <row r="284" spans="2:30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</row>
    <row r="285" spans="2:30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</row>
    <row r="286" spans="2:30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</row>
    <row r="287" spans="2:30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</row>
    <row r="288" spans="2:30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</row>
    <row r="289" spans="2:30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</row>
    <row r="290" spans="2:30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</row>
    <row r="291" spans="2:30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</row>
    <row r="292" spans="2:30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</row>
    <row r="293" spans="2:30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</row>
    <row r="294" spans="2:30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</row>
    <row r="295" spans="2:30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</row>
    <row r="296" spans="2:30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</row>
    <row r="297" spans="2:30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</row>
    <row r="298" spans="2:30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</row>
    <row r="299" spans="2:30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</row>
    <row r="300" spans="2:30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</row>
    <row r="301" spans="2:30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</row>
    <row r="302" spans="2:30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</row>
    <row r="303" spans="2:30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</row>
    <row r="304" spans="2:30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</row>
    <row r="305" spans="2:30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</row>
    <row r="306" spans="2:30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</row>
    <row r="307" spans="2:30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</row>
    <row r="308" spans="2:30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</row>
    <row r="309" spans="2:30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</row>
    <row r="310" spans="2:30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</row>
    <row r="311" spans="2:30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</row>
    <row r="312" spans="2:30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</row>
    <row r="313" spans="2:30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</row>
    <row r="314" spans="2:30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</row>
    <row r="315" spans="2:30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</row>
    <row r="316" spans="2:30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</row>
    <row r="317" spans="2:30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</row>
    <row r="318" spans="2:30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</row>
    <row r="319" spans="2:30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</row>
    <row r="320" spans="2:30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</row>
    <row r="321" spans="2:30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</row>
    <row r="322" spans="2:30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</row>
    <row r="323" spans="2:30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</row>
    <row r="324" spans="2:30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</row>
    <row r="325" spans="2:30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</row>
    <row r="326" spans="2:30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</row>
    <row r="327" spans="2:30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</row>
    <row r="328" spans="2:30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</row>
    <row r="329" spans="2:30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</row>
    <row r="330" spans="2:30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</row>
    <row r="331" spans="2:30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</row>
    <row r="332" spans="2:30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</row>
    <row r="333" spans="2:30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</row>
    <row r="334" spans="2:30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</row>
    <row r="335" spans="2:30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</row>
    <row r="336" spans="2:30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</row>
    <row r="337" spans="2:30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</row>
    <row r="338" spans="2:30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</row>
    <row r="339" spans="2:30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</row>
    <row r="340" spans="2:30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</row>
    <row r="341" spans="2:30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</row>
    <row r="342" spans="2:30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</row>
    <row r="343" spans="2:30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</row>
    <row r="344" spans="2:30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</row>
    <row r="345" spans="2:30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</row>
    <row r="346" spans="2:30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</row>
    <row r="347" spans="2:30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</row>
    <row r="348" spans="2:30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</row>
    <row r="349" spans="2:30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</row>
    <row r="350" spans="2:30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</row>
    <row r="351" spans="2:30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</row>
    <row r="352" spans="2:30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</row>
    <row r="353" spans="2:30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</row>
    <row r="354" spans="2:30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</row>
    <row r="355" spans="2:30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</row>
    <row r="356" spans="2:30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</row>
    <row r="357" spans="2:30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</row>
    <row r="358" spans="2:30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</row>
    <row r="359" spans="2:30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</row>
    <row r="360" spans="2:30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</row>
    <row r="361" spans="2:30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</row>
    <row r="362" spans="2:30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</row>
    <row r="363" spans="2:30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</row>
    <row r="364" spans="2:30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</row>
    <row r="365" spans="2:30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</row>
    <row r="366" spans="2:30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</row>
    <row r="367" spans="2:30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</row>
    <row r="368" spans="2:30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</row>
    <row r="369" spans="2:30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</row>
    <row r="370" spans="2:30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</row>
    <row r="371" spans="2:30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</row>
    <row r="372" spans="2:30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</row>
    <row r="373" spans="2:30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</row>
    <row r="374" spans="2:30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</row>
    <row r="375" spans="2:30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</row>
    <row r="376" spans="2:30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</row>
    <row r="377" spans="2:30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</row>
    <row r="378" spans="2:30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</row>
    <row r="379" spans="2:30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</row>
    <row r="380" spans="2:30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</row>
    <row r="381" spans="2:30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</row>
    <row r="382" spans="2:30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</row>
    <row r="383" spans="2:30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</row>
    <row r="384" spans="2:30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</row>
    <row r="385" spans="2:30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</row>
    <row r="386" spans="2:30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</row>
    <row r="387" spans="2:30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</row>
    <row r="388" spans="2:30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</row>
    <row r="389" spans="2:30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</row>
    <row r="390" spans="2:30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</row>
    <row r="391" spans="2:30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</row>
    <row r="392" spans="2:30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</row>
    <row r="393" spans="2:30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</row>
    <row r="394" spans="2:30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</row>
    <row r="395" spans="2:30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</row>
    <row r="396" spans="2:30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</row>
    <row r="397" spans="2:30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</row>
    <row r="398" spans="2:30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</row>
    <row r="399" spans="2:30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</row>
    <row r="400" spans="2:30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</row>
    <row r="401" spans="2:30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</row>
    <row r="402" spans="2:30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</row>
    <row r="403" spans="2:30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</row>
    <row r="404" spans="2:30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</row>
    <row r="405" spans="2:30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</row>
    <row r="406" spans="2:30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</row>
    <row r="407" spans="2:30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</row>
    <row r="408" spans="2:30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</row>
    <row r="409" spans="2:30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</row>
    <row r="410" spans="2:30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</row>
    <row r="411" spans="2:30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</row>
    <row r="412" spans="2:30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</row>
    <row r="413" spans="2:30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</row>
    <row r="414" spans="2:30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</row>
    <row r="415" spans="2:30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</row>
    <row r="416" spans="2:30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</row>
    <row r="417" spans="2:30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</row>
    <row r="418" spans="2:30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</row>
    <row r="419" spans="2:30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</row>
    <row r="420" spans="2:30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</row>
    <row r="421" spans="2:30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</row>
    <row r="422" spans="2:30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</row>
    <row r="423" spans="2:30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</row>
    <row r="424" spans="2:30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</row>
    <row r="425" spans="2:30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</row>
    <row r="426" spans="2:30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</row>
    <row r="427" spans="2:30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</row>
    <row r="428" spans="2:30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</row>
    <row r="429" spans="2:30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</row>
    <row r="430" spans="2:30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</row>
    <row r="431" spans="2:30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</row>
    <row r="432" spans="2:30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</row>
    <row r="433" spans="2:30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</row>
    <row r="434" spans="2:30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</row>
    <row r="435" spans="2:30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</row>
    <row r="436" spans="2:30" x14ac:dyDescent="0.2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</row>
    <row r="437" spans="2:30" x14ac:dyDescent="0.2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</row>
    <row r="438" spans="2:30" x14ac:dyDescent="0.2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</row>
    <row r="439" spans="2:30" x14ac:dyDescent="0.2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</row>
    <row r="440" spans="2:30" x14ac:dyDescent="0.2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</row>
    <row r="441" spans="2:30" x14ac:dyDescent="0.2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</row>
    <row r="442" spans="2:30" x14ac:dyDescent="0.2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</row>
    <row r="443" spans="2:30" x14ac:dyDescent="0.2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</row>
    <row r="444" spans="2:30" x14ac:dyDescent="0.2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</row>
    <row r="445" spans="2:30" x14ac:dyDescent="0.2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</row>
    <row r="446" spans="2:30" x14ac:dyDescent="0.2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</row>
    <row r="447" spans="2:30" x14ac:dyDescent="0.2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</row>
    <row r="448" spans="2:30" x14ac:dyDescent="0.2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</row>
    <row r="449" spans="2:30" x14ac:dyDescent="0.2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</row>
    <row r="450" spans="2:30" x14ac:dyDescent="0.2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</row>
    <row r="451" spans="2:30" x14ac:dyDescent="0.2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</row>
    <row r="452" spans="2:30" x14ac:dyDescent="0.2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</row>
    <row r="453" spans="2:30" x14ac:dyDescent="0.2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</row>
    <row r="454" spans="2:30" x14ac:dyDescent="0.2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</row>
    <row r="455" spans="2:30" x14ac:dyDescent="0.2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</row>
    <row r="456" spans="2:30" x14ac:dyDescent="0.2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</row>
    <row r="457" spans="2:30" x14ac:dyDescent="0.2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</row>
    <row r="458" spans="2:30" x14ac:dyDescent="0.2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</row>
    <row r="459" spans="2:30" x14ac:dyDescent="0.2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</row>
    <row r="460" spans="2:30" x14ac:dyDescent="0.2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</row>
    <row r="461" spans="2:30" x14ac:dyDescent="0.2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</row>
    <row r="462" spans="2:30" x14ac:dyDescent="0.2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</row>
    <row r="463" spans="2:30" x14ac:dyDescent="0.2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</row>
    <row r="464" spans="2:30" x14ac:dyDescent="0.2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</row>
    <row r="465" spans="2:30" x14ac:dyDescent="0.2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</row>
    <row r="466" spans="2:30" x14ac:dyDescent="0.2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</row>
    <row r="467" spans="2:30" x14ac:dyDescent="0.2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</row>
    <row r="468" spans="2:30" x14ac:dyDescent="0.2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</row>
    <row r="469" spans="2:30" x14ac:dyDescent="0.2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</row>
    <row r="470" spans="2:30" x14ac:dyDescent="0.2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</row>
    <row r="471" spans="2:30" x14ac:dyDescent="0.2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</row>
    <row r="472" spans="2:30" x14ac:dyDescent="0.2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</row>
    <row r="473" spans="2:30" x14ac:dyDescent="0.2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</row>
    <row r="474" spans="2:30" x14ac:dyDescent="0.2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</row>
    <row r="475" spans="2:30" x14ac:dyDescent="0.2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</row>
    <row r="476" spans="2:30" x14ac:dyDescent="0.2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</row>
    <row r="477" spans="2:30" x14ac:dyDescent="0.2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</row>
    <row r="478" spans="2:30" x14ac:dyDescent="0.2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</row>
    <row r="479" spans="2:30" x14ac:dyDescent="0.2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</row>
    <row r="480" spans="2:30" x14ac:dyDescent="0.2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</row>
    <row r="481" spans="2:30" x14ac:dyDescent="0.2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</row>
    <row r="482" spans="2:30" x14ac:dyDescent="0.2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</row>
    <row r="483" spans="2:30" x14ac:dyDescent="0.2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</row>
    <row r="484" spans="2:30" x14ac:dyDescent="0.2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</row>
    <row r="485" spans="2:30" x14ac:dyDescent="0.2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</row>
    <row r="486" spans="2:30" x14ac:dyDescent="0.2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</row>
    <row r="487" spans="2:30" x14ac:dyDescent="0.2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</row>
    <row r="488" spans="2:30" x14ac:dyDescent="0.2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</row>
    <row r="489" spans="2:30" x14ac:dyDescent="0.2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</row>
    <row r="490" spans="2:30" x14ac:dyDescent="0.2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</row>
    <row r="491" spans="2:30" x14ac:dyDescent="0.2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</row>
    <row r="492" spans="2:30" x14ac:dyDescent="0.2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</row>
    <row r="493" spans="2:30" x14ac:dyDescent="0.2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</row>
    <row r="494" spans="2:30" x14ac:dyDescent="0.2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</row>
    <row r="495" spans="2:30" x14ac:dyDescent="0.2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</row>
    <row r="496" spans="2:30" x14ac:dyDescent="0.2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</row>
    <row r="497" spans="2:30" x14ac:dyDescent="0.2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</row>
    <row r="498" spans="2:30" x14ac:dyDescent="0.2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</row>
    <row r="499" spans="2:30" x14ac:dyDescent="0.2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</row>
    <row r="500" spans="2:30" x14ac:dyDescent="0.2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</row>
    <row r="501" spans="2:30" x14ac:dyDescent="0.2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</row>
    <row r="502" spans="2:30" x14ac:dyDescent="0.2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</row>
    <row r="503" spans="2:30" x14ac:dyDescent="0.2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</row>
    <row r="504" spans="2:30" x14ac:dyDescent="0.2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</row>
    <row r="505" spans="2:30" x14ac:dyDescent="0.2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</row>
    <row r="506" spans="2:30" x14ac:dyDescent="0.2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</row>
    <row r="507" spans="2:30" x14ac:dyDescent="0.2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</row>
    <row r="508" spans="2:30" x14ac:dyDescent="0.2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</row>
    <row r="509" spans="2:30" x14ac:dyDescent="0.2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</row>
    <row r="510" spans="2:30" x14ac:dyDescent="0.2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</row>
    <row r="511" spans="2:30" x14ac:dyDescent="0.2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</row>
    <row r="512" spans="2:30" x14ac:dyDescent="0.2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</row>
    <row r="513" spans="2:30" x14ac:dyDescent="0.2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</row>
    <row r="514" spans="2:30" x14ac:dyDescent="0.2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</row>
    <row r="515" spans="2:30" x14ac:dyDescent="0.2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</row>
    <row r="516" spans="2:30" x14ac:dyDescent="0.2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</row>
    <row r="517" spans="2:30" x14ac:dyDescent="0.2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</row>
    <row r="518" spans="2:30" x14ac:dyDescent="0.2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</row>
    <row r="519" spans="2:30" x14ac:dyDescent="0.2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</row>
    <row r="520" spans="2:30" x14ac:dyDescent="0.2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</row>
    <row r="521" spans="2:30" x14ac:dyDescent="0.2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</row>
    <row r="522" spans="2:30" x14ac:dyDescent="0.2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</row>
    <row r="523" spans="2:30" x14ac:dyDescent="0.2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</row>
    <row r="524" spans="2:30" x14ac:dyDescent="0.2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</row>
    <row r="525" spans="2:30" x14ac:dyDescent="0.2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</row>
    <row r="526" spans="2:30" x14ac:dyDescent="0.2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</row>
    <row r="527" spans="2:30" x14ac:dyDescent="0.2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</row>
    <row r="528" spans="2:30" x14ac:dyDescent="0.2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</row>
    <row r="529" spans="2:30" x14ac:dyDescent="0.2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</row>
    <row r="530" spans="2:30" x14ac:dyDescent="0.2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</row>
    <row r="531" spans="2:30" x14ac:dyDescent="0.2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</row>
    <row r="532" spans="2:30" x14ac:dyDescent="0.2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</row>
    <row r="533" spans="2:30" x14ac:dyDescent="0.2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</row>
    <row r="534" spans="2:30" x14ac:dyDescent="0.2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</row>
    <row r="535" spans="2:30" x14ac:dyDescent="0.2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</row>
    <row r="536" spans="2:30" x14ac:dyDescent="0.2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</row>
    <row r="537" spans="2:30" x14ac:dyDescent="0.2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</row>
    <row r="538" spans="2:30" x14ac:dyDescent="0.2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</row>
    <row r="539" spans="2:30" x14ac:dyDescent="0.2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</row>
    <row r="540" spans="2:30" x14ac:dyDescent="0.2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</row>
    <row r="541" spans="2:30" x14ac:dyDescent="0.2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</row>
    <row r="542" spans="2:30" x14ac:dyDescent="0.2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</row>
    <row r="543" spans="2:30" x14ac:dyDescent="0.2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</row>
    <row r="544" spans="2:30" x14ac:dyDescent="0.2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</row>
    <row r="545" spans="2:30" x14ac:dyDescent="0.2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</row>
    <row r="546" spans="2:30" x14ac:dyDescent="0.2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</row>
    <row r="547" spans="2:30" x14ac:dyDescent="0.2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</row>
    <row r="548" spans="2:30" x14ac:dyDescent="0.2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</row>
    <row r="549" spans="2:30" x14ac:dyDescent="0.2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</row>
    <row r="550" spans="2:30" x14ac:dyDescent="0.2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</row>
    <row r="551" spans="2:30" x14ac:dyDescent="0.2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</row>
    <row r="552" spans="2:30" x14ac:dyDescent="0.2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</row>
    <row r="553" spans="2:30" x14ac:dyDescent="0.2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</row>
    <row r="554" spans="2:30" x14ac:dyDescent="0.2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</row>
    <row r="555" spans="2:30" x14ac:dyDescent="0.2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</row>
    <row r="556" spans="2:30" x14ac:dyDescent="0.2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</row>
    <row r="557" spans="2:30" x14ac:dyDescent="0.2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</row>
    <row r="558" spans="2:30" x14ac:dyDescent="0.2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</row>
    <row r="559" spans="2:30" x14ac:dyDescent="0.2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</row>
    <row r="560" spans="2:30" x14ac:dyDescent="0.2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</row>
    <row r="561" spans="2:30" x14ac:dyDescent="0.2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</row>
    <row r="562" spans="2:30" x14ac:dyDescent="0.2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</row>
    <row r="563" spans="2:30" x14ac:dyDescent="0.2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</row>
    <row r="564" spans="2:30" x14ac:dyDescent="0.2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</row>
    <row r="565" spans="2:30" x14ac:dyDescent="0.2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</row>
    <row r="566" spans="2:30" x14ac:dyDescent="0.2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</row>
    <row r="567" spans="2:30" x14ac:dyDescent="0.2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</row>
    <row r="568" spans="2:30" x14ac:dyDescent="0.2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</row>
    <row r="569" spans="2:30" x14ac:dyDescent="0.2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</row>
    <row r="570" spans="2:30" x14ac:dyDescent="0.2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</row>
    <row r="571" spans="2:30" x14ac:dyDescent="0.2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</row>
    <row r="572" spans="2:30" x14ac:dyDescent="0.2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</row>
    <row r="573" spans="2:30" x14ac:dyDescent="0.2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</row>
    <row r="574" spans="2:30" x14ac:dyDescent="0.2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</row>
    <row r="575" spans="2:30" x14ac:dyDescent="0.2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</row>
    <row r="576" spans="2:30" x14ac:dyDescent="0.2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</row>
    <row r="577" spans="2:30" x14ac:dyDescent="0.2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</row>
    <row r="578" spans="2:30" x14ac:dyDescent="0.2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</row>
    <row r="579" spans="2:30" x14ac:dyDescent="0.2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</row>
    <row r="580" spans="2:30" x14ac:dyDescent="0.2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</row>
    <row r="581" spans="2:30" x14ac:dyDescent="0.2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</row>
    <row r="582" spans="2:30" x14ac:dyDescent="0.2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</row>
    <row r="583" spans="2:30" x14ac:dyDescent="0.2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</row>
    <row r="584" spans="2:30" x14ac:dyDescent="0.2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</row>
    <row r="585" spans="2:30" x14ac:dyDescent="0.2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</row>
    <row r="586" spans="2:30" x14ac:dyDescent="0.2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</row>
    <row r="587" spans="2:30" x14ac:dyDescent="0.2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</row>
    <row r="588" spans="2:30" x14ac:dyDescent="0.2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</row>
    <row r="589" spans="2:30" x14ac:dyDescent="0.2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</row>
    <row r="590" spans="2:30" x14ac:dyDescent="0.2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</row>
    <row r="591" spans="2:30" x14ac:dyDescent="0.2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</row>
    <row r="592" spans="2:30" x14ac:dyDescent="0.2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</row>
    <row r="593" spans="2:30" x14ac:dyDescent="0.2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</row>
    <row r="594" spans="2:30" x14ac:dyDescent="0.2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</row>
    <row r="595" spans="2:30" x14ac:dyDescent="0.2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</row>
    <row r="596" spans="2:30" x14ac:dyDescent="0.2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</row>
    <row r="597" spans="2:30" x14ac:dyDescent="0.2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</row>
    <row r="598" spans="2:30" x14ac:dyDescent="0.2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</row>
    <row r="599" spans="2:30" x14ac:dyDescent="0.2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</row>
    <row r="600" spans="2:30" x14ac:dyDescent="0.2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</row>
    <row r="601" spans="2:30" x14ac:dyDescent="0.2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</row>
    <row r="602" spans="2:30" x14ac:dyDescent="0.2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</row>
    <row r="603" spans="2:30" x14ac:dyDescent="0.2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</row>
    <row r="604" spans="2:30" x14ac:dyDescent="0.2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</row>
    <row r="605" spans="2:30" x14ac:dyDescent="0.2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</row>
    <row r="606" spans="2:30" x14ac:dyDescent="0.2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</row>
    <row r="607" spans="2:30" x14ac:dyDescent="0.2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</row>
    <row r="608" spans="2:30" x14ac:dyDescent="0.2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</row>
    <row r="609" spans="2:30" x14ac:dyDescent="0.2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</row>
    <row r="610" spans="2:30" x14ac:dyDescent="0.2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</row>
    <row r="611" spans="2:30" x14ac:dyDescent="0.2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</row>
    <row r="612" spans="2:30" x14ac:dyDescent="0.2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</row>
    <row r="613" spans="2:30" x14ac:dyDescent="0.2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</row>
    <row r="614" spans="2:30" x14ac:dyDescent="0.2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</row>
    <row r="615" spans="2:30" x14ac:dyDescent="0.2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</row>
    <row r="616" spans="2:30" x14ac:dyDescent="0.2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</row>
    <row r="617" spans="2:30" x14ac:dyDescent="0.2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</row>
    <row r="618" spans="2:30" x14ac:dyDescent="0.2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</row>
    <row r="619" spans="2:30" x14ac:dyDescent="0.2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</row>
    <row r="620" spans="2:30" x14ac:dyDescent="0.2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</row>
    <row r="621" spans="2:30" x14ac:dyDescent="0.2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</row>
    <row r="622" spans="2:30" x14ac:dyDescent="0.2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</row>
    <row r="623" spans="2:30" x14ac:dyDescent="0.2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</row>
    <row r="624" spans="2:30" x14ac:dyDescent="0.2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</row>
    <row r="625" spans="2:30" x14ac:dyDescent="0.2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</row>
    <row r="626" spans="2:30" x14ac:dyDescent="0.2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</row>
    <row r="627" spans="2:30" x14ac:dyDescent="0.2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</row>
    <row r="628" spans="2:30" x14ac:dyDescent="0.2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</row>
    <row r="629" spans="2:30" x14ac:dyDescent="0.2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</row>
    <row r="630" spans="2:30" x14ac:dyDescent="0.2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</row>
    <row r="631" spans="2:30" x14ac:dyDescent="0.2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</row>
    <row r="632" spans="2:30" x14ac:dyDescent="0.2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</row>
    <row r="633" spans="2:30" x14ac:dyDescent="0.2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</row>
    <row r="634" spans="2:30" x14ac:dyDescent="0.2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</row>
    <row r="635" spans="2:30" x14ac:dyDescent="0.2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</row>
    <row r="636" spans="2:30" x14ac:dyDescent="0.2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</row>
    <row r="637" spans="2:30" x14ac:dyDescent="0.2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</row>
    <row r="638" spans="2:30" x14ac:dyDescent="0.2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</row>
    <row r="639" spans="2:30" x14ac:dyDescent="0.2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</row>
    <row r="640" spans="2:30" x14ac:dyDescent="0.2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</row>
    <row r="641" spans="2:30" x14ac:dyDescent="0.2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</row>
    <row r="642" spans="2:30" x14ac:dyDescent="0.2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</row>
    <row r="643" spans="2:30" x14ac:dyDescent="0.2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</row>
    <row r="644" spans="2:30" x14ac:dyDescent="0.2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</row>
    <row r="645" spans="2:30" x14ac:dyDescent="0.2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</row>
    <row r="646" spans="2:30" x14ac:dyDescent="0.2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</row>
    <row r="647" spans="2:30" x14ac:dyDescent="0.2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</row>
    <row r="648" spans="2:30" x14ac:dyDescent="0.2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</row>
    <row r="649" spans="2:30" x14ac:dyDescent="0.2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</row>
    <row r="650" spans="2:30" x14ac:dyDescent="0.2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</row>
    <row r="651" spans="2:30" x14ac:dyDescent="0.2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</row>
    <row r="652" spans="2:30" x14ac:dyDescent="0.2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</row>
    <row r="653" spans="2:30" x14ac:dyDescent="0.2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</row>
    <row r="654" spans="2:30" x14ac:dyDescent="0.2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</row>
    <row r="655" spans="2:30" x14ac:dyDescent="0.2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</row>
    <row r="656" spans="2:30" x14ac:dyDescent="0.2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</row>
    <row r="657" spans="2:30" x14ac:dyDescent="0.2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</row>
    <row r="658" spans="2:30" x14ac:dyDescent="0.2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</row>
    <row r="659" spans="2:30" x14ac:dyDescent="0.2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</row>
    <row r="660" spans="2:30" x14ac:dyDescent="0.2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</row>
    <row r="661" spans="2:30" x14ac:dyDescent="0.2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</row>
    <row r="662" spans="2:30" x14ac:dyDescent="0.2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</row>
    <row r="663" spans="2:30" x14ac:dyDescent="0.2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</row>
    <row r="664" spans="2:30" x14ac:dyDescent="0.2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</row>
    <row r="665" spans="2:30" x14ac:dyDescent="0.2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</row>
    <row r="666" spans="2:30" x14ac:dyDescent="0.2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</row>
    <row r="667" spans="2:30" x14ac:dyDescent="0.2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</row>
    <row r="668" spans="2:30" x14ac:dyDescent="0.2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</row>
    <row r="669" spans="2:30" x14ac:dyDescent="0.2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</row>
    <row r="670" spans="2:30" x14ac:dyDescent="0.2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</row>
    <row r="671" spans="2:30" x14ac:dyDescent="0.2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</row>
    <row r="672" spans="2:30" x14ac:dyDescent="0.2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</row>
    <row r="673" spans="2:30" x14ac:dyDescent="0.2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</row>
    <row r="674" spans="2:30" x14ac:dyDescent="0.2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</row>
    <row r="675" spans="2:30" x14ac:dyDescent="0.2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</row>
    <row r="676" spans="2:30" x14ac:dyDescent="0.2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</row>
    <row r="677" spans="2:30" x14ac:dyDescent="0.2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</row>
    <row r="678" spans="2:30" x14ac:dyDescent="0.2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</row>
    <row r="679" spans="2:30" x14ac:dyDescent="0.2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</row>
    <row r="680" spans="2:30" x14ac:dyDescent="0.2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</row>
    <row r="681" spans="2:30" x14ac:dyDescent="0.2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</row>
    <row r="682" spans="2:30" x14ac:dyDescent="0.2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</row>
    <row r="683" spans="2:30" x14ac:dyDescent="0.2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</row>
    <row r="684" spans="2:30" x14ac:dyDescent="0.2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</row>
    <row r="685" spans="2:30" x14ac:dyDescent="0.2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</row>
    <row r="686" spans="2:30" x14ac:dyDescent="0.2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</row>
    <row r="687" spans="2:30" x14ac:dyDescent="0.2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</row>
    <row r="688" spans="2:30" x14ac:dyDescent="0.2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</row>
    <row r="689" spans="2:30" x14ac:dyDescent="0.2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</row>
    <row r="690" spans="2:30" x14ac:dyDescent="0.2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</row>
    <row r="691" spans="2:30" x14ac:dyDescent="0.2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</row>
    <row r="692" spans="2:30" x14ac:dyDescent="0.2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</row>
    <row r="693" spans="2:30" x14ac:dyDescent="0.2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</row>
    <row r="694" spans="2:30" x14ac:dyDescent="0.2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</row>
    <row r="695" spans="2:30" x14ac:dyDescent="0.2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</row>
    <row r="696" spans="2:30" x14ac:dyDescent="0.2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</row>
    <row r="697" spans="2:30" x14ac:dyDescent="0.2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</row>
    <row r="698" spans="2:30" x14ac:dyDescent="0.2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</row>
    <row r="699" spans="2:30" x14ac:dyDescent="0.2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</row>
    <row r="700" spans="2:30" x14ac:dyDescent="0.2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</row>
    <row r="701" spans="2:30" x14ac:dyDescent="0.2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</row>
    <row r="702" spans="2:30" x14ac:dyDescent="0.2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</row>
    <row r="703" spans="2:30" x14ac:dyDescent="0.2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</row>
    <row r="704" spans="2:30" x14ac:dyDescent="0.2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</row>
    <row r="705" spans="2:30" x14ac:dyDescent="0.2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</row>
    <row r="706" spans="2:30" x14ac:dyDescent="0.2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</row>
    <row r="707" spans="2:30" x14ac:dyDescent="0.2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</row>
    <row r="708" spans="2:30" x14ac:dyDescent="0.2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</row>
    <row r="709" spans="2:30" x14ac:dyDescent="0.2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</row>
    <row r="710" spans="2:30" x14ac:dyDescent="0.2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</row>
    <row r="711" spans="2:30" x14ac:dyDescent="0.2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</row>
    <row r="712" spans="2:30" x14ac:dyDescent="0.2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</row>
    <row r="713" spans="2:30" x14ac:dyDescent="0.2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</row>
    <row r="714" spans="2:30" x14ac:dyDescent="0.2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</row>
    <row r="715" spans="2:30" x14ac:dyDescent="0.2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</row>
    <row r="716" spans="2:30" x14ac:dyDescent="0.2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</row>
    <row r="717" spans="2:30" x14ac:dyDescent="0.2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</row>
    <row r="718" spans="2:30" x14ac:dyDescent="0.2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</row>
    <row r="719" spans="2:30" x14ac:dyDescent="0.2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</row>
    <row r="720" spans="2:30" x14ac:dyDescent="0.2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</row>
    <row r="721" spans="2:30" x14ac:dyDescent="0.2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</row>
    <row r="722" spans="2:30" x14ac:dyDescent="0.2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</row>
    <row r="723" spans="2:30" x14ac:dyDescent="0.2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</row>
    <row r="724" spans="2:30" x14ac:dyDescent="0.2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</row>
    <row r="725" spans="2:30" x14ac:dyDescent="0.2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</row>
    <row r="726" spans="2:30" x14ac:dyDescent="0.2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</row>
    <row r="727" spans="2:30" x14ac:dyDescent="0.2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</row>
    <row r="728" spans="2:30" x14ac:dyDescent="0.2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</row>
    <row r="729" spans="2:30" x14ac:dyDescent="0.2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</row>
    <row r="730" spans="2:30" x14ac:dyDescent="0.2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</row>
    <row r="731" spans="2:30" x14ac:dyDescent="0.2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</row>
    <row r="732" spans="2:30" x14ac:dyDescent="0.2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</row>
    <row r="733" spans="2:30" x14ac:dyDescent="0.2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</row>
    <row r="734" spans="2:30" x14ac:dyDescent="0.2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</row>
    <row r="735" spans="2:30" x14ac:dyDescent="0.2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</row>
    <row r="736" spans="2:30" x14ac:dyDescent="0.2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</row>
    <row r="737" spans="2:30" x14ac:dyDescent="0.2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</row>
    <row r="738" spans="2:30" x14ac:dyDescent="0.2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</row>
    <row r="739" spans="2:30" x14ac:dyDescent="0.2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</row>
    <row r="740" spans="2:30" x14ac:dyDescent="0.2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</row>
    <row r="741" spans="2:30" x14ac:dyDescent="0.2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</row>
    <row r="742" spans="2:30" x14ac:dyDescent="0.2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</row>
    <row r="743" spans="2:30" x14ac:dyDescent="0.2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</row>
    <row r="744" spans="2:30" x14ac:dyDescent="0.2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</row>
    <row r="745" spans="2:30" x14ac:dyDescent="0.2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</row>
    <row r="746" spans="2:30" x14ac:dyDescent="0.2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</row>
    <row r="747" spans="2:30" x14ac:dyDescent="0.2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</row>
    <row r="748" spans="2:30" x14ac:dyDescent="0.2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</row>
    <row r="749" spans="2:30" x14ac:dyDescent="0.2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</row>
    <row r="750" spans="2:30" x14ac:dyDescent="0.2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</row>
    <row r="751" spans="2:30" x14ac:dyDescent="0.2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</row>
    <row r="752" spans="2:30" x14ac:dyDescent="0.2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</row>
    <row r="753" spans="2:30" x14ac:dyDescent="0.2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</row>
    <row r="754" spans="2:30" x14ac:dyDescent="0.2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</row>
    <row r="755" spans="2:30" x14ac:dyDescent="0.2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</row>
    <row r="756" spans="2:30" x14ac:dyDescent="0.2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</row>
    <row r="757" spans="2:30" x14ac:dyDescent="0.2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</row>
    <row r="758" spans="2:30" x14ac:dyDescent="0.2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</row>
    <row r="759" spans="2:30" x14ac:dyDescent="0.2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</row>
    <row r="760" spans="2:30" x14ac:dyDescent="0.2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</row>
    <row r="761" spans="2:30" x14ac:dyDescent="0.2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</row>
    <row r="762" spans="2:30" x14ac:dyDescent="0.2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</row>
    <row r="763" spans="2:30" x14ac:dyDescent="0.2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</row>
    <row r="764" spans="2:30" x14ac:dyDescent="0.2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</row>
    <row r="765" spans="2:30" x14ac:dyDescent="0.2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</row>
    <row r="766" spans="2:30" x14ac:dyDescent="0.2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</row>
    <row r="767" spans="2:30" x14ac:dyDescent="0.2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</row>
    <row r="768" spans="2:30" x14ac:dyDescent="0.2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</row>
    <row r="769" spans="2:30" x14ac:dyDescent="0.2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</row>
    <row r="770" spans="2:30" x14ac:dyDescent="0.2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</row>
    <row r="771" spans="2:30" x14ac:dyDescent="0.2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</row>
    <row r="772" spans="2:30" x14ac:dyDescent="0.2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</row>
    <row r="773" spans="2:30" x14ac:dyDescent="0.2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</row>
    <row r="774" spans="2:30" x14ac:dyDescent="0.2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</row>
    <row r="775" spans="2:30" x14ac:dyDescent="0.2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</row>
    <row r="776" spans="2:30" x14ac:dyDescent="0.2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</row>
    <row r="777" spans="2:30" x14ac:dyDescent="0.2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</row>
    <row r="778" spans="2:30" x14ac:dyDescent="0.2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</row>
    <row r="779" spans="2:30" x14ac:dyDescent="0.2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</row>
    <row r="780" spans="2:30" x14ac:dyDescent="0.2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</row>
    <row r="781" spans="2:30" x14ac:dyDescent="0.2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</row>
    <row r="782" spans="2:30" x14ac:dyDescent="0.2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</row>
    <row r="783" spans="2:30" x14ac:dyDescent="0.2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</row>
    <row r="784" spans="2:30" x14ac:dyDescent="0.2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</row>
    <row r="785" spans="2:30" x14ac:dyDescent="0.2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</row>
    <row r="786" spans="2:30" x14ac:dyDescent="0.2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</row>
    <row r="787" spans="2:30" x14ac:dyDescent="0.2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</row>
    <row r="788" spans="2:30" x14ac:dyDescent="0.2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</row>
    <row r="789" spans="2:30" x14ac:dyDescent="0.2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</row>
    <row r="790" spans="2:30" x14ac:dyDescent="0.2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</row>
    <row r="791" spans="2:30" x14ac:dyDescent="0.2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</row>
    <row r="792" spans="2:30" x14ac:dyDescent="0.2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</row>
    <row r="793" spans="2:30" x14ac:dyDescent="0.2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</row>
    <row r="794" spans="2:30" x14ac:dyDescent="0.2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</row>
    <row r="795" spans="2:30" x14ac:dyDescent="0.2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</row>
    <row r="796" spans="2:30" x14ac:dyDescent="0.2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</row>
    <row r="797" spans="2:30" x14ac:dyDescent="0.2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</row>
    <row r="798" spans="2:30" x14ac:dyDescent="0.2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</row>
    <row r="799" spans="2:30" x14ac:dyDescent="0.2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</row>
    <row r="800" spans="2:30" x14ac:dyDescent="0.2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</row>
    <row r="801" spans="2:30" x14ac:dyDescent="0.2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</row>
    <row r="802" spans="2:30" x14ac:dyDescent="0.2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</row>
    <row r="803" spans="2:30" x14ac:dyDescent="0.2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</row>
    <row r="804" spans="2:30" x14ac:dyDescent="0.2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</row>
    <row r="805" spans="2:30" x14ac:dyDescent="0.2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</row>
    <row r="806" spans="2:30" x14ac:dyDescent="0.2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</row>
    <row r="807" spans="2:30" x14ac:dyDescent="0.2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</row>
    <row r="808" spans="2:30" x14ac:dyDescent="0.2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</row>
    <row r="809" spans="2:30" x14ac:dyDescent="0.2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</row>
    <row r="810" spans="2:30" x14ac:dyDescent="0.2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</row>
    <row r="811" spans="2:30" x14ac:dyDescent="0.2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</row>
    <row r="812" spans="2:30" x14ac:dyDescent="0.2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</row>
    <row r="813" spans="2:30" x14ac:dyDescent="0.2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</row>
    <row r="814" spans="2:30" x14ac:dyDescent="0.2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</row>
    <row r="815" spans="2:30" x14ac:dyDescent="0.2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</row>
    <row r="816" spans="2:30" x14ac:dyDescent="0.2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</row>
    <row r="817" spans="2:30" x14ac:dyDescent="0.2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</row>
    <row r="818" spans="2:30" x14ac:dyDescent="0.2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</row>
    <row r="819" spans="2:30" x14ac:dyDescent="0.2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</row>
    <row r="820" spans="2:30" x14ac:dyDescent="0.2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</row>
    <row r="821" spans="2:30" x14ac:dyDescent="0.2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</row>
    <row r="822" spans="2:30" x14ac:dyDescent="0.2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</row>
    <row r="823" spans="2:30" x14ac:dyDescent="0.2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</row>
    <row r="824" spans="2:30" x14ac:dyDescent="0.2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</row>
    <row r="825" spans="2:30" x14ac:dyDescent="0.2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</row>
    <row r="826" spans="2:30" x14ac:dyDescent="0.2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</row>
    <row r="827" spans="2:30" x14ac:dyDescent="0.2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</row>
    <row r="828" spans="2:30" x14ac:dyDescent="0.2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</row>
    <row r="829" spans="2:30" x14ac:dyDescent="0.2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</row>
    <row r="830" spans="2:30" x14ac:dyDescent="0.2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</row>
    <row r="831" spans="2:30" x14ac:dyDescent="0.2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</row>
    <row r="832" spans="2:30" x14ac:dyDescent="0.2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</row>
    <row r="833" spans="2:30" x14ac:dyDescent="0.2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</row>
    <row r="834" spans="2:30" x14ac:dyDescent="0.2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</row>
    <row r="835" spans="2:30" x14ac:dyDescent="0.2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</row>
    <row r="836" spans="2:30" x14ac:dyDescent="0.2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</row>
    <row r="837" spans="2:30" x14ac:dyDescent="0.2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</row>
    <row r="838" spans="2:30" x14ac:dyDescent="0.2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</row>
    <row r="839" spans="2:30" x14ac:dyDescent="0.2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</row>
    <row r="840" spans="2:30" x14ac:dyDescent="0.2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</row>
    <row r="841" spans="2:30" x14ac:dyDescent="0.2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</row>
    <row r="842" spans="2:30" x14ac:dyDescent="0.2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</row>
    <row r="843" spans="2:30" x14ac:dyDescent="0.2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</row>
    <row r="844" spans="2:30" x14ac:dyDescent="0.2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</row>
    <row r="845" spans="2:30" x14ac:dyDescent="0.2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</row>
    <row r="846" spans="2:30" x14ac:dyDescent="0.2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</row>
    <row r="847" spans="2:30" x14ac:dyDescent="0.2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</row>
    <row r="848" spans="2:30" x14ac:dyDescent="0.2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</row>
    <row r="849" spans="2:30" x14ac:dyDescent="0.2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</row>
    <row r="850" spans="2:30" x14ac:dyDescent="0.2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</row>
    <row r="851" spans="2:30" x14ac:dyDescent="0.2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</row>
    <row r="852" spans="2:30" x14ac:dyDescent="0.2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</row>
    <row r="853" spans="2:30" x14ac:dyDescent="0.2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</row>
    <row r="854" spans="2:30" x14ac:dyDescent="0.2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</row>
    <row r="855" spans="2:30" x14ac:dyDescent="0.2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</row>
    <row r="856" spans="2:30" x14ac:dyDescent="0.2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</row>
    <row r="857" spans="2:30" x14ac:dyDescent="0.2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</row>
    <row r="858" spans="2:30" x14ac:dyDescent="0.2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</row>
    <row r="859" spans="2:30" x14ac:dyDescent="0.2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</row>
    <row r="860" spans="2:30" x14ac:dyDescent="0.2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</row>
    <row r="861" spans="2:30" x14ac:dyDescent="0.2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</row>
    <row r="862" spans="2:30" x14ac:dyDescent="0.2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</row>
    <row r="863" spans="2:30" x14ac:dyDescent="0.2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</row>
    <row r="864" spans="2:30" x14ac:dyDescent="0.2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</row>
    <row r="865" spans="2:30" x14ac:dyDescent="0.2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</row>
    <row r="866" spans="2:30" x14ac:dyDescent="0.2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</row>
    <row r="867" spans="2:30" x14ac:dyDescent="0.2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</row>
    <row r="868" spans="2:30" x14ac:dyDescent="0.2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</row>
    <row r="869" spans="2:30" x14ac:dyDescent="0.2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</row>
    <row r="870" spans="2:30" x14ac:dyDescent="0.2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</row>
    <row r="871" spans="2:30" x14ac:dyDescent="0.2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</row>
    <row r="872" spans="2:30" x14ac:dyDescent="0.2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</row>
    <row r="873" spans="2:30" x14ac:dyDescent="0.2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</row>
    <row r="874" spans="2:30" x14ac:dyDescent="0.2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</row>
    <row r="875" spans="2:30" x14ac:dyDescent="0.2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</row>
    <row r="876" spans="2:30" x14ac:dyDescent="0.2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</row>
    <row r="877" spans="2:30" x14ac:dyDescent="0.2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</row>
    <row r="878" spans="2:30" x14ac:dyDescent="0.2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</row>
    <row r="879" spans="2:30" x14ac:dyDescent="0.2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</row>
    <row r="880" spans="2:30" x14ac:dyDescent="0.2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</row>
    <row r="881" spans="2:30" x14ac:dyDescent="0.2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</row>
    <row r="882" spans="2:30" x14ac:dyDescent="0.2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</row>
    <row r="883" spans="2:30" x14ac:dyDescent="0.2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</row>
    <row r="884" spans="2:30" x14ac:dyDescent="0.2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</row>
    <row r="885" spans="2:30" x14ac:dyDescent="0.2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</row>
    <row r="886" spans="2:30" x14ac:dyDescent="0.2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</row>
    <row r="887" spans="2:30" x14ac:dyDescent="0.2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</row>
    <row r="888" spans="2:30" x14ac:dyDescent="0.2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</row>
    <row r="889" spans="2:30" x14ac:dyDescent="0.2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</row>
    <row r="890" spans="2:30" x14ac:dyDescent="0.2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</row>
    <row r="891" spans="2:30" x14ac:dyDescent="0.2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</row>
    <row r="892" spans="2:30" x14ac:dyDescent="0.2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</row>
    <row r="893" spans="2:30" x14ac:dyDescent="0.2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</row>
    <row r="894" spans="2:30" x14ac:dyDescent="0.2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</row>
    <row r="895" spans="2:30" x14ac:dyDescent="0.2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</row>
    <row r="896" spans="2:30" x14ac:dyDescent="0.2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</row>
    <row r="897" spans="2:30" x14ac:dyDescent="0.2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</row>
    <row r="898" spans="2:30" x14ac:dyDescent="0.2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</row>
    <row r="899" spans="2:30" x14ac:dyDescent="0.2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</row>
    <row r="900" spans="2:30" x14ac:dyDescent="0.2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</row>
    <row r="901" spans="2:30" x14ac:dyDescent="0.2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</row>
    <row r="902" spans="2:30" x14ac:dyDescent="0.2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</row>
    <row r="903" spans="2:30" x14ac:dyDescent="0.2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</row>
    <row r="904" spans="2:30" x14ac:dyDescent="0.2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</row>
    <row r="905" spans="2:30" x14ac:dyDescent="0.2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</row>
    <row r="906" spans="2:30" x14ac:dyDescent="0.2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</row>
    <row r="907" spans="2:30" x14ac:dyDescent="0.2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</row>
    <row r="908" spans="2:30" x14ac:dyDescent="0.2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</row>
    <row r="909" spans="2:30" x14ac:dyDescent="0.2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</row>
    <row r="910" spans="2:30" x14ac:dyDescent="0.2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</row>
    <row r="911" spans="2:30" x14ac:dyDescent="0.2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</row>
    <row r="912" spans="2:30" x14ac:dyDescent="0.2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</row>
    <row r="913" spans="2:30" x14ac:dyDescent="0.2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</row>
    <row r="914" spans="2:30" x14ac:dyDescent="0.2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</row>
    <row r="915" spans="2:30" x14ac:dyDescent="0.2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</row>
    <row r="916" spans="2:30" x14ac:dyDescent="0.2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</row>
    <row r="917" spans="2:30" x14ac:dyDescent="0.2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</row>
    <row r="918" spans="2:30" x14ac:dyDescent="0.2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</row>
    <row r="919" spans="2:30" x14ac:dyDescent="0.2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</row>
    <row r="920" spans="2:30" x14ac:dyDescent="0.2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</row>
    <row r="921" spans="2:30" x14ac:dyDescent="0.2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</row>
    <row r="922" spans="2:30" x14ac:dyDescent="0.2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</row>
    <row r="923" spans="2:30" x14ac:dyDescent="0.2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</row>
    <row r="924" spans="2:30" x14ac:dyDescent="0.2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</row>
    <row r="925" spans="2:30" x14ac:dyDescent="0.2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</row>
    <row r="926" spans="2:30" x14ac:dyDescent="0.2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</row>
    <row r="927" spans="2:30" x14ac:dyDescent="0.2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</row>
    <row r="928" spans="2:30" x14ac:dyDescent="0.2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</row>
    <row r="929" spans="2:30" x14ac:dyDescent="0.2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</row>
    <row r="930" spans="2:30" x14ac:dyDescent="0.2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</row>
    <row r="931" spans="2:30" x14ac:dyDescent="0.2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</row>
    <row r="932" spans="2:30" x14ac:dyDescent="0.2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</row>
    <row r="933" spans="2:30" x14ac:dyDescent="0.2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</row>
    <row r="934" spans="2:30" x14ac:dyDescent="0.2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</row>
    <row r="935" spans="2:30" x14ac:dyDescent="0.2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</row>
    <row r="936" spans="2:30" x14ac:dyDescent="0.2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</row>
    <row r="937" spans="2:30" x14ac:dyDescent="0.2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</row>
    <row r="938" spans="2:30" x14ac:dyDescent="0.2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</row>
    <row r="939" spans="2:30" x14ac:dyDescent="0.2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</row>
    <row r="940" spans="2:30" x14ac:dyDescent="0.2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</row>
    <row r="941" spans="2:30" x14ac:dyDescent="0.2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</row>
    <row r="942" spans="2:30" x14ac:dyDescent="0.2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</row>
    <row r="943" spans="2:30" x14ac:dyDescent="0.2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</row>
    <row r="944" spans="2:30" x14ac:dyDescent="0.2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</row>
    <row r="945" spans="2:30" x14ac:dyDescent="0.2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</row>
    <row r="946" spans="2:30" x14ac:dyDescent="0.2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</row>
    <row r="947" spans="2:30" x14ac:dyDescent="0.2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</row>
    <row r="948" spans="2:30" x14ac:dyDescent="0.2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</row>
    <row r="949" spans="2:30" x14ac:dyDescent="0.2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</row>
    <row r="950" spans="2:30" x14ac:dyDescent="0.2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</row>
    <row r="951" spans="2:30" x14ac:dyDescent="0.2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</row>
    <row r="952" spans="2:30" x14ac:dyDescent="0.2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</row>
    <row r="953" spans="2:30" x14ac:dyDescent="0.2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</row>
    <row r="954" spans="2:30" x14ac:dyDescent="0.2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</row>
    <row r="955" spans="2:30" x14ac:dyDescent="0.2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</row>
    <row r="956" spans="2:30" x14ac:dyDescent="0.2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</row>
    <row r="957" spans="2:30" x14ac:dyDescent="0.2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</row>
    <row r="958" spans="2:30" x14ac:dyDescent="0.2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</row>
    <row r="959" spans="2:30" x14ac:dyDescent="0.2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</row>
    <row r="960" spans="2:30" x14ac:dyDescent="0.2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</row>
    <row r="961" spans="2:30" x14ac:dyDescent="0.2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</row>
    <row r="962" spans="2:30" x14ac:dyDescent="0.2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</row>
    <row r="963" spans="2:30" x14ac:dyDescent="0.2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</row>
    <row r="964" spans="2:30" x14ac:dyDescent="0.2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</row>
    <row r="965" spans="2:30" x14ac:dyDescent="0.2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</row>
    <row r="966" spans="2:30" x14ac:dyDescent="0.2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</row>
    <row r="967" spans="2:30" x14ac:dyDescent="0.2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</row>
    <row r="968" spans="2:30" x14ac:dyDescent="0.2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</row>
    <row r="969" spans="2:30" x14ac:dyDescent="0.2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</row>
    <row r="970" spans="2:30" x14ac:dyDescent="0.2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</row>
    <row r="971" spans="2:30" x14ac:dyDescent="0.2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</row>
    <row r="972" spans="2:30" x14ac:dyDescent="0.2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</row>
    <row r="973" spans="2:30" x14ac:dyDescent="0.2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</row>
    <row r="974" spans="2:30" x14ac:dyDescent="0.2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</row>
    <row r="975" spans="2:30" x14ac:dyDescent="0.2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</row>
    <row r="976" spans="2:30" x14ac:dyDescent="0.2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</row>
    <row r="977" spans="2:30" x14ac:dyDescent="0.2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</row>
    <row r="978" spans="2:30" x14ac:dyDescent="0.2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</row>
    <row r="979" spans="2:30" x14ac:dyDescent="0.2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</row>
    <row r="980" spans="2:30" x14ac:dyDescent="0.2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</row>
    <row r="981" spans="2:30" x14ac:dyDescent="0.2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</row>
    <row r="982" spans="2:30" x14ac:dyDescent="0.2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</row>
    <row r="983" spans="2:30" x14ac:dyDescent="0.2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</row>
    <row r="984" spans="2:30" x14ac:dyDescent="0.2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</row>
    <row r="985" spans="2:30" x14ac:dyDescent="0.2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</row>
    <row r="986" spans="2:30" x14ac:dyDescent="0.2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</row>
    <row r="987" spans="2:30" x14ac:dyDescent="0.2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</row>
    <row r="988" spans="2:30" x14ac:dyDescent="0.2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</row>
    <row r="989" spans="2:30" x14ac:dyDescent="0.2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</row>
    <row r="990" spans="2:30" x14ac:dyDescent="0.2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</row>
    <row r="991" spans="2:30" x14ac:dyDescent="0.2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</row>
    <row r="992" spans="2:30" x14ac:dyDescent="0.2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</row>
    <row r="993" spans="2:30" x14ac:dyDescent="0.2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</row>
    <row r="994" spans="2:30" x14ac:dyDescent="0.2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</row>
    <row r="995" spans="2:30" x14ac:dyDescent="0.2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</row>
    <row r="996" spans="2:30" x14ac:dyDescent="0.2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</row>
    <row r="997" spans="2:30" x14ac:dyDescent="0.2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</row>
    <row r="998" spans="2:30" x14ac:dyDescent="0.2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</row>
    <row r="999" spans="2:30" x14ac:dyDescent="0.2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</row>
    <row r="1000" spans="2:30" x14ac:dyDescent="0.2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</row>
    <row r="1001" spans="2:30" x14ac:dyDescent="0.2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</row>
    <row r="1002" spans="2:30" x14ac:dyDescent="0.2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</row>
    <row r="1003" spans="2:30" x14ac:dyDescent="0.2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</row>
    <row r="1004" spans="2:30" x14ac:dyDescent="0.2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</row>
    <row r="1005" spans="2:30" x14ac:dyDescent="0.2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</row>
    <row r="1006" spans="2:30" x14ac:dyDescent="0.2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</row>
    <row r="1007" spans="2:30" x14ac:dyDescent="0.2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</row>
    <row r="1008" spans="2:30" x14ac:dyDescent="0.2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</row>
    <row r="1009" spans="2:30" x14ac:dyDescent="0.2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</row>
    <row r="1010" spans="2:30" x14ac:dyDescent="0.2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</row>
    <row r="1011" spans="2:30" x14ac:dyDescent="0.2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</row>
    <row r="1012" spans="2:30" x14ac:dyDescent="0.2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</row>
    <row r="1013" spans="2:30" x14ac:dyDescent="0.2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</row>
    <row r="1014" spans="2:30" x14ac:dyDescent="0.2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</row>
    <row r="1015" spans="2:30" x14ac:dyDescent="0.2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</row>
    <row r="1016" spans="2:30" x14ac:dyDescent="0.2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</row>
    <row r="1017" spans="2:30" x14ac:dyDescent="0.2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</row>
    <row r="1018" spans="2:30" x14ac:dyDescent="0.2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</row>
    <row r="1019" spans="2:30" x14ac:dyDescent="0.2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</row>
    <row r="1020" spans="2:30" x14ac:dyDescent="0.2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</row>
    <row r="1021" spans="2:30" x14ac:dyDescent="0.2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</row>
    <row r="1022" spans="2:30" x14ac:dyDescent="0.2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</row>
    <row r="1023" spans="2:30" x14ac:dyDescent="0.2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</row>
    <row r="1024" spans="2:30" x14ac:dyDescent="0.2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</row>
    <row r="1025" spans="2:30" x14ac:dyDescent="0.2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</row>
    <row r="1026" spans="2:30" x14ac:dyDescent="0.2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</row>
    <row r="1027" spans="2:30" x14ac:dyDescent="0.2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</row>
    <row r="1028" spans="2:30" x14ac:dyDescent="0.2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</row>
    <row r="1029" spans="2:30" x14ac:dyDescent="0.2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</row>
    <row r="1030" spans="2:30" x14ac:dyDescent="0.2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</row>
    <row r="1031" spans="2:30" x14ac:dyDescent="0.2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</row>
    <row r="1032" spans="2:30" x14ac:dyDescent="0.2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</row>
    <row r="1033" spans="2:30" x14ac:dyDescent="0.2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</row>
    <row r="1034" spans="2:30" x14ac:dyDescent="0.2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</row>
    <row r="1035" spans="2:30" x14ac:dyDescent="0.2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</row>
    <row r="1036" spans="2:30" x14ac:dyDescent="0.2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</row>
    <row r="1037" spans="2:30" x14ac:dyDescent="0.2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</row>
    <row r="1038" spans="2:30" x14ac:dyDescent="0.2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</row>
    <row r="1039" spans="2:30" x14ac:dyDescent="0.2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</row>
    <row r="1040" spans="2:30" x14ac:dyDescent="0.2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</row>
    <row r="1041" spans="2:30" x14ac:dyDescent="0.2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</row>
    <row r="1042" spans="2:30" x14ac:dyDescent="0.2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</row>
    <row r="1043" spans="2:30" x14ac:dyDescent="0.2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</row>
    <row r="1044" spans="2:30" x14ac:dyDescent="0.2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</row>
    <row r="1045" spans="2:30" x14ac:dyDescent="0.2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</row>
    <row r="1046" spans="2:30" x14ac:dyDescent="0.2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</row>
    <row r="1047" spans="2:30" x14ac:dyDescent="0.2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</row>
    <row r="1048" spans="2:30" x14ac:dyDescent="0.2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</row>
    <row r="1049" spans="2:30" x14ac:dyDescent="0.2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</row>
    <row r="1050" spans="2:30" x14ac:dyDescent="0.2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</row>
    <row r="1051" spans="2:30" x14ac:dyDescent="0.2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</row>
    <row r="1052" spans="2:30" x14ac:dyDescent="0.2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</row>
    <row r="1053" spans="2:30" x14ac:dyDescent="0.2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</row>
    <row r="1054" spans="2:30" x14ac:dyDescent="0.2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</row>
    <row r="1055" spans="2:30" x14ac:dyDescent="0.2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</row>
    <row r="1056" spans="2:30" x14ac:dyDescent="0.2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</row>
    <row r="1057" spans="2:30" x14ac:dyDescent="0.2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</row>
    <row r="1058" spans="2:30" x14ac:dyDescent="0.2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</row>
    <row r="1059" spans="2:30" x14ac:dyDescent="0.2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</row>
    <row r="1060" spans="2:30" x14ac:dyDescent="0.2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</row>
    <row r="1061" spans="2:30" x14ac:dyDescent="0.2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</row>
    <row r="1062" spans="2:30" x14ac:dyDescent="0.2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</row>
    <row r="1063" spans="2:30" x14ac:dyDescent="0.2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</row>
    <row r="1064" spans="2:30" x14ac:dyDescent="0.2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</row>
    <row r="1065" spans="2:30" x14ac:dyDescent="0.2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</row>
    <row r="1066" spans="2:30" x14ac:dyDescent="0.2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</row>
    <row r="1067" spans="2:30" x14ac:dyDescent="0.2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</row>
    <row r="1068" spans="2:30" x14ac:dyDescent="0.2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</row>
    <row r="1069" spans="2:30" x14ac:dyDescent="0.2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</row>
    <row r="1070" spans="2:30" x14ac:dyDescent="0.2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</row>
    <row r="1071" spans="2:30" x14ac:dyDescent="0.2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</row>
    <row r="1072" spans="2:30" x14ac:dyDescent="0.2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</row>
    <row r="1073" spans="2:30" x14ac:dyDescent="0.2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</row>
    <row r="1074" spans="2:30" x14ac:dyDescent="0.2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</row>
    <row r="1075" spans="2:30" x14ac:dyDescent="0.2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</row>
    <row r="1076" spans="2:30" x14ac:dyDescent="0.2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</row>
    <row r="1077" spans="2:30" x14ac:dyDescent="0.2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</row>
    <row r="1078" spans="2:30" x14ac:dyDescent="0.2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</row>
    <row r="1079" spans="2:30" x14ac:dyDescent="0.2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</row>
    <row r="1080" spans="2:30" x14ac:dyDescent="0.2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</row>
    <row r="1081" spans="2:30" x14ac:dyDescent="0.2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</row>
    <row r="1082" spans="2:30" x14ac:dyDescent="0.2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</row>
    <row r="1083" spans="2:30" x14ac:dyDescent="0.2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</row>
    <row r="1084" spans="2:30" x14ac:dyDescent="0.2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</row>
    <row r="1085" spans="2:30" x14ac:dyDescent="0.2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</row>
    <row r="1086" spans="2:30" x14ac:dyDescent="0.2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</row>
    <row r="1087" spans="2:30" x14ac:dyDescent="0.2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</row>
    <row r="1088" spans="2:30" x14ac:dyDescent="0.2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</row>
    <row r="1089" spans="2:30" x14ac:dyDescent="0.2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</row>
    <row r="1090" spans="2:30" x14ac:dyDescent="0.2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</row>
    <row r="1091" spans="2:30" x14ac:dyDescent="0.2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</row>
    <row r="1092" spans="2:30" x14ac:dyDescent="0.2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</row>
    <row r="1093" spans="2:30" x14ac:dyDescent="0.2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</row>
    <row r="1094" spans="2:30" x14ac:dyDescent="0.2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</row>
    <row r="1095" spans="2:30" x14ac:dyDescent="0.2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</row>
    <row r="1096" spans="2:30" x14ac:dyDescent="0.2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</row>
    <row r="1097" spans="2:30" x14ac:dyDescent="0.2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</row>
  </sheetData>
  <mergeCells count="10">
    <mergeCell ref="B23:T23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5" location="INDICE!A1" tooltip="Ver Índice" display="Ver Índice"/>
  </hyperlinks>
  <printOptions horizontalCentered="1" verticalCentered="1"/>
  <pageMargins left="0.39" right="0.32" top="0.98425196850393704" bottom="0.98425196850393704" header="0" footer="0"/>
  <pageSetup paperSize="9" scale="82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21"/>
  <sheetViews>
    <sheetView showGridLines="0" showZeros="0" zoomScaleNormal="100" workbookViewId="0"/>
  </sheetViews>
  <sheetFormatPr baseColWidth="10" defaultRowHeight="12.75" x14ac:dyDescent="0.2"/>
  <cols>
    <col min="1" max="1" width="18.42578125" style="10" customWidth="1"/>
    <col min="2" max="2" width="22.5703125" style="10" customWidth="1"/>
    <col min="3" max="19" width="9.5703125" style="10" customWidth="1"/>
    <col min="20" max="20" width="12.5703125" style="10" customWidth="1"/>
    <col min="21" max="16384" width="11.42578125" style="10"/>
  </cols>
  <sheetData>
    <row r="3" spans="2:20" x14ac:dyDescent="0.2">
      <c r="B3" s="3"/>
      <c r="C3" s="3"/>
      <c r="D3" s="3"/>
      <c r="E3" s="3"/>
      <c r="F3" s="3"/>
      <c r="G3" s="3"/>
      <c r="H3" s="3"/>
    </row>
    <row r="4" spans="2:20" ht="37.5" customHeight="1" x14ac:dyDescent="0.2">
      <c r="B4" s="3"/>
      <c r="C4" s="3"/>
      <c r="D4" s="3"/>
      <c r="E4" s="3"/>
      <c r="F4" s="3"/>
      <c r="G4" s="3"/>
      <c r="H4" s="3"/>
    </row>
    <row r="5" spans="2:20" ht="25.5" customHeight="1" x14ac:dyDescent="0.2">
      <c r="B5" s="13" t="s">
        <v>276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2:20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</row>
    <row r="7" spans="2:20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</row>
    <row r="8" spans="2:20" ht="15" customHeight="1" x14ac:dyDescent="0.2">
      <c r="B8" s="36" t="s">
        <v>258</v>
      </c>
      <c r="C8" s="54">
        <v>56.881818181818183</v>
      </c>
      <c r="D8" s="54">
        <v>56.663636363636364</v>
      </c>
      <c r="E8" s="41">
        <f t="shared" ref="E8:E13" si="0">IFERROR(C8/D8-1,"-")</f>
        <v>3.8504732873416714E-3</v>
      </c>
      <c r="F8" s="54">
        <v>50.062861453356803</v>
      </c>
      <c r="G8" s="54">
        <v>51.375915172936125</v>
      </c>
      <c r="H8" s="41">
        <f t="shared" ref="H8:H13" si="1">IFERROR(F8/G8-1,"-")</f>
        <v>-2.5557767976676637E-2</v>
      </c>
      <c r="I8" s="54">
        <v>44.494584837545126</v>
      </c>
      <c r="J8" s="54">
        <v>45.17781796262809</v>
      </c>
      <c r="K8" s="41">
        <f t="shared" ref="K8" si="2">IFERROR(I8/J8-1,"-")</f>
        <v>-1.5123198859408049E-2</v>
      </c>
      <c r="L8" s="54">
        <v>84.703059388122369</v>
      </c>
      <c r="M8" s="54">
        <v>82.893930104230535</v>
      </c>
      <c r="N8" s="41">
        <f t="shared" ref="N8" si="3">IFERROR(L8/M8-1,"-")</f>
        <v>2.1824629157008779E-2</v>
      </c>
      <c r="O8" s="54">
        <v>59.35960591133005</v>
      </c>
      <c r="P8" s="54">
        <v>56.319018404907979</v>
      </c>
      <c r="Q8" s="41">
        <f t="shared" ref="Q8" si="4">IFERROR(O8/P8-1,"-")</f>
        <v>5.3988645266535684E-2</v>
      </c>
      <c r="R8" s="54">
        <v>56.382978723404257</v>
      </c>
      <c r="S8" s="54">
        <v>52.812071330589852</v>
      </c>
      <c r="T8" s="41">
        <f t="shared" ref="T8" si="5">IFERROR(R8/S8-1,"-")</f>
        <v>6.7615363360044256E-2</v>
      </c>
    </row>
    <row r="9" spans="2:20" ht="15" customHeight="1" x14ac:dyDescent="0.2">
      <c r="B9" s="149" t="s">
        <v>277</v>
      </c>
      <c r="C9" s="137">
        <v>33.890909090909091</v>
      </c>
      <c r="D9" s="137">
        <v>33.509090909090908</v>
      </c>
      <c r="E9" s="138">
        <f t="shared" si="0"/>
        <v>1.1394465545306653E-2</v>
      </c>
      <c r="F9" s="23">
        <v>28.036208197133519</v>
      </c>
      <c r="G9" s="23">
        <v>28.250441807624338</v>
      </c>
      <c r="H9" s="24">
        <f t="shared" si="1"/>
        <v>-7.5833720389109072E-3</v>
      </c>
      <c r="I9" s="137">
        <v>22.623345367027678</v>
      </c>
      <c r="J9" s="137">
        <v>22.091621458710065</v>
      </c>
      <c r="K9" s="138">
        <f>IFERROR(I9/J9-1,"-")</f>
        <v>2.4069030392876334E-2</v>
      </c>
      <c r="L9" s="23">
        <v>53.089382123575284</v>
      </c>
      <c r="M9" s="23">
        <v>52.299202942979768</v>
      </c>
      <c r="N9" s="24">
        <f>IFERROR(L9/M9-1,"-")</f>
        <v>1.5108818798959867E-2</v>
      </c>
      <c r="O9" s="137">
        <v>36.576354679802954</v>
      </c>
      <c r="P9" s="137">
        <v>37.54601226993865</v>
      </c>
      <c r="Q9" s="138">
        <f>IFERROR(O9/P9-1,"-")</f>
        <v>-2.582584758041151E-2</v>
      </c>
      <c r="R9" s="23">
        <v>38.145896656534951</v>
      </c>
      <c r="S9" s="23">
        <v>37.311385459533611</v>
      </c>
      <c r="T9" s="24">
        <f>IFERROR(R9/S9-1,"-")</f>
        <v>2.2366127301984395E-2</v>
      </c>
    </row>
    <row r="10" spans="2:20" ht="15" customHeight="1" x14ac:dyDescent="0.2">
      <c r="B10" s="149" t="s">
        <v>278</v>
      </c>
      <c r="C10" s="137">
        <v>19.254545454545454</v>
      </c>
      <c r="D10" s="137">
        <v>18.990909090909092</v>
      </c>
      <c r="E10" s="138">
        <f t="shared" si="0"/>
        <v>1.3882240306366533E-2</v>
      </c>
      <c r="F10" s="23">
        <v>20.191098818204676</v>
      </c>
      <c r="G10" s="23">
        <v>21.433981317849028</v>
      </c>
      <c r="H10" s="24">
        <f t="shared" si="1"/>
        <v>-5.7986543946893732E-2</v>
      </c>
      <c r="I10" s="137">
        <v>17.298435619735258</v>
      </c>
      <c r="J10" s="137">
        <v>17.962628089210369</v>
      </c>
      <c r="K10" s="138">
        <f t="shared" ref="K10:K12" si="6">IFERROR(I10/J10-1,"-")</f>
        <v>-3.6976352579168092E-2</v>
      </c>
      <c r="L10" s="23">
        <v>26.454709058188364</v>
      </c>
      <c r="M10" s="23">
        <v>23.114653586756592</v>
      </c>
      <c r="N10" s="24">
        <f t="shared" ref="N10:N13" si="7">IFERROR(L10/M10-1,"-")</f>
        <v>0.14449948206645136</v>
      </c>
      <c r="O10" s="137">
        <v>19.211822660098523</v>
      </c>
      <c r="P10" s="137">
        <v>16.196319018404907</v>
      </c>
      <c r="Q10" s="138">
        <f t="shared" ref="Q10:Q13" si="8">IFERROR(O10/P10-1,"-")</f>
        <v>0.18618450515002261</v>
      </c>
      <c r="R10" s="23">
        <v>12.76595744680851</v>
      </c>
      <c r="S10" s="23">
        <v>10.973936899862826</v>
      </c>
      <c r="T10" s="24">
        <f t="shared" ref="T10:T13" si="9">IFERROR(R10/S10-1,"-")</f>
        <v>0.16329787234042548</v>
      </c>
    </row>
    <row r="11" spans="2:20" ht="15" customHeight="1" x14ac:dyDescent="0.2">
      <c r="B11" s="149" t="s">
        <v>279</v>
      </c>
      <c r="C11" s="137">
        <v>9.8181818181818183</v>
      </c>
      <c r="D11" s="137">
        <v>10.154545454545454</v>
      </c>
      <c r="E11" s="138">
        <f t="shared" si="0"/>
        <v>-3.3124440465532645E-2</v>
      </c>
      <c r="F11" s="23">
        <v>6.2610007543374406</v>
      </c>
      <c r="G11" s="23">
        <v>6.3872759404190864</v>
      </c>
      <c r="H11" s="24">
        <f t="shared" si="1"/>
        <v>-1.9769802848592866E-2</v>
      </c>
      <c r="I11" s="137">
        <v>7.8820697954271965</v>
      </c>
      <c r="J11" s="137">
        <v>8.4990958408679926</v>
      </c>
      <c r="K11" s="138">
        <f t="shared" si="6"/>
        <v>-7.2599021942289399E-2</v>
      </c>
      <c r="L11" s="23">
        <v>21.415716856628674</v>
      </c>
      <c r="M11" s="23">
        <v>22.562844880441446</v>
      </c>
      <c r="N11" s="24">
        <f t="shared" si="7"/>
        <v>-5.0841462142354188E-2</v>
      </c>
      <c r="O11" s="137">
        <v>6.8965517241379306</v>
      </c>
      <c r="P11" s="137">
        <v>6.8711656441717794</v>
      </c>
      <c r="Q11" s="138">
        <f t="shared" si="8"/>
        <v>3.6945812807880341E-3</v>
      </c>
      <c r="R11" s="23">
        <v>6.5349544072948325</v>
      </c>
      <c r="S11" s="23">
        <v>5.8984910836762685</v>
      </c>
      <c r="T11" s="24">
        <f t="shared" si="9"/>
        <v>0.10790273556231011</v>
      </c>
    </row>
    <row r="12" spans="2:20" ht="15" customHeight="1" x14ac:dyDescent="0.2">
      <c r="B12" s="36" t="s">
        <v>280</v>
      </c>
      <c r="C12" s="54">
        <v>36.045454545454547</v>
      </c>
      <c r="D12" s="54">
        <v>37.581818181818178</v>
      </c>
      <c r="E12" s="41">
        <f t="shared" si="0"/>
        <v>-4.0880503144653968E-2</v>
      </c>
      <c r="F12" s="54">
        <v>41.312547146090019</v>
      </c>
      <c r="G12" s="54">
        <v>42.110578136834135</v>
      </c>
      <c r="H12" s="41">
        <f t="shared" si="1"/>
        <v>-1.8950843850943921E-2</v>
      </c>
      <c r="I12" s="54">
        <v>45.908543922984357</v>
      </c>
      <c r="J12" s="54">
        <v>47.257383966244724</v>
      </c>
      <c r="K12" s="41">
        <f t="shared" si="6"/>
        <v>-2.8542418772563138E-2</v>
      </c>
      <c r="L12" s="54">
        <v>13.137372525494902</v>
      </c>
      <c r="M12" s="54">
        <v>15.205395462906193</v>
      </c>
      <c r="N12" s="41">
        <f t="shared" si="7"/>
        <v>-0.13600586334346032</v>
      </c>
      <c r="O12" s="54">
        <v>35.344827586206897</v>
      </c>
      <c r="P12" s="54">
        <v>37.791411042944787</v>
      </c>
      <c r="Q12" s="41">
        <f t="shared" si="8"/>
        <v>-6.473914017017468E-2</v>
      </c>
      <c r="R12" s="54">
        <v>38.753799392097264</v>
      </c>
      <c r="S12" s="54">
        <v>41.426611796982165</v>
      </c>
      <c r="T12" s="41">
        <f t="shared" si="9"/>
        <v>-6.4519213349705118E-2</v>
      </c>
    </row>
    <row r="13" spans="2:20" ht="15" customHeight="1" x14ac:dyDescent="0.2">
      <c r="B13" s="20" t="s">
        <v>66</v>
      </c>
      <c r="C13" s="137">
        <v>7.8636363636363633</v>
      </c>
      <c r="D13" s="137">
        <v>6.3454545454545457</v>
      </c>
      <c r="E13" s="138">
        <f t="shared" si="0"/>
        <v>0.23925501432664742</v>
      </c>
      <c r="F13" s="23">
        <v>9.1274830274075942</v>
      </c>
      <c r="G13" s="23">
        <v>6.9931835395102251</v>
      </c>
      <c r="H13" s="24">
        <f t="shared" si="1"/>
        <v>0.30519712171702085</v>
      </c>
      <c r="I13" s="137">
        <v>10.499398315282791</v>
      </c>
      <c r="J13" s="137">
        <v>8.2278481012658222</v>
      </c>
      <c r="K13" s="138">
        <f>IFERROR(I13/J13-1,"-")</f>
        <v>0.27608071831898551</v>
      </c>
      <c r="L13" s="23">
        <v>2.3395320935812838</v>
      </c>
      <c r="M13" s="23">
        <v>2.2072348252605765</v>
      </c>
      <c r="N13" s="24">
        <f t="shared" si="7"/>
        <v>5.993801239752039E-2</v>
      </c>
      <c r="O13" s="137">
        <v>7.0197044334975374</v>
      </c>
      <c r="P13" s="137">
        <v>6.3803680981595088</v>
      </c>
      <c r="Q13" s="138">
        <f t="shared" si="8"/>
        <v>0.10020367563471022</v>
      </c>
      <c r="R13" s="23">
        <v>7.7507598784194531</v>
      </c>
      <c r="S13" s="23">
        <v>7.4074074074074074</v>
      </c>
      <c r="T13" s="24">
        <f t="shared" si="9"/>
        <v>4.6352583586626084E-2</v>
      </c>
    </row>
    <row r="14" spans="2:20" ht="27.75" customHeight="1" x14ac:dyDescent="0.2">
      <c r="B14" s="25" t="s">
        <v>281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2:20" ht="15" customHeight="1" x14ac:dyDescent="0.2">
      <c r="B15" s="61"/>
      <c r="C15" s="61"/>
      <c r="D15" s="61"/>
      <c r="E15" s="61"/>
      <c r="F15" s="61"/>
      <c r="G15" s="61"/>
      <c r="H15" s="6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2:20" ht="15" customHeight="1" x14ac:dyDescent="0.2">
      <c r="B16" s="61"/>
      <c r="C16" s="61"/>
      <c r="D16" s="61"/>
      <c r="E16" s="61"/>
      <c r="F16" s="61"/>
      <c r="G16" s="29" t="s">
        <v>47</v>
      </c>
      <c r="H16" s="6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 ht="15" customHeight="1" x14ac:dyDescent="0.2">
      <c r="B17" s="61"/>
      <c r="C17" s="61"/>
      <c r="D17" s="61"/>
      <c r="E17" s="61"/>
      <c r="F17" s="61"/>
      <c r="G17" s="61"/>
      <c r="H17" s="61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2:20" ht="15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 ht="16.5" customHeight="1" x14ac:dyDescent="0.2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0" ht="16.5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0" ht="16.5" customHeight="1" x14ac:dyDescent="0.2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</sheetData>
  <mergeCells count="9">
    <mergeCell ref="B14:T14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G16" location="INDICE!A1" tooltip="Ver Índice" display="Ver Índice"/>
  </hyperlinks>
  <printOptions horizontalCentered="1" verticalCentered="1"/>
  <pageMargins left="0.31" right="0.31" top="0.98425196850393704" bottom="0.98425196850393704" header="0" footer="0"/>
  <pageSetup paperSize="9" scale="72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zoomScaleNormal="100" workbookViewId="0"/>
  </sheetViews>
  <sheetFormatPr baseColWidth="10" defaultRowHeight="12.75" x14ac:dyDescent="0.2"/>
  <cols>
    <col min="1" max="1" width="18.7109375" style="10" customWidth="1"/>
    <col min="2" max="2" width="63" style="10" customWidth="1"/>
    <col min="3" max="20" width="7.7109375" style="10" customWidth="1"/>
    <col min="21" max="16384" width="11.42578125" style="10"/>
  </cols>
  <sheetData>
    <row r="1" spans="1:20" x14ac:dyDescent="0.2">
      <c r="A1" s="3"/>
      <c r="B1" s="3"/>
      <c r="C1" s="3"/>
      <c r="D1" s="3"/>
      <c r="E1" s="3"/>
      <c r="F1" s="3"/>
      <c r="G1" s="3"/>
      <c r="H1" s="3"/>
    </row>
    <row r="2" spans="1:20" x14ac:dyDescent="0.2">
      <c r="A2" s="3"/>
      <c r="B2" s="3"/>
      <c r="C2" s="3"/>
      <c r="D2" s="3"/>
      <c r="E2" s="3"/>
      <c r="F2" s="3"/>
      <c r="G2" s="3"/>
    </row>
    <row r="3" spans="1:20" x14ac:dyDescent="0.2">
      <c r="A3" s="3"/>
      <c r="B3" s="3"/>
      <c r="C3" s="3"/>
      <c r="D3" s="3"/>
      <c r="E3" s="3"/>
      <c r="F3" s="3"/>
      <c r="G3" s="3"/>
      <c r="H3" s="3"/>
    </row>
    <row r="4" spans="1:20" ht="35.25" customHeight="1" x14ac:dyDescent="0.2">
      <c r="A4" s="3"/>
      <c r="B4" s="3"/>
      <c r="C4" s="3"/>
      <c r="D4" s="3"/>
      <c r="E4" s="3"/>
      <c r="F4" s="3"/>
      <c r="G4" s="3"/>
      <c r="H4" s="3"/>
    </row>
    <row r="5" spans="1:20" ht="30" customHeight="1" x14ac:dyDescent="0.2">
      <c r="A5" s="27"/>
      <c r="B5" s="13" t="s">
        <v>282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x14ac:dyDescent="0.2">
      <c r="A6" s="27"/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</row>
    <row r="7" spans="1:20" ht="27.7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</row>
    <row r="8" spans="1:20" ht="15" customHeight="1" x14ac:dyDescent="0.2">
      <c r="A8" s="33"/>
      <c r="B8" s="150" t="s">
        <v>283</v>
      </c>
      <c r="C8" s="137">
        <v>59.745454545454542</v>
      </c>
      <c r="D8" s="137">
        <v>58.627272727272725</v>
      </c>
      <c r="E8" s="138">
        <f t="shared" ref="E8:E68" si="0">IFERROR(C8/D8-1,"-")</f>
        <v>1.9072724453403689E-2</v>
      </c>
      <c r="F8" s="23">
        <v>62.760875031430729</v>
      </c>
      <c r="G8" s="23">
        <v>60.287806109568294</v>
      </c>
      <c r="H8" s="24">
        <f t="shared" ref="H8:H68" si="1">IFERROR(F8/G8-1,"-")</f>
        <v>4.1021046899066604E-2</v>
      </c>
      <c r="I8" s="137">
        <v>59.265944645006016</v>
      </c>
      <c r="J8" s="137">
        <v>60.518384569017478</v>
      </c>
      <c r="K8" s="138">
        <f t="shared" ref="K8:K68" si="2">IFERROR(I8/J8-1,"-")</f>
        <v>-2.0695197549153499E-2</v>
      </c>
      <c r="L8" s="23">
        <v>58.548290341931612</v>
      </c>
      <c r="M8" s="23">
        <v>55.855303494788473</v>
      </c>
      <c r="N8" s="24">
        <f t="shared" ref="N8:N68" si="3">IFERROR(L8/M8-1,"-")</f>
        <v>4.8213628404944586E-2</v>
      </c>
      <c r="O8" s="137">
        <v>58.866995073891623</v>
      </c>
      <c r="P8" s="137">
        <v>61.840490797546011</v>
      </c>
      <c r="Q8" s="138">
        <f t="shared" ref="Q8:Q68" si="4">IFERROR(O8/P8-1,"-")</f>
        <v>-4.8083313785284298E-2</v>
      </c>
      <c r="R8" s="23">
        <v>57.446808510638299</v>
      </c>
      <c r="S8" s="23">
        <v>54.458161865569274</v>
      </c>
      <c r="T8" s="24">
        <f t="shared" ref="T8:T68" si="5">IFERROR(R8/S8-1,"-")</f>
        <v>5.48796827268343E-2</v>
      </c>
    </row>
    <row r="9" spans="1:20" ht="15" customHeight="1" x14ac:dyDescent="0.2">
      <c r="A9" s="33"/>
      <c r="B9" s="150" t="s">
        <v>284</v>
      </c>
      <c r="C9" s="137">
        <v>24.572727272727274</v>
      </c>
      <c r="D9" s="137">
        <v>24.136363636363637</v>
      </c>
      <c r="E9" s="138">
        <f t="shared" si="0"/>
        <v>1.8079096045197751E-2</v>
      </c>
      <c r="F9" s="23">
        <v>26.577822479255719</v>
      </c>
      <c r="G9" s="23">
        <v>25.574349911638475</v>
      </c>
      <c r="H9" s="24">
        <f t="shared" si="1"/>
        <v>3.9237461405053242E-2</v>
      </c>
      <c r="I9" s="137">
        <v>28.128760529482552</v>
      </c>
      <c r="J9" s="137">
        <v>28.691983122362871</v>
      </c>
      <c r="K9" s="138">
        <f t="shared" si="2"/>
        <v>-1.9629963898917024E-2</v>
      </c>
      <c r="L9" s="23">
        <v>14.637072585482903</v>
      </c>
      <c r="M9" s="23">
        <v>13.733905579399142</v>
      </c>
      <c r="N9" s="24">
        <f t="shared" si="3"/>
        <v>6.5761847630473769E-2</v>
      </c>
      <c r="O9" s="137">
        <v>26.47783251231527</v>
      </c>
      <c r="P9" s="137">
        <v>23.680981595092025</v>
      </c>
      <c r="Q9" s="138">
        <f t="shared" si="4"/>
        <v>0.11810536256668103</v>
      </c>
      <c r="R9" s="23">
        <v>26.13981762917933</v>
      </c>
      <c r="S9" s="23">
        <v>27.023319615912207</v>
      </c>
      <c r="T9" s="24">
        <f t="shared" si="5"/>
        <v>-3.2694058290774985E-2</v>
      </c>
    </row>
    <row r="10" spans="1:20" ht="15" customHeight="1" x14ac:dyDescent="0.2">
      <c r="A10" s="33"/>
      <c r="B10" s="150" t="s">
        <v>285</v>
      </c>
      <c r="C10" s="137">
        <v>15.436363636363636</v>
      </c>
      <c r="D10" s="137">
        <v>16.981818181818181</v>
      </c>
      <c r="E10" s="138">
        <f t="shared" si="0"/>
        <v>-9.10064239828694E-2</v>
      </c>
      <c r="F10" s="23">
        <v>15.338194619059593</v>
      </c>
      <c r="G10" s="23">
        <v>16.763443574854836</v>
      </c>
      <c r="H10" s="24">
        <f t="shared" si="1"/>
        <v>-8.5021251715436175E-2</v>
      </c>
      <c r="I10" s="137">
        <v>16.576413959085439</v>
      </c>
      <c r="J10" s="137">
        <v>16.576250753465942</v>
      </c>
      <c r="K10" s="138">
        <f t="shared" si="2"/>
        <v>9.8457499180248931E-6</v>
      </c>
      <c r="L10" s="23">
        <v>14.817036592681463</v>
      </c>
      <c r="M10" s="23">
        <v>17.044757817290005</v>
      </c>
      <c r="N10" s="24">
        <f t="shared" si="3"/>
        <v>-0.13069832076750121</v>
      </c>
      <c r="O10" s="137">
        <v>16.009852216748769</v>
      </c>
      <c r="P10" s="137">
        <v>15.337423312883436</v>
      </c>
      <c r="Q10" s="138">
        <f t="shared" si="4"/>
        <v>4.3842364532019618E-2</v>
      </c>
      <c r="R10" s="23">
        <v>15.957446808510639</v>
      </c>
      <c r="S10" s="23">
        <v>24.96570644718793</v>
      </c>
      <c r="T10" s="24">
        <f t="shared" si="5"/>
        <v>-0.36082534486789808</v>
      </c>
    </row>
    <row r="11" spans="1:20" ht="15" customHeight="1" x14ac:dyDescent="0.2">
      <c r="A11" s="33"/>
      <c r="B11" s="150" t="s">
        <v>286</v>
      </c>
      <c r="C11" s="137">
        <v>12.645454545454545</v>
      </c>
      <c r="D11" s="137">
        <v>13.363636363636363</v>
      </c>
      <c r="E11" s="138">
        <f t="shared" si="0"/>
        <v>-5.3741496598639471E-2</v>
      </c>
      <c r="F11" s="23">
        <v>15.489062107115917</v>
      </c>
      <c r="G11" s="23">
        <v>15.804089876293865</v>
      </c>
      <c r="H11" s="24">
        <f t="shared" si="1"/>
        <v>-1.9933306608847512E-2</v>
      </c>
      <c r="I11" s="137">
        <v>10.58965102286402</v>
      </c>
      <c r="J11" s="137">
        <v>11.904761904761905</v>
      </c>
      <c r="K11" s="138">
        <f t="shared" si="2"/>
        <v>-0.1104693140794224</v>
      </c>
      <c r="L11" s="23">
        <v>7.618476304739052</v>
      </c>
      <c r="M11" s="23">
        <v>7.4187614960147146</v>
      </c>
      <c r="N11" s="24">
        <f t="shared" si="3"/>
        <v>2.6920235787553315E-2</v>
      </c>
      <c r="O11" s="137">
        <v>17.857142857142858</v>
      </c>
      <c r="P11" s="137">
        <v>18.895705521472394</v>
      </c>
      <c r="Q11" s="138">
        <f t="shared" si="4"/>
        <v>-5.4962894248608563E-2</v>
      </c>
      <c r="R11" s="23">
        <v>15.957446808510639</v>
      </c>
      <c r="S11" s="23">
        <v>17.695473251028808</v>
      </c>
      <c r="T11" s="24">
        <f t="shared" si="5"/>
        <v>-9.8218703612073299E-2</v>
      </c>
    </row>
    <row r="12" spans="1:20" ht="15" customHeight="1" x14ac:dyDescent="0.2">
      <c r="A12" s="33"/>
      <c r="B12" s="150" t="s">
        <v>287</v>
      </c>
      <c r="C12" s="137">
        <v>9.954545454545455</v>
      </c>
      <c r="D12" s="137">
        <v>10.054545454545455</v>
      </c>
      <c r="E12" s="138">
        <f t="shared" si="0"/>
        <v>-9.9457504520795714E-3</v>
      </c>
      <c r="F12" s="23">
        <v>9.7812421423183302</v>
      </c>
      <c r="G12" s="23">
        <v>10.09845998485231</v>
      </c>
      <c r="H12" s="24">
        <f t="shared" si="1"/>
        <v>-3.1412496856927374E-2</v>
      </c>
      <c r="I12" s="137">
        <v>9.5066185318892895</v>
      </c>
      <c r="J12" s="137">
        <v>10.066305003013865</v>
      </c>
      <c r="K12" s="138">
        <f t="shared" si="2"/>
        <v>-5.5599991353034173E-2</v>
      </c>
      <c r="L12" s="23">
        <v>10.737852429514097</v>
      </c>
      <c r="M12" s="23">
        <v>10.606989576946658</v>
      </c>
      <c r="N12" s="24">
        <f t="shared" si="3"/>
        <v>1.2337416909681709E-2</v>
      </c>
      <c r="O12" s="137">
        <v>8.4975369458128078</v>
      </c>
      <c r="P12" s="137">
        <v>9.4478527607361968</v>
      </c>
      <c r="Q12" s="138">
        <f t="shared" si="4"/>
        <v>-0.10058537521591715</v>
      </c>
      <c r="R12" s="23">
        <v>11.550151975683891</v>
      </c>
      <c r="S12" s="23">
        <v>10.83676268861454</v>
      </c>
      <c r="T12" s="24">
        <f t="shared" si="5"/>
        <v>6.5830479781462836E-2</v>
      </c>
    </row>
    <row r="13" spans="1:20" ht="15" customHeight="1" x14ac:dyDescent="0.2">
      <c r="A13" s="33"/>
      <c r="B13" s="150" t="s">
        <v>288</v>
      </c>
      <c r="C13" s="137">
        <v>9.7363636363636363</v>
      </c>
      <c r="D13" s="137">
        <v>9.9272727272727277</v>
      </c>
      <c r="E13" s="138">
        <f t="shared" si="0"/>
        <v>-1.9230769230769273E-2</v>
      </c>
      <c r="F13" s="23">
        <v>7.3170731707317076</v>
      </c>
      <c r="G13" s="23">
        <v>7.5485988386771021</v>
      </c>
      <c r="H13" s="24">
        <f t="shared" si="1"/>
        <v>-3.0671343502732706E-2</v>
      </c>
      <c r="I13" s="137">
        <v>5.2346570397111911</v>
      </c>
      <c r="J13" s="137">
        <v>6.0880048221820378</v>
      </c>
      <c r="K13" s="138">
        <f t="shared" si="2"/>
        <v>-0.14016871001179554</v>
      </c>
      <c r="L13" s="23">
        <v>21.115776844631075</v>
      </c>
      <c r="M13" s="23">
        <v>21.030042918454935</v>
      </c>
      <c r="N13" s="24">
        <f t="shared" si="3"/>
        <v>4.0767356732736015E-3</v>
      </c>
      <c r="O13" s="137">
        <v>12.192118226600986</v>
      </c>
      <c r="P13" s="137">
        <v>11.656441717791411</v>
      </c>
      <c r="Q13" s="138">
        <f t="shared" si="4"/>
        <v>4.595540575576873E-2</v>
      </c>
      <c r="R13" s="23">
        <v>6.6869300911854106</v>
      </c>
      <c r="S13" s="23">
        <v>8.2304526748971192</v>
      </c>
      <c r="T13" s="24">
        <f t="shared" si="5"/>
        <v>-0.18753799392097259</v>
      </c>
    </row>
    <row r="14" spans="1:20" ht="15" customHeight="1" x14ac:dyDescent="0.2">
      <c r="A14" s="33"/>
      <c r="B14" s="150" t="s">
        <v>289</v>
      </c>
      <c r="C14" s="137">
        <v>7.4909090909090912</v>
      </c>
      <c r="D14" s="137">
        <v>8.2636363636363637</v>
      </c>
      <c r="E14" s="138">
        <f t="shared" si="0"/>
        <v>-9.3509350935093494E-2</v>
      </c>
      <c r="F14" s="23">
        <v>7.0907719386472214</v>
      </c>
      <c r="G14" s="23">
        <v>7.5990911386013629</v>
      </c>
      <c r="H14" s="24">
        <f t="shared" si="1"/>
        <v>-6.6892104684995179E-2</v>
      </c>
      <c r="I14" s="137">
        <v>5.6859205776173285</v>
      </c>
      <c r="J14" s="137">
        <v>6.3592525617842073</v>
      </c>
      <c r="K14" s="138">
        <f t="shared" si="2"/>
        <v>-0.10588225229695281</v>
      </c>
      <c r="L14" s="23">
        <v>12.65746850629874</v>
      </c>
      <c r="M14" s="23">
        <v>14.837522992029429</v>
      </c>
      <c r="N14" s="24">
        <f t="shared" si="3"/>
        <v>-0.14692846554656014</v>
      </c>
      <c r="O14" s="137">
        <v>6.4039408866995071</v>
      </c>
      <c r="P14" s="137">
        <v>7.9754601226993866</v>
      </c>
      <c r="Q14" s="138">
        <f t="shared" si="4"/>
        <v>-0.19704433497536955</v>
      </c>
      <c r="R14" s="23">
        <v>6.8389057750759878</v>
      </c>
      <c r="S14" s="23">
        <v>5.8984910836762685</v>
      </c>
      <c r="T14" s="24">
        <f t="shared" si="5"/>
        <v>0.159433095355906</v>
      </c>
    </row>
    <row r="15" spans="1:20" ht="15" customHeight="1" x14ac:dyDescent="0.2">
      <c r="A15" s="33"/>
      <c r="B15" s="150" t="s">
        <v>290</v>
      </c>
      <c r="C15" s="137">
        <v>7.663636363636364</v>
      </c>
      <c r="D15" s="137">
        <v>7.6454545454545455</v>
      </c>
      <c r="E15" s="138">
        <f t="shared" si="0"/>
        <v>2.3781212841855748E-3</v>
      </c>
      <c r="F15" s="23">
        <v>7.8953985416142825</v>
      </c>
      <c r="G15" s="23">
        <v>7.296137339055794</v>
      </c>
      <c r="H15" s="24">
        <f t="shared" si="1"/>
        <v>8.213403540948705E-2</v>
      </c>
      <c r="I15" s="137">
        <v>8.1528279181708783</v>
      </c>
      <c r="J15" s="137">
        <v>8.3785412899336951</v>
      </c>
      <c r="K15" s="138">
        <f t="shared" si="2"/>
        <v>-2.6939459262914633E-2</v>
      </c>
      <c r="L15" s="23">
        <v>6.7186562687462503</v>
      </c>
      <c r="M15" s="23">
        <v>8.2771305947271614</v>
      </c>
      <c r="N15" s="24">
        <f t="shared" si="3"/>
        <v>-0.18828678708702706</v>
      </c>
      <c r="O15" s="137">
        <v>5.1724137931034484</v>
      </c>
      <c r="P15" s="137">
        <v>7.3619631901840492</v>
      </c>
      <c r="Q15" s="138">
        <f t="shared" si="4"/>
        <v>-0.29741379310344829</v>
      </c>
      <c r="R15" s="23">
        <v>10.486322188449847</v>
      </c>
      <c r="S15" s="23">
        <v>7.4074074074074074</v>
      </c>
      <c r="T15" s="24">
        <f t="shared" si="5"/>
        <v>0.41565349544072938</v>
      </c>
    </row>
    <row r="16" spans="1:20" ht="15" customHeight="1" x14ac:dyDescent="0.2">
      <c r="A16" s="33"/>
      <c r="B16" s="150" t="s">
        <v>291</v>
      </c>
      <c r="C16" s="137">
        <v>7.3454545454545457</v>
      </c>
      <c r="D16" s="137">
        <v>7.5</v>
      </c>
      <c r="E16" s="138">
        <f t="shared" si="0"/>
        <v>-2.0606060606060628E-2</v>
      </c>
      <c r="F16" s="23">
        <v>10.334422931858185</v>
      </c>
      <c r="G16" s="23">
        <v>9.5430446856854338</v>
      </c>
      <c r="H16" s="24">
        <f t="shared" si="1"/>
        <v>8.2927228388631535E-2</v>
      </c>
      <c r="I16" s="137">
        <v>7.2803850782190134</v>
      </c>
      <c r="J16" s="137">
        <v>7.5346594333936103</v>
      </c>
      <c r="K16" s="138">
        <f t="shared" si="2"/>
        <v>-3.3747292418772501E-2</v>
      </c>
      <c r="L16" s="23">
        <v>1.859628074385123</v>
      </c>
      <c r="M16" s="23">
        <v>1.7780502759043531</v>
      </c>
      <c r="N16" s="24">
        <f t="shared" si="3"/>
        <v>4.5880479076598535E-2</v>
      </c>
      <c r="O16" s="137">
        <v>9.9753694581280783</v>
      </c>
      <c r="P16" s="137">
        <v>15.337423312883436</v>
      </c>
      <c r="Q16" s="138">
        <f t="shared" si="4"/>
        <v>-0.34960591133004926</v>
      </c>
      <c r="R16" s="23">
        <v>4.86322188449848</v>
      </c>
      <c r="S16" s="23">
        <v>4.252400548696845</v>
      </c>
      <c r="T16" s="24">
        <f t="shared" si="5"/>
        <v>0.14364153348367492</v>
      </c>
    </row>
    <row r="17" spans="1:21" ht="15" customHeight="1" x14ac:dyDescent="0.2">
      <c r="A17" s="33"/>
      <c r="B17" s="150" t="s">
        <v>292</v>
      </c>
      <c r="C17" s="137">
        <v>8.0090909090909097</v>
      </c>
      <c r="D17" s="137">
        <v>7.0545454545454547</v>
      </c>
      <c r="E17" s="138">
        <f t="shared" si="0"/>
        <v>0.13530927835051543</v>
      </c>
      <c r="F17" s="23">
        <v>8.5743022378677392</v>
      </c>
      <c r="G17" s="23">
        <v>7.1699065892451399</v>
      </c>
      <c r="H17" s="24">
        <f t="shared" si="1"/>
        <v>0.19587363254204626</v>
      </c>
      <c r="I17" s="137">
        <v>9.8074608904933811</v>
      </c>
      <c r="J17" s="137">
        <v>8.4689572031344191</v>
      </c>
      <c r="K17" s="138">
        <f t="shared" si="2"/>
        <v>0.15804822899135362</v>
      </c>
      <c r="L17" s="23">
        <v>5.8788242351529698</v>
      </c>
      <c r="M17" s="23">
        <v>5.1502145922746783</v>
      </c>
      <c r="N17" s="24">
        <f t="shared" si="3"/>
        <v>0.14147170565886835</v>
      </c>
      <c r="O17" s="137">
        <v>5.4187192118226601</v>
      </c>
      <c r="P17" s="137">
        <v>6.1349693251533743</v>
      </c>
      <c r="Q17" s="138">
        <f t="shared" si="4"/>
        <v>-0.11674876847290638</v>
      </c>
      <c r="R17" s="23">
        <v>8.6626139817629184</v>
      </c>
      <c r="S17" s="23">
        <v>7.4074074074074074</v>
      </c>
      <c r="T17" s="24">
        <f t="shared" si="5"/>
        <v>0.16945288753799392</v>
      </c>
      <c r="U17" s="151"/>
    </row>
    <row r="18" spans="1:21" ht="15" customHeight="1" x14ac:dyDescent="0.2">
      <c r="A18" s="33"/>
      <c r="B18" s="150" t="s">
        <v>293</v>
      </c>
      <c r="C18" s="137">
        <v>5.8636363636363633</v>
      </c>
      <c r="D18" s="137">
        <v>6.6363636363636367</v>
      </c>
      <c r="E18" s="138">
        <f t="shared" si="0"/>
        <v>-0.11643835616438369</v>
      </c>
      <c r="F18" s="23">
        <v>6.562735730450088</v>
      </c>
      <c r="G18" s="23">
        <v>7.4981065387528405</v>
      </c>
      <c r="H18" s="24">
        <f t="shared" si="1"/>
        <v>-0.12474760174030985</v>
      </c>
      <c r="I18" s="137">
        <v>5.6257521058965105</v>
      </c>
      <c r="J18" s="137">
        <v>6.1784207353827609</v>
      </c>
      <c r="K18" s="138">
        <f t="shared" si="2"/>
        <v>-8.9451439640750197E-2</v>
      </c>
      <c r="L18" s="23">
        <v>5.8188362327534495</v>
      </c>
      <c r="M18" s="23">
        <v>6.4990803188228083</v>
      </c>
      <c r="N18" s="24">
        <f t="shared" si="3"/>
        <v>-0.10466774569614379</v>
      </c>
      <c r="O18" s="137">
        <v>6.4039408866995071</v>
      </c>
      <c r="P18" s="137">
        <v>5.6441717791411046</v>
      </c>
      <c r="Q18" s="138">
        <f t="shared" si="4"/>
        <v>0.13461126579567351</v>
      </c>
      <c r="R18" s="23">
        <v>3.9513677811550152</v>
      </c>
      <c r="S18" s="23">
        <v>6.0356652949245539</v>
      </c>
      <c r="T18" s="24">
        <f t="shared" si="5"/>
        <v>-0.34533020171318041</v>
      </c>
    </row>
    <row r="19" spans="1:21" ht="15" customHeight="1" x14ac:dyDescent="0.2">
      <c r="A19" s="33"/>
      <c r="B19" s="150" t="s">
        <v>294</v>
      </c>
      <c r="C19" s="137">
        <v>6.2181818181818178</v>
      </c>
      <c r="D19" s="137">
        <v>6.290909090909091</v>
      </c>
      <c r="E19" s="138">
        <f t="shared" si="0"/>
        <v>-1.1560693641618602E-2</v>
      </c>
      <c r="F19" s="23">
        <v>6.3364344983656018</v>
      </c>
      <c r="G19" s="23">
        <v>6.437768240343348</v>
      </c>
      <c r="H19" s="24">
        <f t="shared" si="1"/>
        <v>-1.5740507920543267E-2</v>
      </c>
      <c r="I19" s="137">
        <v>5.7160048134777375</v>
      </c>
      <c r="J19" s="137">
        <v>6.5099457504520792</v>
      </c>
      <c r="K19" s="138">
        <f t="shared" si="2"/>
        <v>-0.12195814948522532</v>
      </c>
      <c r="L19" s="23">
        <v>8.4583083383323334</v>
      </c>
      <c r="M19" s="23">
        <v>8.4610668301655423</v>
      </c>
      <c r="N19" s="24">
        <f t="shared" si="3"/>
        <v>-3.2602175217133489E-4</v>
      </c>
      <c r="O19" s="137">
        <v>3.0788177339901477</v>
      </c>
      <c r="P19" s="137">
        <v>2.8220858895705523</v>
      </c>
      <c r="Q19" s="138">
        <f t="shared" si="4"/>
        <v>9.0972370957378423E-2</v>
      </c>
      <c r="R19" s="23">
        <v>3.6474164133738602</v>
      </c>
      <c r="S19" s="23">
        <v>4.1152263374485596</v>
      </c>
      <c r="T19" s="24">
        <f t="shared" si="5"/>
        <v>-0.113677811550152</v>
      </c>
    </row>
    <row r="20" spans="1:21" ht="15" customHeight="1" x14ac:dyDescent="0.2">
      <c r="A20" s="33"/>
      <c r="B20" s="150" t="s">
        <v>295</v>
      </c>
      <c r="C20" s="137">
        <v>5.8636363636363633</v>
      </c>
      <c r="D20" s="137">
        <v>5.7636363636363637</v>
      </c>
      <c r="E20" s="138">
        <f t="shared" si="0"/>
        <v>1.7350157728706517E-2</v>
      </c>
      <c r="F20" s="23">
        <v>3.5705305506663314</v>
      </c>
      <c r="G20" s="23">
        <v>4.0393839939409242</v>
      </c>
      <c r="H20" s="24">
        <f t="shared" si="1"/>
        <v>-0.11607053055066641</v>
      </c>
      <c r="I20" s="137">
        <v>5.8664259927797833</v>
      </c>
      <c r="J20" s="137">
        <v>5.2742616033755274</v>
      </c>
      <c r="K20" s="138">
        <f t="shared" si="2"/>
        <v>0.11227436823104697</v>
      </c>
      <c r="L20" s="23">
        <v>4.559088182363527</v>
      </c>
      <c r="M20" s="23">
        <v>4.5984058859595338</v>
      </c>
      <c r="N20" s="24">
        <f t="shared" si="3"/>
        <v>-8.5502899420115686E-3</v>
      </c>
      <c r="O20" s="137">
        <v>5.2955665024630543</v>
      </c>
      <c r="P20" s="137">
        <v>6.6257668711656441</v>
      </c>
      <c r="Q20" s="138">
        <f t="shared" si="4"/>
        <v>-0.20076172231344647</v>
      </c>
      <c r="R20" s="23">
        <v>8.8145896656534948</v>
      </c>
      <c r="S20" s="23">
        <v>9.4650205761316872</v>
      </c>
      <c r="T20" s="24">
        <f t="shared" si="5"/>
        <v>-6.871943967226124E-2</v>
      </c>
    </row>
    <row r="21" spans="1:21" ht="15" customHeight="1" x14ac:dyDescent="0.2">
      <c r="A21" s="33"/>
      <c r="B21" s="150" t="s">
        <v>296</v>
      </c>
      <c r="C21" s="137">
        <v>5.3</v>
      </c>
      <c r="D21" s="137">
        <v>5.0727272727272723</v>
      </c>
      <c r="E21" s="138">
        <f t="shared" si="0"/>
        <v>4.4802867383512579E-2</v>
      </c>
      <c r="F21" s="23">
        <v>4.8277596178023634</v>
      </c>
      <c r="G21" s="23">
        <v>4.9229992426155009</v>
      </c>
      <c r="H21" s="24">
        <f t="shared" si="1"/>
        <v>-1.9345854045376254E-2</v>
      </c>
      <c r="I21" s="137">
        <v>6.6486161251504212</v>
      </c>
      <c r="J21" s="137">
        <v>6.0578661844484634</v>
      </c>
      <c r="K21" s="138">
        <f t="shared" si="2"/>
        <v>9.7517826032293309E-2</v>
      </c>
      <c r="L21" s="23">
        <v>3.8992201559688064</v>
      </c>
      <c r="M21" s="23">
        <v>4.1079092581238505</v>
      </c>
      <c r="N21" s="24">
        <f t="shared" si="3"/>
        <v>-5.0801779942518999E-2</v>
      </c>
      <c r="O21" s="137">
        <v>4.1871921182266014</v>
      </c>
      <c r="P21" s="137">
        <v>4.4171779141104297</v>
      </c>
      <c r="Q21" s="138">
        <f t="shared" si="4"/>
        <v>-5.2066228790366709E-2</v>
      </c>
      <c r="R21" s="23">
        <v>6.9908814589665651</v>
      </c>
      <c r="S21" s="23">
        <v>4.9382716049382713</v>
      </c>
      <c r="T21" s="24">
        <f t="shared" si="5"/>
        <v>0.4156534954407296</v>
      </c>
    </row>
    <row r="22" spans="1:21" ht="15" customHeight="1" x14ac:dyDescent="0.2">
      <c r="A22" s="33"/>
      <c r="B22" s="150" t="s">
        <v>297</v>
      </c>
      <c r="C22" s="137">
        <v>5.2727272727272725</v>
      </c>
      <c r="D22" s="137">
        <v>4.9727272727272727</v>
      </c>
      <c r="E22" s="138">
        <f t="shared" si="0"/>
        <v>6.0329067641681888E-2</v>
      </c>
      <c r="F22" s="23">
        <v>5.0540608498868496</v>
      </c>
      <c r="G22" s="23">
        <v>4.9229992426155009</v>
      </c>
      <c r="H22" s="24">
        <f t="shared" si="1"/>
        <v>2.6622309046246739E-2</v>
      </c>
      <c r="I22" s="137">
        <v>4.6630565583634178</v>
      </c>
      <c r="J22" s="137">
        <v>4.852320675105485</v>
      </c>
      <c r="K22" s="138">
        <f t="shared" si="2"/>
        <v>-3.900486579814777E-2</v>
      </c>
      <c r="L22" s="23">
        <v>8.3383323335332928</v>
      </c>
      <c r="M22" s="23">
        <v>6.6217044757817289</v>
      </c>
      <c r="N22" s="24">
        <f t="shared" si="3"/>
        <v>0.25924259592525933</v>
      </c>
      <c r="O22" s="137">
        <v>4.4334975369458132</v>
      </c>
      <c r="P22" s="137">
        <v>3.4355828220858897</v>
      </c>
      <c r="Q22" s="138">
        <f t="shared" si="4"/>
        <v>0.29046446164672779</v>
      </c>
      <c r="R22" s="23">
        <v>4.1033434650455929</v>
      </c>
      <c r="S22" s="23">
        <v>3.4293552812071328</v>
      </c>
      <c r="T22" s="24">
        <f t="shared" si="5"/>
        <v>0.19653495440729496</v>
      </c>
    </row>
    <row r="23" spans="1:21" ht="15" customHeight="1" x14ac:dyDescent="0.2">
      <c r="A23" s="33"/>
      <c r="B23" s="150" t="s">
        <v>298</v>
      </c>
      <c r="C23" s="137">
        <v>2.7272727272727271</v>
      </c>
      <c r="D23" s="137">
        <v>3.2545454545454544</v>
      </c>
      <c r="E23" s="138">
        <f t="shared" si="0"/>
        <v>-0.16201117318435754</v>
      </c>
      <c r="F23" s="23">
        <v>2.4641689715866231</v>
      </c>
      <c r="G23" s="23">
        <v>3.2567533451148698</v>
      </c>
      <c r="H23" s="24">
        <f t="shared" si="1"/>
        <v>-0.24336641112754931</v>
      </c>
      <c r="I23" s="137">
        <v>2.7978339350180503</v>
      </c>
      <c r="J23" s="137">
        <v>3.4358047016274864</v>
      </c>
      <c r="K23" s="138">
        <f t="shared" si="2"/>
        <v>-0.18568307049211485</v>
      </c>
      <c r="L23" s="23">
        <v>0.71985602879424115</v>
      </c>
      <c r="M23" s="23">
        <v>1.226241569589209</v>
      </c>
      <c r="N23" s="24">
        <f t="shared" si="3"/>
        <v>-0.41295740851829632</v>
      </c>
      <c r="O23" s="137">
        <v>3.9408866995073892</v>
      </c>
      <c r="P23" s="137">
        <v>3.5582822085889569</v>
      </c>
      <c r="Q23" s="138">
        <f t="shared" si="4"/>
        <v>0.10752505520638711</v>
      </c>
      <c r="R23" s="23">
        <v>8.0547112462006076</v>
      </c>
      <c r="S23" s="23">
        <v>7.6817558299039783</v>
      </c>
      <c r="T23" s="24">
        <f t="shared" si="5"/>
        <v>4.8550803300043244E-2</v>
      </c>
    </row>
    <row r="24" spans="1:21" ht="15" customHeight="1" x14ac:dyDescent="0.2">
      <c r="A24" s="33"/>
      <c r="B24" s="150" t="s">
        <v>299</v>
      </c>
      <c r="C24" s="137">
        <v>3.290909090909091</v>
      </c>
      <c r="D24" s="137">
        <v>3.2181818181818183</v>
      </c>
      <c r="E24" s="138">
        <f t="shared" si="0"/>
        <v>2.2598870056497189E-2</v>
      </c>
      <c r="F24" s="23">
        <v>4.2242896655770679</v>
      </c>
      <c r="G24" s="23">
        <v>4.5443069931835396</v>
      </c>
      <c r="H24" s="24">
        <f t="shared" si="1"/>
        <v>-7.0421590813846358E-2</v>
      </c>
      <c r="I24" s="137">
        <v>3.2791817087845967</v>
      </c>
      <c r="J24" s="137">
        <v>3.1645569620253164</v>
      </c>
      <c r="K24" s="138">
        <f t="shared" si="2"/>
        <v>3.6221419975932534E-2</v>
      </c>
      <c r="L24" s="23">
        <v>2.2195560887822436</v>
      </c>
      <c r="M24" s="23">
        <v>2.0232985898221951</v>
      </c>
      <c r="N24" s="24">
        <f t="shared" si="3"/>
        <v>9.6998782061769484E-2</v>
      </c>
      <c r="O24" s="137">
        <v>3.0788177339901477</v>
      </c>
      <c r="P24" s="137">
        <v>2.3312883435582821</v>
      </c>
      <c r="Q24" s="138">
        <f t="shared" si="4"/>
        <v>0.32065076484314248</v>
      </c>
      <c r="R24" s="23">
        <v>2.2796352583586628</v>
      </c>
      <c r="S24" s="23">
        <v>1.6460905349794239</v>
      </c>
      <c r="T24" s="24">
        <f t="shared" si="5"/>
        <v>0.38487841945288759</v>
      </c>
    </row>
    <row r="25" spans="1:21" ht="15" customHeight="1" x14ac:dyDescent="0.2">
      <c r="A25" s="33"/>
      <c r="B25" s="150" t="s">
        <v>300</v>
      </c>
      <c r="C25" s="137">
        <v>3.1909090909090909</v>
      </c>
      <c r="D25" s="137">
        <v>3.1909090909090909</v>
      </c>
      <c r="E25" s="138">
        <f t="shared" si="0"/>
        <v>0</v>
      </c>
      <c r="F25" s="23">
        <v>2.6653256223283881</v>
      </c>
      <c r="G25" s="23">
        <v>2.802322645796516</v>
      </c>
      <c r="H25" s="24">
        <f t="shared" si="1"/>
        <v>-4.8886955852004976E-2</v>
      </c>
      <c r="I25" s="137">
        <v>1.4139590854392299</v>
      </c>
      <c r="J25" s="137">
        <v>2.1398432790837854</v>
      </c>
      <c r="K25" s="138">
        <f t="shared" si="2"/>
        <v>-0.33922306401586411</v>
      </c>
      <c r="L25" s="23">
        <v>7.438512297540492</v>
      </c>
      <c r="M25" s="23">
        <v>6.6830165542611892</v>
      </c>
      <c r="N25" s="24">
        <f t="shared" si="3"/>
        <v>0.11304711534757272</v>
      </c>
      <c r="O25" s="137">
        <v>4.1871921182266014</v>
      </c>
      <c r="P25" s="137">
        <v>2.3312883435582821</v>
      </c>
      <c r="Q25" s="138">
        <f t="shared" si="4"/>
        <v>0.79608504018667392</v>
      </c>
      <c r="R25" s="23">
        <v>1.3677811550151975</v>
      </c>
      <c r="S25" s="23">
        <v>1.9204389574759946</v>
      </c>
      <c r="T25" s="24">
        <f t="shared" si="5"/>
        <v>-0.28777681285280077</v>
      </c>
    </row>
    <row r="26" spans="1:21" ht="15" customHeight="1" x14ac:dyDescent="0.2">
      <c r="A26" s="33"/>
      <c r="B26" s="150" t="s">
        <v>301</v>
      </c>
      <c r="C26" s="137">
        <v>3.7545454545454544</v>
      </c>
      <c r="D26" s="137">
        <v>3.0545454545454547</v>
      </c>
      <c r="E26" s="138">
        <f t="shared" si="0"/>
        <v>0.22916666666666652</v>
      </c>
      <c r="F26" s="23">
        <v>3.9728438521498619</v>
      </c>
      <c r="G26" s="23">
        <v>3.1052764453420854</v>
      </c>
      <c r="H26" s="24">
        <f t="shared" si="1"/>
        <v>0.27938491856630909</v>
      </c>
      <c r="I26" s="137">
        <v>4.57280385078219</v>
      </c>
      <c r="J26" s="137">
        <v>4.1591320072332731</v>
      </c>
      <c r="K26" s="138">
        <f t="shared" si="2"/>
        <v>9.9461099775022266E-2</v>
      </c>
      <c r="L26" s="23">
        <v>3.059388122375525</v>
      </c>
      <c r="M26" s="23">
        <v>2.1459227467811157</v>
      </c>
      <c r="N26" s="24">
        <f t="shared" si="3"/>
        <v>0.42567486502699481</v>
      </c>
      <c r="O26" s="137">
        <v>3.2019704433497536</v>
      </c>
      <c r="P26" s="137">
        <v>1.7177914110429449</v>
      </c>
      <c r="Q26" s="138">
        <f t="shared" si="4"/>
        <v>0.86400422237860641</v>
      </c>
      <c r="R26" s="23">
        <v>2.1276595744680851</v>
      </c>
      <c r="S26" s="23">
        <v>1.7832647462277091</v>
      </c>
      <c r="T26" s="24">
        <f t="shared" si="5"/>
        <v>0.19312602291325698</v>
      </c>
    </row>
    <row r="27" spans="1:21" ht="15" customHeight="1" x14ac:dyDescent="0.2">
      <c r="A27" s="33"/>
      <c r="B27" s="150" t="s">
        <v>302</v>
      </c>
      <c r="C27" s="137">
        <v>2.1545454545454548</v>
      </c>
      <c r="D27" s="137">
        <v>2.5272727272727273</v>
      </c>
      <c r="E27" s="138">
        <f t="shared" si="0"/>
        <v>-0.14748201438848918</v>
      </c>
      <c r="F27" s="23">
        <v>2.4893135529293438</v>
      </c>
      <c r="G27" s="23">
        <v>2.9790456955314313</v>
      </c>
      <c r="H27" s="24">
        <f t="shared" si="1"/>
        <v>-0.16439228956329399</v>
      </c>
      <c r="I27" s="137">
        <v>2.3465703971119134</v>
      </c>
      <c r="J27" s="137">
        <v>2.4412296564195297</v>
      </c>
      <c r="K27" s="138">
        <f t="shared" si="2"/>
        <v>-3.8775237331193924E-2</v>
      </c>
      <c r="L27" s="23">
        <v>2.0395920815836832</v>
      </c>
      <c r="M27" s="23">
        <v>3.0656039239730228</v>
      </c>
      <c r="N27" s="24">
        <f t="shared" si="3"/>
        <v>-0.33468506298740253</v>
      </c>
      <c r="O27" s="137">
        <v>1.354679802955665</v>
      </c>
      <c r="P27" s="137">
        <v>1.8404907975460123</v>
      </c>
      <c r="Q27" s="138">
        <f t="shared" si="4"/>
        <v>-0.26395730706075538</v>
      </c>
      <c r="R27" s="23">
        <v>0.91185410334346506</v>
      </c>
      <c r="S27" s="23">
        <v>0.68587105624142664</v>
      </c>
      <c r="T27" s="24">
        <f t="shared" si="5"/>
        <v>0.329483282674772</v>
      </c>
    </row>
    <row r="28" spans="1:21" ht="15" customHeight="1" x14ac:dyDescent="0.2">
      <c r="A28" s="33"/>
      <c r="B28" s="150" t="s">
        <v>303</v>
      </c>
      <c r="C28" s="137">
        <v>2.1636363636363636</v>
      </c>
      <c r="D28" s="137">
        <v>2.5090909090909093</v>
      </c>
      <c r="E28" s="138">
        <f t="shared" si="0"/>
        <v>-0.13768115942028991</v>
      </c>
      <c r="F28" s="23">
        <v>0.80462660296706057</v>
      </c>
      <c r="G28" s="23">
        <v>1.2370613481444079</v>
      </c>
      <c r="H28" s="24">
        <f t="shared" si="1"/>
        <v>-0.34956612768315776</v>
      </c>
      <c r="I28" s="137">
        <v>0.84235860409145613</v>
      </c>
      <c r="J28" s="137">
        <v>1.0849909584086799</v>
      </c>
      <c r="K28" s="138">
        <f t="shared" si="2"/>
        <v>-0.22362615322904122</v>
      </c>
      <c r="L28" s="23">
        <v>5.1589682063587281</v>
      </c>
      <c r="M28" s="23">
        <v>5.2115266707541386</v>
      </c>
      <c r="N28" s="24">
        <f t="shared" si="3"/>
        <v>-1.0085041815166451E-2</v>
      </c>
      <c r="O28" s="137">
        <v>2.5862068965517242</v>
      </c>
      <c r="P28" s="137">
        <v>3.1901840490797544</v>
      </c>
      <c r="Q28" s="138">
        <f t="shared" si="4"/>
        <v>-0.18932360742705567</v>
      </c>
      <c r="R28" s="23">
        <v>2.2796352583586628</v>
      </c>
      <c r="S28" s="23">
        <v>2.0576131687242798</v>
      </c>
      <c r="T28" s="24">
        <f t="shared" si="5"/>
        <v>0.10790273556231011</v>
      </c>
    </row>
    <row r="29" spans="1:21" ht="15" customHeight="1" x14ac:dyDescent="0.2">
      <c r="A29" s="33"/>
      <c r="B29" s="150" t="s">
        <v>304</v>
      </c>
      <c r="C29" s="137">
        <v>2.4909090909090907</v>
      </c>
      <c r="D29" s="137">
        <v>1.9363636363636363</v>
      </c>
      <c r="E29" s="138">
        <f t="shared" si="0"/>
        <v>0.28638497652582151</v>
      </c>
      <c r="F29" s="23">
        <v>1.9109881820467689</v>
      </c>
      <c r="G29" s="23">
        <v>1.6662458975006311</v>
      </c>
      <c r="H29" s="24">
        <f t="shared" si="1"/>
        <v>0.14688245289200785</v>
      </c>
      <c r="I29" s="137">
        <v>1.9554753309265944</v>
      </c>
      <c r="J29" s="137">
        <v>1.506931886678722</v>
      </c>
      <c r="K29" s="138">
        <f t="shared" si="2"/>
        <v>0.2976534296028881</v>
      </c>
      <c r="L29" s="23">
        <v>4.2591481703659264</v>
      </c>
      <c r="M29" s="23">
        <v>2.6364193746167994</v>
      </c>
      <c r="N29" s="24">
        <f t="shared" si="3"/>
        <v>0.61550480601554103</v>
      </c>
      <c r="O29" s="137">
        <v>2.2167487684729066</v>
      </c>
      <c r="P29" s="137">
        <v>1.9631901840490797</v>
      </c>
      <c r="Q29" s="138">
        <f t="shared" si="4"/>
        <v>0.12915640394088679</v>
      </c>
      <c r="R29" s="23">
        <v>1.5197568389057752</v>
      </c>
      <c r="S29" s="23">
        <v>2.1947873799725652</v>
      </c>
      <c r="T29" s="24">
        <f t="shared" si="5"/>
        <v>-0.30756079027355621</v>
      </c>
    </row>
    <row r="30" spans="1:21" ht="15" customHeight="1" x14ac:dyDescent="0.2">
      <c r="A30" s="33"/>
      <c r="B30" s="150" t="s">
        <v>305</v>
      </c>
      <c r="C30" s="137">
        <v>1.6181818181818182</v>
      </c>
      <c r="D30" s="137">
        <v>1.4727272727272727</v>
      </c>
      <c r="E30" s="138">
        <f t="shared" si="0"/>
        <v>9.8765432098765427E-2</v>
      </c>
      <c r="F30" s="23">
        <v>1.4332411365350768</v>
      </c>
      <c r="G30" s="23">
        <v>1.3127997980308004</v>
      </c>
      <c r="H30" s="24">
        <f t="shared" si="1"/>
        <v>9.1743873426045841E-2</v>
      </c>
      <c r="I30" s="137">
        <v>0.81227436823104693</v>
      </c>
      <c r="J30" s="137">
        <v>0.78360458107293551</v>
      </c>
      <c r="K30" s="138">
        <f t="shared" si="2"/>
        <v>3.6587059150235968E-2</v>
      </c>
      <c r="L30" s="23">
        <v>4.379124175164967</v>
      </c>
      <c r="M30" s="23">
        <v>3.9852851011649295</v>
      </c>
      <c r="N30" s="24">
        <f t="shared" si="3"/>
        <v>9.8823312260624796E-2</v>
      </c>
      <c r="O30" s="137">
        <v>1.6009852216748768</v>
      </c>
      <c r="P30" s="137">
        <v>0.98159509202453987</v>
      </c>
      <c r="Q30" s="138">
        <f t="shared" si="4"/>
        <v>0.63100369458128069</v>
      </c>
      <c r="R30" s="23">
        <v>0.1519756838905775</v>
      </c>
      <c r="S30" s="23">
        <v>0.41152263374485598</v>
      </c>
      <c r="T30" s="24">
        <f t="shared" si="5"/>
        <v>-0.6306990881458967</v>
      </c>
    </row>
    <row r="31" spans="1:21" ht="15" customHeight="1" x14ac:dyDescent="0.2">
      <c r="A31" s="33"/>
      <c r="B31" s="150" t="s">
        <v>306</v>
      </c>
      <c r="C31" s="137">
        <v>1.6636363636363636</v>
      </c>
      <c r="D31" s="137">
        <v>1.2181818181818183</v>
      </c>
      <c r="E31" s="138">
        <f t="shared" si="0"/>
        <v>0.36567164179104461</v>
      </c>
      <c r="F31" s="23">
        <v>1.7852652753331657</v>
      </c>
      <c r="G31" s="23">
        <v>1.2118151981822771</v>
      </c>
      <c r="H31" s="24">
        <f t="shared" si="1"/>
        <v>0.47321578241555629</v>
      </c>
      <c r="I31" s="137">
        <v>1.5643802647412757</v>
      </c>
      <c r="J31" s="137">
        <v>1.2959614225437011</v>
      </c>
      <c r="K31" s="138">
        <f t="shared" si="2"/>
        <v>0.20711946939803538</v>
      </c>
      <c r="L31" s="23">
        <v>1.859628074385123</v>
      </c>
      <c r="M31" s="23">
        <v>1.2875536480686696</v>
      </c>
      <c r="N31" s="24">
        <f t="shared" si="3"/>
        <v>0.44431113777244557</v>
      </c>
      <c r="O31" s="137">
        <v>1.9704433497536946</v>
      </c>
      <c r="P31" s="137">
        <v>1.9631901840490797</v>
      </c>
      <c r="Q31" s="138">
        <f t="shared" si="4"/>
        <v>3.6945812807882561E-3</v>
      </c>
      <c r="R31" s="23">
        <v>1.3677811550151975</v>
      </c>
      <c r="S31" s="23">
        <v>0.68587105624142664</v>
      </c>
      <c r="T31" s="24">
        <f t="shared" si="5"/>
        <v>0.9942249240121579</v>
      </c>
    </row>
    <row r="32" spans="1:21" ht="15" customHeight="1" x14ac:dyDescent="0.2">
      <c r="A32" s="33"/>
      <c r="B32" s="150" t="s">
        <v>307</v>
      </c>
      <c r="C32" s="137">
        <v>1.1636363636363636</v>
      </c>
      <c r="D32" s="137">
        <v>1.2181818181818183</v>
      </c>
      <c r="E32" s="138">
        <f t="shared" si="0"/>
        <v>-4.4776119402985204E-2</v>
      </c>
      <c r="F32" s="23">
        <v>1.2823736484787529</v>
      </c>
      <c r="G32" s="23">
        <v>1.2370613481444079</v>
      </c>
      <c r="H32" s="24">
        <f t="shared" si="1"/>
        <v>3.6628984004967391E-2</v>
      </c>
      <c r="I32" s="137">
        <v>1.2936221419975933</v>
      </c>
      <c r="J32" s="137">
        <v>1.1754068716094033</v>
      </c>
      <c r="K32" s="138">
        <f t="shared" si="2"/>
        <v>0.10057391465333709</v>
      </c>
      <c r="L32" s="23">
        <v>0.41991601679664065</v>
      </c>
      <c r="M32" s="23">
        <v>0.79705702023298586</v>
      </c>
      <c r="N32" s="24">
        <f t="shared" si="3"/>
        <v>-0.47316690508052239</v>
      </c>
      <c r="O32" s="137">
        <v>1.354679802955665</v>
      </c>
      <c r="P32" s="137">
        <v>1.7177914110429449</v>
      </c>
      <c r="Q32" s="138">
        <f t="shared" si="4"/>
        <v>-0.21138282899366645</v>
      </c>
      <c r="R32" s="23">
        <v>1.9756838905775076</v>
      </c>
      <c r="S32" s="23">
        <v>2.1947873799725652</v>
      </c>
      <c r="T32" s="24">
        <f t="shared" si="5"/>
        <v>-9.9829027355623157E-2</v>
      </c>
    </row>
    <row r="33" spans="1:20" ht="15" customHeight="1" x14ac:dyDescent="0.2">
      <c r="A33" s="33"/>
      <c r="B33" s="150" t="s">
        <v>308</v>
      </c>
      <c r="C33" s="137">
        <v>1.2</v>
      </c>
      <c r="D33" s="137">
        <v>1.209090909090909</v>
      </c>
      <c r="E33" s="138">
        <f t="shared" si="0"/>
        <v>-7.5187969924811471E-3</v>
      </c>
      <c r="F33" s="23">
        <v>0.98063867236610514</v>
      </c>
      <c r="G33" s="23">
        <v>1.2875536480686696</v>
      </c>
      <c r="H33" s="24">
        <f t="shared" si="1"/>
        <v>-0.23837063112899171</v>
      </c>
      <c r="I33" s="137">
        <v>1.5342960288808665</v>
      </c>
      <c r="J33" s="137">
        <v>1.567209162145871</v>
      </c>
      <c r="K33" s="138">
        <f t="shared" si="2"/>
        <v>-2.1001110802554845E-2</v>
      </c>
      <c r="L33" s="23">
        <v>1.2597480503899221</v>
      </c>
      <c r="M33" s="23">
        <v>0.73574494175352545</v>
      </c>
      <c r="N33" s="24">
        <f t="shared" si="3"/>
        <v>0.71220755848830253</v>
      </c>
      <c r="O33" s="137">
        <v>0.98522167487684731</v>
      </c>
      <c r="P33" s="137">
        <v>0.98159509202453987</v>
      </c>
      <c r="Q33" s="138">
        <f t="shared" si="4"/>
        <v>3.6945812807882561E-3</v>
      </c>
      <c r="R33" s="23">
        <v>0.91185410334346506</v>
      </c>
      <c r="S33" s="23">
        <v>0.54869684499314131</v>
      </c>
      <c r="T33" s="24">
        <f t="shared" si="5"/>
        <v>0.66185410334346506</v>
      </c>
    </row>
    <row r="34" spans="1:20" ht="15" customHeight="1" x14ac:dyDescent="0.2">
      <c r="A34" s="33"/>
      <c r="B34" s="150" t="s">
        <v>309</v>
      </c>
      <c r="C34" s="152">
        <v>1.6363636363636365</v>
      </c>
      <c r="D34" s="152">
        <v>1.0272727272727273</v>
      </c>
      <c r="E34" s="153">
        <f t="shared" si="0"/>
        <v>0.59292035398230092</v>
      </c>
      <c r="F34" s="154">
        <v>2.0618556701030926</v>
      </c>
      <c r="G34" s="154">
        <v>1.2875536480686696</v>
      </c>
      <c r="H34" s="155">
        <f t="shared" si="1"/>
        <v>0.60137457044673526</v>
      </c>
      <c r="I34" s="152">
        <v>1.5042117930204573</v>
      </c>
      <c r="J34" s="152">
        <v>0.9644364074743822</v>
      </c>
      <c r="K34" s="153">
        <f t="shared" si="2"/>
        <v>0.5596796028880866</v>
      </c>
      <c r="L34" s="154">
        <v>1.0797840431913617</v>
      </c>
      <c r="M34" s="154">
        <v>0.91968117719190678</v>
      </c>
      <c r="N34" s="155">
        <f t="shared" si="3"/>
        <v>0.17408518296340736</v>
      </c>
      <c r="O34" s="152">
        <v>2.2167487684729066</v>
      </c>
      <c r="P34" s="152">
        <v>0.73619631901840488</v>
      </c>
      <c r="Q34" s="153">
        <f t="shared" si="4"/>
        <v>2.0110837438423648</v>
      </c>
      <c r="R34" s="154">
        <v>0.91185410334346506</v>
      </c>
      <c r="S34" s="23">
        <v>1.0973936899862826</v>
      </c>
      <c r="T34" s="24">
        <f t="shared" si="5"/>
        <v>-0.16907294832826747</v>
      </c>
    </row>
    <row r="35" spans="1:20" ht="15" customHeight="1" x14ac:dyDescent="0.2">
      <c r="A35" s="33"/>
      <c r="B35" s="150" t="s">
        <v>310</v>
      </c>
      <c r="C35" s="152">
        <v>0.74545454545454548</v>
      </c>
      <c r="D35" s="152">
        <v>1.0272727272727273</v>
      </c>
      <c r="E35" s="153">
        <f t="shared" si="0"/>
        <v>-0.27433628318584069</v>
      </c>
      <c r="F35" s="154">
        <v>0.72919285893889862</v>
      </c>
      <c r="G35" s="154">
        <v>0.73213834890179252</v>
      </c>
      <c r="H35" s="155">
        <f t="shared" si="1"/>
        <v>-4.0231330148354782E-3</v>
      </c>
      <c r="I35" s="152">
        <v>0.72202166064981954</v>
      </c>
      <c r="J35" s="152">
        <v>0.93429776974080769</v>
      </c>
      <c r="K35" s="153">
        <f t="shared" si="2"/>
        <v>-0.22720391289158026</v>
      </c>
      <c r="L35" s="154">
        <v>0.77984403119376122</v>
      </c>
      <c r="M35" s="154">
        <v>1.4714898835070509</v>
      </c>
      <c r="N35" s="155">
        <f t="shared" si="3"/>
        <v>-0.4700309938012398</v>
      </c>
      <c r="O35" s="152">
        <v>0.73891625615763545</v>
      </c>
      <c r="P35" s="152">
        <v>0.49079754601226994</v>
      </c>
      <c r="Q35" s="153">
        <f t="shared" si="4"/>
        <v>0.50554187192118216</v>
      </c>
      <c r="R35" s="154">
        <v>0.303951367781155</v>
      </c>
      <c r="S35" s="23">
        <v>0.96021947873799729</v>
      </c>
      <c r="T35" s="24">
        <f t="shared" si="5"/>
        <v>-0.68345636126791143</v>
      </c>
    </row>
    <row r="36" spans="1:20" ht="15" customHeight="1" x14ac:dyDescent="0.2">
      <c r="A36" s="33"/>
      <c r="B36" s="150" t="s">
        <v>311</v>
      </c>
      <c r="C36" s="152">
        <v>0.86363636363636365</v>
      </c>
      <c r="D36" s="152">
        <v>0.94545454545454544</v>
      </c>
      <c r="E36" s="153">
        <f t="shared" si="0"/>
        <v>-8.6538461538461564E-2</v>
      </c>
      <c r="F36" s="154">
        <v>0.72919285893889862</v>
      </c>
      <c r="G36" s="154">
        <v>0.58066144912900786</v>
      </c>
      <c r="H36" s="155">
        <f t="shared" si="1"/>
        <v>0.25579691924216408</v>
      </c>
      <c r="I36" s="152">
        <v>1.6847172081829123</v>
      </c>
      <c r="J36" s="152">
        <v>2.1699819168173597</v>
      </c>
      <c r="K36" s="153">
        <f t="shared" si="2"/>
        <v>-0.22362615322904122</v>
      </c>
      <c r="L36" s="154">
        <v>0.29994001199760045</v>
      </c>
      <c r="M36" s="154">
        <v>0.24524831391784183</v>
      </c>
      <c r="N36" s="155">
        <f t="shared" si="3"/>
        <v>0.22300539892021587</v>
      </c>
      <c r="O36" s="152">
        <v>0.12315270935960591</v>
      </c>
      <c r="P36" s="152">
        <v>0.36809815950920244</v>
      </c>
      <c r="Q36" s="153">
        <f t="shared" si="4"/>
        <v>-0.66543513957307066</v>
      </c>
      <c r="R36" s="154">
        <v>0.1519756838905775</v>
      </c>
      <c r="S36" s="23">
        <v>0.27434842249657065</v>
      </c>
      <c r="T36" s="24">
        <f t="shared" si="5"/>
        <v>-0.44604863221884505</v>
      </c>
    </row>
    <row r="37" spans="1:20" ht="15" customHeight="1" x14ac:dyDescent="0.2">
      <c r="A37" s="33"/>
      <c r="B37" s="150" t="s">
        <v>312</v>
      </c>
      <c r="C37" s="152">
        <v>0.98181818181818181</v>
      </c>
      <c r="D37" s="152">
        <v>0.8</v>
      </c>
      <c r="E37" s="153">
        <f t="shared" si="0"/>
        <v>0.22727272727272729</v>
      </c>
      <c r="F37" s="154">
        <v>1.3075182298214734</v>
      </c>
      <c r="G37" s="154">
        <v>1.0350921484473619</v>
      </c>
      <c r="H37" s="155">
        <f t="shared" si="1"/>
        <v>0.26319017276167211</v>
      </c>
      <c r="I37" s="152">
        <v>0.99277978339350181</v>
      </c>
      <c r="J37" s="152">
        <v>0.84388185654008441</v>
      </c>
      <c r="K37" s="153">
        <f t="shared" si="2"/>
        <v>0.1764440433212997</v>
      </c>
      <c r="L37" s="154">
        <v>0.89982003599280147</v>
      </c>
      <c r="M37" s="154">
        <v>0.85836909871244638</v>
      </c>
      <c r="N37" s="155">
        <f t="shared" si="3"/>
        <v>4.8290341931613634E-2</v>
      </c>
      <c r="O37" s="152">
        <v>0.49261083743842365</v>
      </c>
      <c r="P37" s="152">
        <v>0.12269938650306748</v>
      </c>
      <c r="Q37" s="153">
        <f t="shared" si="4"/>
        <v>3.014778325123153</v>
      </c>
      <c r="R37" s="154">
        <v>0.45592705167173253</v>
      </c>
      <c r="S37" s="23">
        <v>0.27434842249657065</v>
      </c>
      <c r="T37" s="24">
        <f t="shared" si="5"/>
        <v>0.66185410334346506</v>
      </c>
    </row>
    <row r="38" spans="1:20" ht="15" customHeight="1" x14ac:dyDescent="0.2">
      <c r="A38" s="33"/>
      <c r="B38" s="150" t="s">
        <v>313</v>
      </c>
      <c r="C38" s="152">
        <v>0.83636363636363631</v>
      </c>
      <c r="D38" s="152">
        <v>0.76363636363636367</v>
      </c>
      <c r="E38" s="153">
        <f t="shared" si="0"/>
        <v>9.5238095238095122E-2</v>
      </c>
      <c r="F38" s="154">
        <v>0.80462660296706057</v>
      </c>
      <c r="G38" s="154">
        <v>0.58066144912900786</v>
      </c>
      <c r="H38" s="155">
        <f t="shared" si="1"/>
        <v>0.38570694537066386</v>
      </c>
      <c r="I38" s="152">
        <v>0.66185318892900125</v>
      </c>
      <c r="J38" s="152">
        <v>0.57263411693791444</v>
      </c>
      <c r="K38" s="153">
        <f t="shared" si="2"/>
        <v>0.15580467414022414</v>
      </c>
      <c r="L38" s="154">
        <v>0.17996400719856029</v>
      </c>
      <c r="M38" s="154">
        <v>6.1312078479460456E-2</v>
      </c>
      <c r="N38" s="155">
        <f t="shared" si="3"/>
        <v>1.9352129574085182</v>
      </c>
      <c r="O38" s="152">
        <v>1.2315270935960592</v>
      </c>
      <c r="P38" s="152">
        <v>1.5950920245398772</v>
      </c>
      <c r="Q38" s="153">
        <f t="shared" si="4"/>
        <v>-0.22792724516862439</v>
      </c>
      <c r="R38" s="154">
        <v>3.0395136778115504</v>
      </c>
      <c r="S38" s="23">
        <v>3.017832647462277</v>
      </c>
      <c r="T38" s="24">
        <f t="shared" si="5"/>
        <v>7.1843050566455791E-3</v>
      </c>
    </row>
    <row r="39" spans="1:20" ht="15" customHeight="1" x14ac:dyDescent="0.2">
      <c r="A39" s="33"/>
      <c r="B39" s="150" t="s">
        <v>314</v>
      </c>
      <c r="C39" s="152">
        <v>0.62727272727272732</v>
      </c>
      <c r="D39" s="152">
        <v>0.62727272727272732</v>
      </c>
      <c r="E39" s="153">
        <f t="shared" si="0"/>
        <v>0</v>
      </c>
      <c r="F39" s="154">
        <v>0.65375911491073668</v>
      </c>
      <c r="G39" s="154">
        <v>0.70689219893966171</v>
      </c>
      <c r="H39" s="155">
        <f t="shared" si="1"/>
        <v>-7.5164337799490055E-2</v>
      </c>
      <c r="I39" s="152">
        <v>1.0529482551143201</v>
      </c>
      <c r="J39" s="152">
        <v>0.8137432188065099</v>
      </c>
      <c r="K39" s="153">
        <f t="shared" si="2"/>
        <v>0.29395641128493133</v>
      </c>
      <c r="L39" s="154">
        <v>0.17996400719856029</v>
      </c>
      <c r="M39" s="154">
        <v>0.24524831391784183</v>
      </c>
      <c r="N39" s="155">
        <f t="shared" si="3"/>
        <v>-0.26619676064787046</v>
      </c>
      <c r="O39" s="152">
        <v>0.12315270935960591</v>
      </c>
      <c r="P39" s="152">
        <v>0.49079754601226994</v>
      </c>
      <c r="Q39" s="153">
        <f t="shared" si="4"/>
        <v>-0.74907635467980294</v>
      </c>
      <c r="R39" s="154">
        <v>0.45592705167173253</v>
      </c>
      <c r="S39" s="23">
        <v>0.13717421124828533</v>
      </c>
      <c r="T39" s="24">
        <f t="shared" si="5"/>
        <v>2.3237082066869301</v>
      </c>
    </row>
    <row r="40" spans="1:20" ht="15" customHeight="1" x14ac:dyDescent="0.2">
      <c r="A40" s="33"/>
      <c r="B40" s="150" t="s">
        <v>315</v>
      </c>
      <c r="C40" s="152">
        <v>0.78181818181818186</v>
      </c>
      <c r="D40" s="152">
        <v>0.62727272727272732</v>
      </c>
      <c r="E40" s="153">
        <f t="shared" si="0"/>
        <v>0.24637681159420288</v>
      </c>
      <c r="F40" s="154">
        <v>0.93034950968066377</v>
      </c>
      <c r="G40" s="154">
        <v>0.58066144912900786</v>
      </c>
      <c r="H40" s="155">
        <f t="shared" si="1"/>
        <v>0.60222365558482993</v>
      </c>
      <c r="I40" s="152">
        <v>1.1131167268351383</v>
      </c>
      <c r="J40" s="152">
        <v>1.1151295961422543</v>
      </c>
      <c r="K40" s="153">
        <f t="shared" si="2"/>
        <v>-1.8050541516245744E-3</v>
      </c>
      <c r="L40" s="154">
        <v>0.17996400719856029</v>
      </c>
      <c r="M40" s="154">
        <v>0.12262415695892091</v>
      </c>
      <c r="N40" s="155">
        <f t="shared" si="3"/>
        <v>0.46760647870425909</v>
      </c>
      <c r="O40" s="152">
        <v>0.73891625615763545</v>
      </c>
      <c r="P40" s="152">
        <v>0.73619631901840488</v>
      </c>
      <c r="Q40" s="153">
        <f t="shared" si="4"/>
        <v>3.6945812807882561E-3</v>
      </c>
      <c r="R40" s="154">
        <v>0.45592705167173253</v>
      </c>
      <c r="S40" s="23">
        <v>0.13717421124828533</v>
      </c>
      <c r="T40" s="24">
        <f t="shared" si="5"/>
        <v>2.3237082066869301</v>
      </c>
    </row>
    <row r="41" spans="1:20" ht="15" customHeight="1" x14ac:dyDescent="0.2">
      <c r="A41" s="33"/>
      <c r="B41" s="150" t="s">
        <v>316</v>
      </c>
      <c r="C41" s="152">
        <v>0.6454545454545455</v>
      </c>
      <c r="D41" s="152">
        <v>0.52727272727272723</v>
      </c>
      <c r="E41" s="153">
        <f t="shared" si="0"/>
        <v>0.22413793103448287</v>
      </c>
      <c r="F41" s="154">
        <v>0.47774704551169223</v>
      </c>
      <c r="G41" s="154">
        <v>0.45443069931835395</v>
      </c>
      <c r="H41" s="155">
        <f t="shared" si="1"/>
        <v>5.1308915151007106E-2</v>
      </c>
      <c r="I41" s="152">
        <v>1.0529482551143201</v>
      </c>
      <c r="J41" s="152">
        <v>0.8137432188065099</v>
      </c>
      <c r="K41" s="153">
        <f t="shared" si="2"/>
        <v>0.29395641128493133</v>
      </c>
      <c r="L41" s="154">
        <v>0.47990401919616077</v>
      </c>
      <c r="M41" s="154">
        <v>0.42918454935622319</v>
      </c>
      <c r="N41" s="155">
        <f t="shared" si="3"/>
        <v>0.11817636472705462</v>
      </c>
      <c r="O41" s="152">
        <v>0.24630541871921183</v>
      </c>
      <c r="P41" s="152">
        <v>0.12269938650306748</v>
      </c>
      <c r="Q41" s="153">
        <f t="shared" si="4"/>
        <v>1.0073891625615765</v>
      </c>
      <c r="R41" s="154">
        <v>0.303951367781155</v>
      </c>
      <c r="S41" s="23">
        <v>0</v>
      </c>
      <c r="T41" s="24" t="str">
        <f t="shared" si="5"/>
        <v>-</v>
      </c>
    </row>
    <row r="42" spans="1:20" ht="15" customHeight="1" x14ac:dyDescent="0.2">
      <c r="A42" s="33"/>
      <c r="B42" s="150" t="s">
        <v>317</v>
      </c>
      <c r="C42" s="152">
        <v>0.40909090909090912</v>
      </c>
      <c r="D42" s="152">
        <v>0.51818181818181819</v>
      </c>
      <c r="E42" s="153">
        <f t="shared" si="0"/>
        <v>-0.21052631578947367</v>
      </c>
      <c r="F42" s="154">
        <v>0.25144581342720645</v>
      </c>
      <c r="G42" s="154">
        <v>0.27770764958343852</v>
      </c>
      <c r="H42" s="155">
        <f t="shared" si="1"/>
        <v>-9.4566484558941122E-2</v>
      </c>
      <c r="I42" s="152">
        <v>0.21058965102286403</v>
      </c>
      <c r="J42" s="152">
        <v>0.36166365280289331</v>
      </c>
      <c r="K42" s="153">
        <f t="shared" si="2"/>
        <v>-0.417719614921781</v>
      </c>
      <c r="L42" s="154">
        <v>0.29994001199760045</v>
      </c>
      <c r="M42" s="154">
        <v>0.36787247087676272</v>
      </c>
      <c r="N42" s="155">
        <f t="shared" si="3"/>
        <v>-0.18466306738652283</v>
      </c>
      <c r="O42" s="152">
        <v>0.73891625615763545</v>
      </c>
      <c r="P42" s="152">
        <v>1.3496932515337423</v>
      </c>
      <c r="Q42" s="153">
        <f t="shared" si="4"/>
        <v>-0.4525302283922974</v>
      </c>
      <c r="R42" s="154">
        <v>0.45592705167173253</v>
      </c>
      <c r="S42" s="23">
        <v>0.13717421124828533</v>
      </c>
      <c r="T42" s="24">
        <f t="shared" si="5"/>
        <v>2.3237082066869301</v>
      </c>
    </row>
    <row r="43" spans="1:20" ht="15" customHeight="1" x14ac:dyDescent="0.2">
      <c r="A43" s="33"/>
      <c r="B43" s="150" t="s">
        <v>318</v>
      </c>
      <c r="C43" s="152">
        <v>0.73636363636363633</v>
      </c>
      <c r="D43" s="152">
        <v>0.50909090909090904</v>
      </c>
      <c r="E43" s="153">
        <f t="shared" si="0"/>
        <v>0.44642857142857162</v>
      </c>
      <c r="F43" s="154">
        <v>0.42745788282625097</v>
      </c>
      <c r="G43" s="154">
        <v>0.27770764958343852</v>
      </c>
      <c r="H43" s="155">
        <f t="shared" si="1"/>
        <v>0.53923697624980016</v>
      </c>
      <c r="I43" s="152">
        <v>0.81227436823104693</v>
      </c>
      <c r="J43" s="152">
        <v>0.54249547920433994</v>
      </c>
      <c r="K43" s="153">
        <f t="shared" si="2"/>
        <v>0.49729241877256314</v>
      </c>
      <c r="L43" s="154">
        <v>0.95980803839232154</v>
      </c>
      <c r="M43" s="154">
        <v>0.30656039239730226</v>
      </c>
      <c r="N43" s="155">
        <f t="shared" si="3"/>
        <v>2.1308938212357531</v>
      </c>
      <c r="O43" s="152">
        <v>0.49261083743842365</v>
      </c>
      <c r="P43" s="152">
        <v>0.49079754601226994</v>
      </c>
      <c r="Q43" s="153">
        <f t="shared" si="4"/>
        <v>3.6945812807882561E-3</v>
      </c>
      <c r="R43" s="154">
        <v>1.0638297872340425</v>
      </c>
      <c r="S43" s="23">
        <v>0.68587105624142664</v>
      </c>
      <c r="T43" s="24">
        <f t="shared" si="5"/>
        <v>0.55106382978723389</v>
      </c>
    </row>
    <row r="44" spans="1:20" ht="15" customHeight="1" x14ac:dyDescent="0.2">
      <c r="A44" s="33"/>
      <c r="B44" s="150" t="s">
        <v>319</v>
      </c>
      <c r="C44" s="152">
        <v>0.4</v>
      </c>
      <c r="D44" s="152">
        <v>0.48181818181818181</v>
      </c>
      <c r="E44" s="153">
        <f t="shared" si="0"/>
        <v>-0.16981132075471694</v>
      </c>
      <c r="F44" s="154">
        <v>0.40231330148353028</v>
      </c>
      <c r="G44" s="154">
        <v>0.22721534965917697</v>
      </c>
      <c r="H44" s="155">
        <f t="shared" si="1"/>
        <v>0.77062554130695937</v>
      </c>
      <c r="I44" s="152">
        <v>6.0168471720818288E-2</v>
      </c>
      <c r="J44" s="152">
        <v>0.39180229053646776</v>
      </c>
      <c r="K44" s="153">
        <f t="shared" si="2"/>
        <v>-0.84643154679255761</v>
      </c>
      <c r="L44" s="154">
        <v>0.83983203359328129</v>
      </c>
      <c r="M44" s="154">
        <v>1.4714898835070509</v>
      </c>
      <c r="N44" s="155">
        <f t="shared" si="3"/>
        <v>-0.42926414717056594</v>
      </c>
      <c r="O44" s="152">
        <v>0.61576354679802958</v>
      </c>
      <c r="P44" s="152">
        <v>0.36809815950920244</v>
      </c>
      <c r="Q44" s="153">
        <f t="shared" si="4"/>
        <v>0.67282430213464717</v>
      </c>
      <c r="R44" s="154">
        <v>0.45592705167173253</v>
      </c>
      <c r="S44" s="23">
        <v>0.13717421124828533</v>
      </c>
      <c r="T44" s="24">
        <f t="shared" si="5"/>
        <v>2.3237082066869301</v>
      </c>
    </row>
    <row r="45" spans="1:20" ht="15" customHeight="1" x14ac:dyDescent="0.2">
      <c r="A45" s="33"/>
      <c r="B45" s="150" t="s">
        <v>320</v>
      </c>
      <c r="C45" s="152">
        <v>0.38181818181818183</v>
      </c>
      <c r="D45" s="152">
        <v>0.46363636363636362</v>
      </c>
      <c r="E45" s="153">
        <f t="shared" si="0"/>
        <v>-0.17647058823529405</v>
      </c>
      <c r="F45" s="154">
        <v>0.2263012320844858</v>
      </c>
      <c r="G45" s="154">
        <v>0.40393839939409237</v>
      </c>
      <c r="H45" s="155">
        <f t="shared" si="1"/>
        <v>-0.4397630123208448</v>
      </c>
      <c r="I45" s="152">
        <v>0.33092659446450062</v>
      </c>
      <c r="J45" s="152">
        <v>0.45207956600361665</v>
      </c>
      <c r="K45" s="153">
        <f t="shared" si="2"/>
        <v>-0.26799037304452467</v>
      </c>
      <c r="L45" s="154">
        <v>0.71985602879424115</v>
      </c>
      <c r="M45" s="154">
        <v>0.73574494175352545</v>
      </c>
      <c r="N45" s="155">
        <f t="shared" si="3"/>
        <v>-2.1595680863827238E-2</v>
      </c>
      <c r="O45" s="152">
        <v>0.36945812807881773</v>
      </c>
      <c r="P45" s="152">
        <v>0.24539877300613497</v>
      </c>
      <c r="Q45" s="153">
        <f t="shared" si="4"/>
        <v>0.50554187192118216</v>
      </c>
      <c r="R45" s="154">
        <v>0.303951367781155</v>
      </c>
      <c r="S45" s="23">
        <v>0.13717421124828533</v>
      </c>
      <c r="T45" s="24">
        <f t="shared" si="5"/>
        <v>1.2158054711246198</v>
      </c>
    </row>
    <row r="46" spans="1:20" ht="15" customHeight="1" x14ac:dyDescent="0.2">
      <c r="A46" s="33"/>
      <c r="B46" s="150" t="s">
        <v>321</v>
      </c>
      <c r="C46" s="152">
        <v>0.18181818181818182</v>
      </c>
      <c r="D46" s="152">
        <v>0.43636363636363634</v>
      </c>
      <c r="E46" s="153">
        <f t="shared" si="0"/>
        <v>-0.58333333333333326</v>
      </c>
      <c r="F46" s="154">
        <v>0.12572290671360323</v>
      </c>
      <c r="G46" s="154">
        <v>0.3281999495077001</v>
      </c>
      <c r="H46" s="155">
        <f t="shared" si="1"/>
        <v>-0.61693197423647517</v>
      </c>
      <c r="I46" s="152">
        <v>9.0252707581227443E-2</v>
      </c>
      <c r="J46" s="152">
        <v>0.27124773960216997</v>
      </c>
      <c r="K46" s="153">
        <f t="shared" si="2"/>
        <v>-0.66726835138387486</v>
      </c>
      <c r="L46" s="154">
        <v>0.23995200959808038</v>
      </c>
      <c r="M46" s="154">
        <v>0.42918454935622319</v>
      </c>
      <c r="N46" s="155">
        <f t="shared" si="3"/>
        <v>-0.44091181763647269</v>
      </c>
      <c r="O46" s="152">
        <v>0.12315270935960591</v>
      </c>
      <c r="P46" s="152">
        <v>0.49079754601226994</v>
      </c>
      <c r="Q46" s="153">
        <f t="shared" si="4"/>
        <v>-0.74907635467980294</v>
      </c>
      <c r="R46" s="154">
        <v>0</v>
      </c>
      <c r="S46" s="23">
        <v>0.68587105624142664</v>
      </c>
      <c r="T46" s="24">
        <f t="shared" si="5"/>
        <v>-1</v>
      </c>
    </row>
    <row r="47" spans="1:20" ht="15" customHeight="1" x14ac:dyDescent="0.2">
      <c r="A47" s="33"/>
      <c r="B47" s="150" t="s">
        <v>322</v>
      </c>
      <c r="C47" s="152">
        <v>0.42727272727272725</v>
      </c>
      <c r="D47" s="152">
        <v>0.42727272727272725</v>
      </c>
      <c r="E47" s="153">
        <f t="shared" si="0"/>
        <v>0</v>
      </c>
      <c r="F47" s="154">
        <v>0.37716872014080965</v>
      </c>
      <c r="G47" s="154">
        <v>0.27770764958343852</v>
      </c>
      <c r="H47" s="155">
        <f t="shared" si="1"/>
        <v>0.35815027316158821</v>
      </c>
      <c r="I47" s="152">
        <v>0.42117930204572807</v>
      </c>
      <c r="J47" s="152">
        <v>0.51235684147076554</v>
      </c>
      <c r="K47" s="153">
        <f t="shared" si="2"/>
        <v>-0.17795710341898485</v>
      </c>
      <c r="L47" s="154">
        <v>0.29994001199760045</v>
      </c>
      <c r="M47" s="154">
        <v>0.42918454935622319</v>
      </c>
      <c r="N47" s="155">
        <f t="shared" si="3"/>
        <v>-0.30113977204559095</v>
      </c>
      <c r="O47" s="152">
        <v>0.49261083743842365</v>
      </c>
      <c r="P47" s="152">
        <v>0.12269938650306748</v>
      </c>
      <c r="Q47" s="153">
        <f t="shared" si="4"/>
        <v>3.014778325123153</v>
      </c>
      <c r="R47" s="154">
        <v>1.0638297872340425</v>
      </c>
      <c r="S47" s="23">
        <v>0.82304526748971196</v>
      </c>
      <c r="T47" s="24">
        <f t="shared" si="5"/>
        <v>0.29255319148936154</v>
      </c>
    </row>
    <row r="48" spans="1:20" ht="12.95" customHeight="1" x14ac:dyDescent="0.2">
      <c r="A48" s="33"/>
      <c r="B48" s="150" t="s">
        <v>323</v>
      </c>
      <c r="C48" s="152">
        <v>0.4</v>
      </c>
      <c r="D48" s="152">
        <v>0.38181818181818183</v>
      </c>
      <c r="E48" s="153">
        <f t="shared" si="0"/>
        <v>4.7619047619047672E-2</v>
      </c>
      <c r="F48" s="154">
        <v>0.50289162685441291</v>
      </c>
      <c r="G48" s="154">
        <v>0.53016914920474623</v>
      </c>
      <c r="H48" s="155">
        <f t="shared" si="1"/>
        <v>-5.1450602871271567E-2</v>
      </c>
      <c r="I48" s="152">
        <v>0.42117930204572807</v>
      </c>
      <c r="J48" s="152">
        <v>0.45207956600361665</v>
      </c>
      <c r="K48" s="153">
        <f t="shared" si="2"/>
        <v>-6.8351383874849514E-2</v>
      </c>
      <c r="L48" s="154">
        <v>0.35992801439712058</v>
      </c>
      <c r="M48" s="154">
        <v>0.24524831391784183</v>
      </c>
      <c r="N48" s="155">
        <f t="shared" si="3"/>
        <v>0.46760647870425909</v>
      </c>
      <c r="O48" s="152">
        <v>0.12315270935960591</v>
      </c>
      <c r="P48" s="152">
        <v>0.24539877300613497</v>
      </c>
      <c r="Q48" s="153">
        <f t="shared" si="4"/>
        <v>-0.49815270935960587</v>
      </c>
      <c r="R48" s="154">
        <v>0.303951367781155</v>
      </c>
      <c r="S48" s="23">
        <v>0</v>
      </c>
      <c r="T48" s="24" t="str">
        <f t="shared" si="5"/>
        <v>-</v>
      </c>
    </row>
    <row r="49" spans="1:20" ht="15" customHeight="1" x14ac:dyDescent="0.2">
      <c r="A49" s="33"/>
      <c r="B49" s="150" t="s">
        <v>324</v>
      </c>
      <c r="C49" s="152">
        <v>0.27272727272727271</v>
      </c>
      <c r="D49" s="152">
        <v>0.32727272727272727</v>
      </c>
      <c r="E49" s="153">
        <f t="shared" si="0"/>
        <v>-0.16666666666666674</v>
      </c>
      <c r="F49" s="154">
        <v>0.17601206939904451</v>
      </c>
      <c r="G49" s="154">
        <v>0.17672304973491543</v>
      </c>
      <c r="H49" s="155">
        <f t="shared" si="1"/>
        <v>-4.0231330148352562E-3</v>
      </c>
      <c r="I49" s="152">
        <v>0.15042117930204574</v>
      </c>
      <c r="J49" s="152">
        <v>0.30138637733574442</v>
      </c>
      <c r="K49" s="153">
        <f t="shared" si="2"/>
        <v>-0.50090252707581229</v>
      </c>
      <c r="L49" s="154">
        <v>0.35992801439712058</v>
      </c>
      <c r="M49" s="154">
        <v>0.18393623543838136</v>
      </c>
      <c r="N49" s="155">
        <f t="shared" si="3"/>
        <v>0.95680863827234552</v>
      </c>
      <c r="O49" s="152">
        <v>0.12315270935960591</v>
      </c>
      <c r="P49" s="152">
        <v>0</v>
      </c>
      <c r="Q49" s="153" t="str">
        <f t="shared" si="4"/>
        <v>-</v>
      </c>
      <c r="R49" s="154">
        <v>1.6717325227963526</v>
      </c>
      <c r="S49" s="23">
        <v>1.5089163237311385</v>
      </c>
      <c r="T49" s="24">
        <f t="shared" si="5"/>
        <v>0.10790273556231011</v>
      </c>
    </row>
    <row r="50" spans="1:20" ht="15" customHeight="1" x14ac:dyDescent="0.2">
      <c r="A50" s="33"/>
      <c r="B50" s="150" t="s">
        <v>325</v>
      </c>
      <c r="C50" s="152">
        <v>0.33636363636363636</v>
      </c>
      <c r="D50" s="152">
        <v>0.2818181818181818</v>
      </c>
      <c r="E50" s="153">
        <f t="shared" si="0"/>
        <v>0.19354838709677424</v>
      </c>
      <c r="F50" s="154">
        <v>0.27659039476992708</v>
      </c>
      <c r="G50" s="154">
        <v>0.35344609946983085</v>
      </c>
      <c r="H50" s="155">
        <f t="shared" si="1"/>
        <v>-0.21744674736879921</v>
      </c>
      <c r="I50" s="152">
        <v>0.24067388688327315</v>
      </c>
      <c r="J50" s="152">
        <v>0.15069318866787221</v>
      </c>
      <c r="K50" s="153">
        <f t="shared" si="2"/>
        <v>0.59711191335740077</v>
      </c>
      <c r="L50" s="154">
        <v>0.35992801439712058</v>
      </c>
      <c r="M50" s="154">
        <v>0.30656039239730226</v>
      </c>
      <c r="N50" s="155">
        <f t="shared" si="3"/>
        <v>0.17408518296340736</v>
      </c>
      <c r="O50" s="152">
        <v>0.36945812807881773</v>
      </c>
      <c r="P50" s="152">
        <v>0.12269938650306748</v>
      </c>
      <c r="Q50" s="153">
        <f t="shared" si="4"/>
        <v>2.0110837438423643</v>
      </c>
      <c r="R50" s="154">
        <v>0.60790273556231</v>
      </c>
      <c r="S50" s="23">
        <v>0.41152263374485598</v>
      </c>
      <c r="T50" s="24">
        <f t="shared" si="5"/>
        <v>0.47720364741641319</v>
      </c>
    </row>
    <row r="51" spans="1:20" x14ac:dyDescent="0.2">
      <c r="A51" s="33"/>
      <c r="B51" s="150" t="s">
        <v>326</v>
      </c>
      <c r="C51" s="152">
        <v>0.35454545454545455</v>
      </c>
      <c r="D51" s="152">
        <v>0.27272727272727271</v>
      </c>
      <c r="E51" s="153">
        <f t="shared" si="0"/>
        <v>0.30000000000000004</v>
      </c>
      <c r="F51" s="154">
        <v>0.35202413879808903</v>
      </c>
      <c r="G51" s="154">
        <v>0.20196919969704619</v>
      </c>
      <c r="H51" s="155">
        <f t="shared" si="1"/>
        <v>0.74295951722403841</v>
      </c>
      <c r="I51" s="152">
        <v>0.12033694344163658</v>
      </c>
      <c r="J51" s="152">
        <v>0.30138637733574442</v>
      </c>
      <c r="K51" s="153">
        <f t="shared" si="2"/>
        <v>-0.60072202166064981</v>
      </c>
      <c r="L51" s="154">
        <v>0.83983203359328129</v>
      </c>
      <c r="M51" s="154">
        <v>0.61312078479460452</v>
      </c>
      <c r="N51" s="155">
        <f t="shared" si="3"/>
        <v>0.36976604679064184</v>
      </c>
      <c r="O51" s="152">
        <v>0.36945812807881773</v>
      </c>
      <c r="P51" s="152">
        <v>0</v>
      </c>
      <c r="Q51" s="153" t="str">
        <f t="shared" si="4"/>
        <v>-</v>
      </c>
      <c r="R51" s="154">
        <v>0.1519756838905775</v>
      </c>
      <c r="S51" s="23">
        <v>0</v>
      </c>
      <c r="T51" s="24" t="str">
        <f t="shared" si="5"/>
        <v>-</v>
      </c>
    </row>
    <row r="52" spans="1:20" x14ac:dyDescent="0.2">
      <c r="A52" s="33"/>
      <c r="B52" s="150" t="s">
        <v>327</v>
      </c>
      <c r="C52" s="152">
        <v>0.23636363636363636</v>
      </c>
      <c r="D52" s="152">
        <v>0.26363636363636361</v>
      </c>
      <c r="E52" s="153">
        <f t="shared" si="0"/>
        <v>-0.10344827586206895</v>
      </c>
      <c r="F52" s="154">
        <v>0.15086748805632386</v>
      </c>
      <c r="G52" s="154">
        <v>0.22721534965917697</v>
      </c>
      <c r="H52" s="155">
        <f t="shared" si="1"/>
        <v>-0.33601542200989021</v>
      </c>
      <c r="I52" s="152">
        <v>0.24067388688327315</v>
      </c>
      <c r="J52" s="152">
        <v>0.24110910186859555</v>
      </c>
      <c r="K52" s="153">
        <f t="shared" si="2"/>
        <v>-1.8050541516246854E-3</v>
      </c>
      <c r="L52" s="154">
        <v>0.29994001199760045</v>
      </c>
      <c r="M52" s="154">
        <v>0.36787247087676272</v>
      </c>
      <c r="N52" s="155">
        <f t="shared" si="3"/>
        <v>-0.18466306738652283</v>
      </c>
      <c r="O52" s="152">
        <v>0.36945812807881773</v>
      </c>
      <c r="P52" s="152">
        <v>0.36809815950920244</v>
      </c>
      <c r="Q52" s="153">
        <f t="shared" si="4"/>
        <v>3.6945812807882561E-3</v>
      </c>
      <c r="R52" s="154">
        <v>0.45592705167173253</v>
      </c>
      <c r="S52" s="23">
        <v>0.13717421124828533</v>
      </c>
      <c r="T52" s="24">
        <f t="shared" si="5"/>
        <v>2.3237082066869301</v>
      </c>
    </row>
    <row r="53" spans="1:20" x14ac:dyDescent="0.2">
      <c r="A53" s="33"/>
      <c r="B53" s="150" t="s">
        <v>328</v>
      </c>
      <c r="C53" s="152">
        <v>0.18181818181818182</v>
      </c>
      <c r="D53" s="152">
        <v>0.2</v>
      </c>
      <c r="E53" s="153">
        <f t="shared" si="0"/>
        <v>-9.0909090909090939E-2</v>
      </c>
      <c r="F53" s="154">
        <v>0.15086748805632386</v>
      </c>
      <c r="G53" s="154">
        <v>7.573844988639232E-2</v>
      </c>
      <c r="H53" s="155">
        <f t="shared" si="1"/>
        <v>0.99195373397032949</v>
      </c>
      <c r="I53" s="152">
        <v>0.24067388688327315</v>
      </c>
      <c r="J53" s="152">
        <v>0.24110910186859555</v>
      </c>
      <c r="K53" s="153">
        <f t="shared" si="2"/>
        <v>-1.8050541516246854E-3</v>
      </c>
      <c r="L53" s="154">
        <v>5.9988002399520096E-2</v>
      </c>
      <c r="M53" s="154">
        <v>0.24524831391784183</v>
      </c>
      <c r="N53" s="155">
        <f t="shared" si="3"/>
        <v>-0.75539892021595678</v>
      </c>
      <c r="O53" s="152">
        <v>0.36945812807881773</v>
      </c>
      <c r="P53" s="152">
        <v>0</v>
      </c>
      <c r="Q53" s="153" t="str">
        <f t="shared" si="4"/>
        <v>-</v>
      </c>
      <c r="R53" s="154">
        <v>0</v>
      </c>
      <c r="S53" s="23">
        <v>0.82304526748971196</v>
      </c>
      <c r="T53" s="24">
        <f t="shared" si="5"/>
        <v>-1</v>
      </c>
    </row>
    <row r="54" spans="1:20" x14ac:dyDescent="0.2">
      <c r="A54" s="33"/>
      <c r="B54" s="150" t="s">
        <v>329</v>
      </c>
      <c r="C54" s="152">
        <v>0.19090909090909092</v>
      </c>
      <c r="D54" s="152">
        <v>0.18181818181818182</v>
      </c>
      <c r="E54" s="153">
        <f t="shared" si="0"/>
        <v>5.0000000000000044E-2</v>
      </c>
      <c r="F54" s="154">
        <v>0.20115665074176514</v>
      </c>
      <c r="G54" s="154">
        <v>0.20196919969704619</v>
      </c>
      <c r="H54" s="155">
        <f t="shared" si="1"/>
        <v>-4.0231330148352562E-3</v>
      </c>
      <c r="I54" s="152">
        <v>0.21058965102286403</v>
      </c>
      <c r="J54" s="152">
        <v>0.15069318866787221</v>
      </c>
      <c r="K54" s="153">
        <f t="shared" si="2"/>
        <v>0.39747292418772573</v>
      </c>
      <c r="L54" s="154">
        <v>0.29994001199760045</v>
      </c>
      <c r="M54" s="154">
        <v>6.1312078479460456E-2</v>
      </c>
      <c r="N54" s="155">
        <f t="shared" si="3"/>
        <v>3.8920215956808635</v>
      </c>
      <c r="O54" s="152">
        <v>0.12315270935960591</v>
      </c>
      <c r="P54" s="152">
        <v>0.36809815950920244</v>
      </c>
      <c r="Q54" s="153">
        <f t="shared" si="4"/>
        <v>-0.66543513957307066</v>
      </c>
      <c r="R54" s="154">
        <v>0</v>
      </c>
      <c r="S54" s="23">
        <v>0.13717421124828533</v>
      </c>
      <c r="T54" s="24">
        <f t="shared" si="5"/>
        <v>-1</v>
      </c>
    </row>
    <row r="55" spans="1:20" x14ac:dyDescent="0.2">
      <c r="A55" s="33"/>
      <c r="B55" s="150" t="s">
        <v>330</v>
      </c>
      <c r="C55" s="152">
        <v>0.2</v>
      </c>
      <c r="D55" s="152">
        <v>0.16363636363636364</v>
      </c>
      <c r="E55" s="153">
        <f t="shared" si="0"/>
        <v>0.22222222222222232</v>
      </c>
      <c r="F55" s="154">
        <v>7.5433744028161928E-2</v>
      </c>
      <c r="G55" s="154">
        <v>0.10098459984852309</v>
      </c>
      <c r="H55" s="155">
        <f t="shared" si="1"/>
        <v>-0.25301734976112644</v>
      </c>
      <c r="I55" s="152">
        <v>0.21058965102286403</v>
      </c>
      <c r="J55" s="152">
        <v>6.0277275467148887E-2</v>
      </c>
      <c r="K55" s="153">
        <f t="shared" si="2"/>
        <v>2.493682310469314</v>
      </c>
      <c r="L55" s="154">
        <v>0.23995200959808038</v>
      </c>
      <c r="M55" s="154">
        <v>0.12262415695892091</v>
      </c>
      <c r="N55" s="155">
        <f t="shared" si="3"/>
        <v>0.95680863827234552</v>
      </c>
      <c r="O55" s="152">
        <v>0.24630541871921183</v>
      </c>
      <c r="P55" s="152">
        <v>0.12269938650306748</v>
      </c>
      <c r="Q55" s="153">
        <f t="shared" si="4"/>
        <v>1.0073891625615765</v>
      </c>
      <c r="R55" s="154">
        <v>0.1519756838905775</v>
      </c>
      <c r="S55" s="23">
        <v>0.41152263374485598</v>
      </c>
      <c r="T55" s="24">
        <f t="shared" si="5"/>
        <v>-0.6306990881458967</v>
      </c>
    </row>
    <row r="56" spans="1:20" x14ac:dyDescent="0.2">
      <c r="A56" s="33"/>
      <c r="B56" s="150" t="s">
        <v>331</v>
      </c>
      <c r="C56" s="152">
        <v>0.13636363636363635</v>
      </c>
      <c r="D56" s="152">
        <v>0.11818181818181818</v>
      </c>
      <c r="E56" s="153">
        <f t="shared" si="0"/>
        <v>0.15384615384615374</v>
      </c>
      <c r="F56" s="154">
        <v>0.12572290671360323</v>
      </c>
      <c r="G56" s="154">
        <v>0.12623074981065388</v>
      </c>
      <c r="H56" s="155">
        <f t="shared" si="1"/>
        <v>-4.0231330148352562E-3</v>
      </c>
      <c r="I56" s="152">
        <v>0.21058965102286403</v>
      </c>
      <c r="J56" s="152">
        <v>0.15069318866787221</v>
      </c>
      <c r="K56" s="153">
        <f t="shared" si="2"/>
        <v>0.39747292418772573</v>
      </c>
      <c r="L56" s="154">
        <v>5.9988002399520096E-2</v>
      </c>
      <c r="M56" s="154">
        <v>0</v>
      </c>
      <c r="N56" s="155" t="str">
        <f t="shared" si="3"/>
        <v>-</v>
      </c>
      <c r="O56" s="152">
        <v>0</v>
      </c>
      <c r="P56" s="152">
        <v>0.24539877300613497</v>
      </c>
      <c r="Q56" s="153">
        <f t="shared" si="4"/>
        <v>-1</v>
      </c>
      <c r="R56" s="154">
        <v>0.1519756838905775</v>
      </c>
      <c r="S56" s="23">
        <v>0.13717421124828533</v>
      </c>
      <c r="T56" s="24">
        <f t="shared" si="5"/>
        <v>0.10790273556230989</v>
      </c>
    </row>
    <row r="57" spans="1:20" x14ac:dyDescent="0.2">
      <c r="A57" s="33"/>
      <c r="B57" s="150" t="s">
        <v>332</v>
      </c>
      <c r="C57" s="152">
        <v>0.19090909090909092</v>
      </c>
      <c r="D57" s="152">
        <v>0.11818181818181818</v>
      </c>
      <c r="E57" s="153">
        <f t="shared" si="0"/>
        <v>0.61538461538461542</v>
      </c>
      <c r="F57" s="154">
        <v>0.10057832537088257</v>
      </c>
      <c r="G57" s="154">
        <v>0.10098459984852309</v>
      </c>
      <c r="H57" s="155">
        <f t="shared" si="1"/>
        <v>-4.0231330148352562E-3</v>
      </c>
      <c r="I57" s="152">
        <v>0.24067388688327315</v>
      </c>
      <c r="J57" s="152">
        <v>9.0415913200723327E-2</v>
      </c>
      <c r="K57" s="153">
        <f t="shared" si="2"/>
        <v>1.6618531889290011</v>
      </c>
      <c r="L57" s="154">
        <v>0.41991601679664065</v>
      </c>
      <c r="M57" s="154">
        <v>0.30656039239730226</v>
      </c>
      <c r="N57" s="155">
        <f t="shared" si="3"/>
        <v>0.36976604679064184</v>
      </c>
      <c r="O57" s="152">
        <v>0.12315270935960591</v>
      </c>
      <c r="P57" s="152">
        <v>0</v>
      </c>
      <c r="Q57" s="153" t="str">
        <f t="shared" si="4"/>
        <v>-</v>
      </c>
      <c r="R57" s="154">
        <v>0.1519756838905775</v>
      </c>
      <c r="S57" s="23">
        <v>0</v>
      </c>
      <c r="T57" s="24" t="str">
        <f t="shared" si="5"/>
        <v>-</v>
      </c>
    </row>
    <row r="58" spans="1:20" x14ac:dyDescent="0.2">
      <c r="A58" s="33"/>
      <c r="B58" s="150" t="s">
        <v>333</v>
      </c>
      <c r="C58" s="152">
        <v>0.15454545454545454</v>
      </c>
      <c r="D58" s="152">
        <v>0.11818181818181818</v>
      </c>
      <c r="E58" s="153">
        <f t="shared" si="0"/>
        <v>0.30769230769230771</v>
      </c>
      <c r="F58" s="154">
        <v>5.0289162685441285E-2</v>
      </c>
      <c r="G58" s="154">
        <v>0.10098459984852309</v>
      </c>
      <c r="H58" s="155">
        <f t="shared" si="1"/>
        <v>-0.50201156650741763</v>
      </c>
      <c r="I58" s="152">
        <v>0.45126353790613716</v>
      </c>
      <c r="J58" s="152">
        <v>0.2109704641350211</v>
      </c>
      <c r="K58" s="153">
        <f t="shared" si="2"/>
        <v>1.13898916967509</v>
      </c>
      <c r="L58" s="154">
        <v>0</v>
      </c>
      <c r="M58" s="154">
        <v>0</v>
      </c>
      <c r="N58" s="155" t="str">
        <f t="shared" si="3"/>
        <v>-</v>
      </c>
      <c r="O58" s="152">
        <v>0</v>
      </c>
      <c r="P58" s="152">
        <v>0.12269938650306748</v>
      </c>
      <c r="Q58" s="153">
        <f t="shared" si="4"/>
        <v>-1</v>
      </c>
      <c r="R58" s="154">
        <v>0</v>
      </c>
      <c r="S58" s="23">
        <v>0.13717421124828533</v>
      </c>
      <c r="T58" s="24">
        <f t="shared" si="5"/>
        <v>-1</v>
      </c>
    </row>
    <row r="59" spans="1:20" x14ac:dyDescent="0.2">
      <c r="A59" s="33"/>
      <c r="B59" s="150" t="s">
        <v>334</v>
      </c>
      <c r="C59" s="152">
        <v>0.11818181818181818</v>
      </c>
      <c r="D59" s="152">
        <v>9.0909090909090912E-2</v>
      </c>
      <c r="E59" s="153">
        <f t="shared" si="0"/>
        <v>0.30000000000000004</v>
      </c>
      <c r="F59" s="154">
        <v>0.10057832537088257</v>
      </c>
      <c r="G59" s="154">
        <v>0.10098459984852309</v>
      </c>
      <c r="H59" s="155">
        <f t="shared" si="1"/>
        <v>-4.0231330148352562E-3</v>
      </c>
      <c r="I59" s="152">
        <v>0.12033694344163658</v>
      </c>
      <c r="J59" s="152">
        <v>6.0277275467148887E-2</v>
      </c>
      <c r="K59" s="153">
        <f t="shared" si="2"/>
        <v>0.99638989169675063</v>
      </c>
      <c r="L59" s="154">
        <v>0.17996400719856029</v>
      </c>
      <c r="M59" s="154">
        <v>0.12262415695892091</v>
      </c>
      <c r="N59" s="155">
        <f t="shared" si="3"/>
        <v>0.46760647870425909</v>
      </c>
      <c r="O59" s="152">
        <v>0</v>
      </c>
      <c r="P59" s="152">
        <v>0</v>
      </c>
      <c r="Q59" s="153" t="str">
        <f t="shared" si="4"/>
        <v>-</v>
      </c>
      <c r="R59" s="154">
        <v>0.303951367781155</v>
      </c>
      <c r="S59" s="23">
        <v>0.13717421124828533</v>
      </c>
      <c r="T59" s="24">
        <f t="shared" si="5"/>
        <v>1.2158054711246198</v>
      </c>
    </row>
    <row r="60" spans="1:20" x14ac:dyDescent="0.2">
      <c r="A60" s="33"/>
      <c r="B60" s="150" t="s">
        <v>335</v>
      </c>
      <c r="C60" s="152">
        <v>0.1</v>
      </c>
      <c r="D60" s="152">
        <v>9.0909090909090912E-2</v>
      </c>
      <c r="E60" s="153">
        <f t="shared" si="0"/>
        <v>0.10000000000000009</v>
      </c>
      <c r="F60" s="154">
        <v>2.5144581342720643E-2</v>
      </c>
      <c r="G60" s="154">
        <v>2.5246149962130773E-2</v>
      </c>
      <c r="H60" s="155">
        <f t="shared" si="1"/>
        <v>-4.0231330148352562E-3</v>
      </c>
      <c r="I60" s="152">
        <v>9.0252707581227443E-2</v>
      </c>
      <c r="J60" s="152">
        <v>0.12055455093429777</v>
      </c>
      <c r="K60" s="153">
        <f t="shared" si="2"/>
        <v>-0.25135379061371843</v>
      </c>
      <c r="L60" s="154">
        <v>0.23995200959808038</v>
      </c>
      <c r="M60" s="154">
        <v>6.1312078479460456E-2</v>
      </c>
      <c r="N60" s="155">
        <f t="shared" si="3"/>
        <v>2.913617276544691</v>
      </c>
      <c r="O60" s="152">
        <v>0.12315270935960591</v>
      </c>
      <c r="P60" s="152">
        <v>0</v>
      </c>
      <c r="Q60" s="153" t="str">
        <f t="shared" si="4"/>
        <v>-</v>
      </c>
      <c r="R60" s="154">
        <v>0</v>
      </c>
      <c r="S60" s="23">
        <v>0.13717421124828533</v>
      </c>
      <c r="T60" s="24">
        <f t="shared" si="5"/>
        <v>-1</v>
      </c>
    </row>
    <row r="61" spans="1:20" x14ac:dyDescent="0.2">
      <c r="A61" s="33"/>
      <c r="B61" s="150" t="s">
        <v>336</v>
      </c>
      <c r="C61" s="152">
        <v>0.16363636363636364</v>
      </c>
      <c r="D61" s="152">
        <v>7.2727272727272724E-2</v>
      </c>
      <c r="E61" s="153">
        <f t="shared" si="0"/>
        <v>1.25</v>
      </c>
      <c r="F61" s="154">
        <v>0.17601206939904451</v>
      </c>
      <c r="G61" s="154">
        <v>7.573844988639232E-2</v>
      </c>
      <c r="H61" s="155">
        <f t="shared" si="1"/>
        <v>1.3239460229653846</v>
      </c>
      <c r="I61" s="152">
        <v>9.0252707581227443E-2</v>
      </c>
      <c r="J61" s="152">
        <v>0.12055455093429777</v>
      </c>
      <c r="K61" s="153">
        <f t="shared" si="2"/>
        <v>-0.25135379061371843</v>
      </c>
      <c r="L61" s="154">
        <v>0.41991601679664065</v>
      </c>
      <c r="M61" s="154">
        <v>6.1312078479460456E-2</v>
      </c>
      <c r="N61" s="155">
        <f t="shared" si="3"/>
        <v>5.8488302339532083</v>
      </c>
      <c r="O61" s="152">
        <v>0.12315270935960591</v>
      </c>
      <c r="P61" s="152">
        <v>0</v>
      </c>
      <c r="Q61" s="153" t="str">
        <f t="shared" si="4"/>
        <v>-</v>
      </c>
      <c r="R61" s="154">
        <v>0</v>
      </c>
      <c r="S61" s="23">
        <v>0</v>
      </c>
      <c r="T61" s="24" t="str">
        <f t="shared" si="5"/>
        <v>-</v>
      </c>
    </row>
    <row r="62" spans="1:20" x14ac:dyDescent="0.2">
      <c r="A62" s="33"/>
      <c r="B62" s="150" t="s">
        <v>204</v>
      </c>
      <c r="C62" s="152">
        <v>4.5454545454545456E-2</v>
      </c>
      <c r="D62" s="152">
        <v>7.2727272727272724E-2</v>
      </c>
      <c r="E62" s="153">
        <f t="shared" si="0"/>
        <v>-0.375</v>
      </c>
      <c r="F62" s="154">
        <v>7.5433744028161928E-2</v>
      </c>
      <c r="G62" s="154">
        <v>2.5246149962130773E-2</v>
      </c>
      <c r="H62" s="155">
        <f t="shared" si="1"/>
        <v>1.9879306009554942</v>
      </c>
      <c r="I62" s="152">
        <v>3.0084235860409144E-2</v>
      </c>
      <c r="J62" s="152">
        <v>6.0277275467148887E-2</v>
      </c>
      <c r="K62" s="153">
        <f t="shared" si="2"/>
        <v>-0.50090252707581229</v>
      </c>
      <c r="L62" s="154">
        <v>0</v>
      </c>
      <c r="M62" s="154">
        <v>6.1312078479460456E-2</v>
      </c>
      <c r="N62" s="155">
        <f t="shared" si="3"/>
        <v>-1</v>
      </c>
      <c r="O62" s="152">
        <v>0</v>
      </c>
      <c r="P62" s="152">
        <v>0.12269938650306748</v>
      </c>
      <c r="Q62" s="153">
        <f t="shared" si="4"/>
        <v>-1</v>
      </c>
      <c r="R62" s="154">
        <v>0.1519756838905775</v>
      </c>
      <c r="S62" s="23">
        <v>0</v>
      </c>
      <c r="T62" s="24" t="str">
        <f t="shared" si="5"/>
        <v>-</v>
      </c>
    </row>
    <row r="63" spans="1:20" x14ac:dyDescent="0.2">
      <c r="A63" s="33"/>
      <c r="B63" s="150" t="s">
        <v>337</v>
      </c>
      <c r="C63" s="152">
        <v>9.0909090909090905E-3</v>
      </c>
      <c r="D63" s="152">
        <v>5.4545454545454543E-2</v>
      </c>
      <c r="E63" s="153">
        <f t="shared" si="0"/>
        <v>-0.83333333333333337</v>
      </c>
      <c r="F63" s="154">
        <v>0</v>
      </c>
      <c r="G63" s="154">
        <v>7.573844988639232E-2</v>
      </c>
      <c r="H63" s="155">
        <f t="shared" si="1"/>
        <v>-1</v>
      </c>
      <c r="I63" s="152">
        <v>0</v>
      </c>
      <c r="J63" s="152">
        <v>0</v>
      </c>
      <c r="K63" s="153" t="str">
        <f t="shared" si="2"/>
        <v>-</v>
      </c>
      <c r="L63" s="154">
        <v>5.9988002399520096E-2</v>
      </c>
      <c r="M63" s="154">
        <v>0</v>
      </c>
      <c r="N63" s="155" t="str">
        <f t="shared" si="3"/>
        <v>-</v>
      </c>
      <c r="O63" s="152">
        <v>0</v>
      </c>
      <c r="P63" s="152">
        <v>0.12269938650306748</v>
      </c>
      <c r="Q63" s="153">
        <f t="shared" si="4"/>
        <v>-1</v>
      </c>
      <c r="R63" s="154">
        <v>0</v>
      </c>
      <c r="S63" s="23">
        <v>0</v>
      </c>
      <c r="T63" s="24" t="str">
        <f t="shared" si="5"/>
        <v>-</v>
      </c>
    </row>
    <row r="64" spans="1:20" x14ac:dyDescent="0.2">
      <c r="A64" s="33"/>
      <c r="B64" s="150" t="s">
        <v>338</v>
      </c>
      <c r="C64" s="152">
        <v>0.12727272727272726</v>
      </c>
      <c r="D64" s="152">
        <v>4.5454545454545456E-2</v>
      </c>
      <c r="E64" s="153">
        <f t="shared" si="0"/>
        <v>1.7999999999999998</v>
      </c>
      <c r="F64" s="154">
        <v>0.10057832537088257</v>
      </c>
      <c r="G64" s="154">
        <v>2.5246149962130773E-2</v>
      </c>
      <c r="H64" s="155">
        <f t="shared" si="1"/>
        <v>2.983907467940659</v>
      </c>
      <c r="I64" s="152">
        <v>0.15042117930204574</v>
      </c>
      <c r="J64" s="152">
        <v>6.0277275467148887E-2</v>
      </c>
      <c r="K64" s="153">
        <f t="shared" si="2"/>
        <v>1.4954873646209386</v>
      </c>
      <c r="L64" s="154">
        <v>0.17996400719856029</v>
      </c>
      <c r="M64" s="154">
        <v>6.1312078479460456E-2</v>
      </c>
      <c r="N64" s="155">
        <f t="shared" si="3"/>
        <v>1.9352129574085182</v>
      </c>
      <c r="O64" s="152">
        <v>0.12315270935960591</v>
      </c>
      <c r="P64" s="152">
        <v>0.12269938650306748</v>
      </c>
      <c r="Q64" s="153">
        <f t="shared" si="4"/>
        <v>3.6945812807882561E-3</v>
      </c>
      <c r="R64" s="154">
        <v>0.1519756838905775</v>
      </c>
      <c r="S64" s="23">
        <v>0</v>
      </c>
      <c r="T64" s="24" t="str">
        <f t="shared" si="5"/>
        <v>-</v>
      </c>
    </row>
    <row r="65" spans="1:20" x14ac:dyDescent="0.2">
      <c r="A65" s="33"/>
      <c r="B65" s="150" t="s">
        <v>339</v>
      </c>
      <c r="C65" s="152">
        <v>1.8181818181818181E-2</v>
      </c>
      <c r="D65" s="152">
        <v>3.6363636363636362E-2</v>
      </c>
      <c r="E65" s="153">
        <f t="shared" si="0"/>
        <v>-0.5</v>
      </c>
      <c r="F65" s="154">
        <v>0</v>
      </c>
      <c r="G65" s="154">
        <v>2.5246149962130773E-2</v>
      </c>
      <c r="H65" s="155">
        <f t="shared" si="1"/>
        <v>-1</v>
      </c>
      <c r="I65" s="152">
        <v>3.0084235860409144E-2</v>
      </c>
      <c r="J65" s="152">
        <v>9.0415913200723327E-2</v>
      </c>
      <c r="K65" s="153">
        <f t="shared" si="2"/>
        <v>-0.66726835138387486</v>
      </c>
      <c r="L65" s="154">
        <v>5.9988002399520096E-2</v>
      </c>
      <c r="M65" s="154">
        <v>0</v>
      </c>
      <c r="N65" s="155" t="str">
        <f t="shared" si="3"/>
        <v>-</v>
      </c>
      <c r="O65" s="152">
        <v>0</v>
      </c>
      <c r="P65" s="152">
        <v>0</v>
      </c>
      <c r="Q65" s="153" t="str">
        <f t="shared" si="4"/>
        <v>-</v>
      </c>
      <c r="R65" s="154">
        <v>0</v>
      </c>
      <c r="S65" s="23">
        <v>0</v>
      </c>
      <c r="T65" s="24" t="str">
        <f t="shared" si="5"/>
        <v>-</v>
      </c>
    </row>
    <row r="66" spans="1:20" x14ac:dyDescent="0.2">
      <c r="A66" s="33"/>
      <c r="B66" s="150" t="s">
        <v>340</v>
      </c>
      <c r="C66" s="152">
        <v>0</v>
      </c>
      <c r="D66" s="152">
        <v>1.8181818181818181E-2</v>
      </c>
      <c r="E66" s="153">
        <f t="shared" si="0"/>
        <v>-1</v>
      </c>
      <c r="F66" s="154">
        <v>0</v>
      </c>
      <c r="G66" s="154">
        <v>2.5246149962130773E-2</v>
      </c>
      <c r="H66" s="155">
        <f t="shared" si="1"/>
        <v>-1</v>
      </c>
      <c r="I66" s="152">
        <v>0</v>
      </c>
      <c r="J66" s="152">
        <v>0</v>
      </c>
      <c r="K66" s="153" t="str">
        <f t="shared" si="2"/>
        <v>-</v>
      </c>
      <c r="L66" s="154">
        <v>0</v>
      </c>
      <c r="M66" s="154">
        <v>6.1312078479460456E-2</v>
      </c>
      <c r="N66" s="155">
        <f t="shared" si="3"/>
        <v>-1</v>
      </c>
      <c r="O66" s="152">
        <v>0</v>
      </c>
      <c r="P66" s="152">
        <v>0</v>
      </c>
      <c r="Q66" s="153" t="str">
        <f t="shared" si="4"/>
        <v>-</v>
      </c>
      <c r="R66" s="154">
        <v>0</v>
      </c>
      <c r="S66" s="23">
        <v>0</v>
      </c>
      <c r="T66" s="24" t="str">
        <f t="shared" si="5"/>
        <v>-</v>
      </c>
    </row>
    <row r="67" spans="1:20" x14ac:dyDescent="0.2">
      <c r="A67" s="33"/>
      <c r="B67" s="150" t="s">
        <v>341</v>
      </c>
      <c r="C67" s="152">
        <v>6.363636363636363E-2</v>
      </c>
      <c r="D67" s="152">
        <v>9.0909090909090905E-3</v>
      </c>
      <c r="E67" s="153">
        <f t="shared" si="0"/>
        <v>6</v>
      </c>
      <c r="F67" s="154">
        <v>5.0289162685441285E-2</v>
      </c>
      <c r="G67" s="154">
        <v>0</v>
      </c>
      <c r="H67" s="155" t="str">
        <f t="shared" si="1"/>
        <v>-</v>
      </c>
      <c r="I67" s="152">
        <v>6.0168471720818288E-2</v>
      </c>
      <c r="J67" s="152">
        <v>0</v>
      </c>
      <c r="K67" s="153" t="str">
        <f t="shared" si="2"/>
        <v>-</v>
      </c>
      <c r="L67" s="154">
        <v>0</v>
      </c>
      <c r="M67" s="154">
        <v>6.1312078479460456E-2</v>
      </c>
      <c r="N67" s="155">
        <f t="shared" si="3"/>
        <v>-1</v>
      </c>
      <c r="O67" s="152">
        <v>0.12315270935960591</v>
      </c>
      <c r="P67" s="152">
        <v>0</v>
      </c>
      <c r="Q67" s="153" t="str">
        <f t="shared" si="4"/>
        <v>-</v>
      </c>
      <c r="R67" s="154">
        <v>0.303951367781155</v>
      </c>
      <c r="S67" s="23">
        <v>0</v>
      </c>
      <c r="T67" s="24" t="str">
        <f t="shared" si="5"/>
        <v>-</v>
      </c>
    </row>
    <row r="68" spans="1:20" ht="15" customHeight="1" x14ac:dyDescent="0.2">
      <c r="A68" s="33"/>
      <c r="B68" s="156" t="s">
        <v>215</v>
      </c>
      <c r="C68" s="137">
        <v>0</v>
      </c>
      <c r="D68" s="137">
        <v>0</v>
      </c>
      <c r="E68" s="138" t="str">
        <f t="shared" si="0"/>
        <v>-</v>
      </c>
      <c r="F68" s="23">
        <v>0</v>
      </c>
      <c r="G68" s="23">
        <v>0</v>
      </c>
      <c r="H68" s="24" t="str">
        <f t="shared" si="1"/>
        <v>-</v>
      </c>
      <c r="I68" s="137">
        <v>0</v>
      </c>
      <c r="J68" s="137">
        <v>0</v>
      </c>
      <c r="K68" s="138" t="str">
        <f t="shared" si="2"/>
        <v>-</v>
      </c>
      <c r="L68" s="23">
        <v>0</v>
      </c>
      <c r="M68" s="23">
        <v>0</v>
      </c>
      <c r="N68" s="24" t="str">
        <f t="shared" si="3"/>
        <v>-</v>
      </c>
      <c r="O68" s="137">
        <v>0</v>
      </c>
      <c r="P68" s="137">
        <v>0</v>
      </c>
      <c r="Q68" s="138" t="str">
        <f t="shared" si="4"/>
        <v>-</v>
      </c>
      <c r="R68" s="23">
        <v>0</v>
      </c>
      <c r="S68" s="23">
        <v>0</v>
      </c>
      <c r="T68" s="24" t="str">
        <f t="shared" si="5"/>
        <v>-</v>
      </c>
    </row>
    <row r="69" spans="1:20" x14ac:dyDescent="0.2">
      <c r="B69" s="25" t="s">
        <v>342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1:20" x14ac:dyDescent="0.2">
      <c r="B70" s="67"/>
      <c r="C70" s="67"/>
      <c r="D70" s="67"/>
      <c r="E70" s="67"/>
      <c r="F70" s="67"/>
      <c r="G70" s="67"/>
      <c r="H70" s="67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</row>
    <row r="71" spans="1:20" x14ac:dyDescent="0.2">
      <c r="B71" s="67"/>
      <c r="C71" s="67"/>
      <c r="D71" s="67"/>
      <c r="E71" s="67"/>
      <c r="F71" s="67"/>
      <c r="G71" s="67"/>
      <c r="H71" s="29" t="s">
        <v>47</v>
      </c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</row>
    <row r="72" spans="1:20" x14ac:dyDescent="0.2">
      <c r="B72" s="67"/>
      <c r="C72" s="67"/>
      <c r="D72" s="67"/>
      <c r="E72" s="67"/>
      <c r="F72" s="67"/>
      <c r="G72" s="67"/>
      <c r="H72" s="67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</row>
    <row r="73" spans="1:20" x14ac:dyDescent="0.2">
      <c r="B73" s="67"/>
      <c r="C73" s="67"/>
      <c r="D73" s="67"/>
      <c r="E73" s="67"/>
      <c r="F73" s="67"/>
      <c r="G73" s="67"/>
      <c r="H73" s="67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</row>
    <row r="74" spans="1:20" x14ac:dyDescent="0.2">
      <c r="B74" s="3"/>
      <c r="C74" s="3"/>
      <c r="D74" s="3"/>
      <c r="E74" s="3"/>
      <c r="F74" s="3"/>
      <c r="G74" s="3"/>
      <c r="H74" s="3"/>
    </row>
    <row r="75" spans="1:20" x14ac:dyDescent="0.2">
      <c r="B75" s="3"/>
      <c r="C75" s="3"/>
      <c r="D75" s="3"/>
      <c r="E75" s="3"/>
      <c r="F75" s="3"/>
      <c r="G75" s="3"/>
      <c r="H75" s="3"/>
    </row>
    <row r="76" spans="1:20" x14ac:dyDescent="0.2">
      <c r="B76" s="3"/>
      <c r="C76" s="3"/>
      <c r="D76" s="3"/>
      <c r="E76" s="3"/>
      <c r="F76" s="3"/>
      <c r="G76" s="3"/>
      <c r="H76" s="3"/>
    </row>
    <row r="77" spans="1:20" x14ac:dyDescent="0.2">
      <c r="B77" s="3"/>
      <c r="C77" s="3"/>
      <c r="D77" s="3"/>
      <c r="E77" s="3"/>
      <c r="F77" s="3"/>
      <c r="G77" s="3"/>
      <c r="H77" s="3"/>
    </row>
    <row r="78" spans="1:20" x14ac:dyDescent="0.2">
      <c r="B78" s="3"/>
      <c r="C78" s="3"/>
      <c r="D78" s="3"/>
      <c r="E78" s="3"/>
      <c r="F78" s="3"/>
      <c r="G78" s="3"/>
      <c r="H78" s="3"/>
    </row>
  </sheetData>
  <mergeCells count="9">
    <mergeCell ref="B69:T69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H71" location="INDICE!A1" tooltip="Ver Índice" display="Ver Índice"/>
  </hyperlinks>
  <printOptions horizontalCentered="1" verticalCentered="1"/>
  <pageMargins left="0.78740157480314965" right="0.78740157480314965" top="0.18" bottom="0.26" header="0" footer="0"/>
  <pageSetup paperSize="9" scale="60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34"/>
  <sheetViews>
    <sheetView showGridLines="0" showZeros="0" zoomScaleNormal="100" workbookViewId="0"/>
  </sheetViews>
  <sheetFormatPr baseColWidth="10" defaultRowHeight="12.75" x14ac:dyDescent="0.2"/>
  <cols>
    <col min="1" max="1" width="18.42578125" style="3" customWidth="1"/>
    <col min="2" max="2" width="46.140625" style="3" customWidth="1"/>
    <col min="3" max="4" width="7.7109375" style="3" customWidth="1"/>
    <col min="5" max="5" width="8.42578125" style="3" customWidth="1"/>
    <col min="6" max="7" width="7.7109375" style="3" customWidth="1"/>
    <col min="8" max="8" width="8.42578125" style="3" customWidth="1"/>
    <col min="9" max="10" width="7.7109375" style="3" customWidth="1"/>
    <col min="11" max="11" width="8.42578125" style="3" customWidth="1"/>
    <col min="12" max="13" width="7.7109375" style="3" customWidth="1"/>
    <col min="14" max="14" width="8.42578125" style="3" customWidth="1"/>
    <col min="15" max="16" width="7.7109375" style="3" customWidth="1"/>
    <col min="17" max="17" width="8.42578125" style="3" customWidth="1"/>
    <col min="18" max="19" width="7.7109375" style="3" customWidth="1"/>
    <col min="20" max="20" width="8.42578125" style="3" customWidth="1"/>
    <col min="21" max="16384" width="11.42578125" style="3"/>
  </cols>
  <sheetData>
    <row r="5" spans="1:20" ht="25.5" customHeight="1" x14ac:dyDescent="0.2">
      <c r="B5" s="13" t="s">
        <v>343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</row>
    <row r="7" spans="1:20" ht="20.100000000000001" customHeight="1" x14ac:dyDescent="0.2">
      <c r="B7" s="14"/>
      <c r="C7" s="19">
        <v>2015</v>
      </c>
      <c r="D7" s="19">
        <v>2014</v>
      </c>
      <c r="E7" s="19" t="s">
        <v>358</v>
      </c>
      <c r="F7" s="35">
        <v>2015</v>
      </c>
      <c r="G7" s="35">
        <v>2014</v>
      </c>
      <c r="H7" s="35" t="s">
        <v>358</v>
      </c>
      <c r="I7" s="19">
        <v>2015</v>
      </c>
      <c r="J7" s="19">
        <v>2014</v>
      </c>
      <c r="K7" s="19" t="s">
        <v>358</v>
      </c>
      <c r="L7" s="35">
        <v>2015</v>
      </c>
      <c r="M7" s="35">
        <v>2014</v>
      </c>
      <c r="N7" s="35" t="s">
        <v>358</v>
      </c>
      <c r="O7" s="19">
        <v>2015</v>
      </c>
      <c r="P7" s="19">
        <v>2014</v>
      </c>
      <c r="Q7" s="19" t="s">
        <v>358</v>
      </c>
      <c r="R7" s="35">
        <v>2015</v>
      </c>
      <c r="S7" s="35">
        <v>2014</v>
      </c>
      <c r="T7" s="35" t="s">
        <v>358</v>
      </c>
    </row>
    <row r="8" spans="1:20" ht="15" customHeight="1" x14ac:dyDescent="0.2">
      <c r="B8" s="124" t="s">
        <v>344</v>
      </c>
      <c r="C8" s="157">
        <v>8.5925367508481418</v>
      </c>
      <c r="D8" s="157">
        <v>8.5016065016065152</v>
      </c>
      <c r="E8" s="158">
        <f>IFERROR(C8-D8,"-")</f>
        <v>9.0930249241626626E-2</v>
      </c>
      <c r="F8" s="157">
        <v>8.6649132035770471</v>
      </c>
      <c r="G8" s="157">
        <v>8.5615711252653792</v>
      </c>
      <c r="H8" s="158">
        <f t="shared" ref="H8:H19" si="0">IFERROR(F8-G8,"-")</f>
        <v>0.10334207831166786</v>
      </c>
      <c r="I8" s="157">
        <v>8.5745672436751121</v>
      </c>
      <c r="J8" s="157">
        <v>8.5341130604288615</v>
      </c>
      <c r="K8" s="158">
        <f t="shared" ref="K8:K19" si="1">IFERROR(I8-J8,"-")</f>
        <v>4.0454183246250608E-2</v>
      </c>
      <c r="L8" s="157">
        <v>8.4090909090909047</v>
      </c>
      <c r="M8" s="157">
        <v>8.2443384982121515</v>
      </c>
      <c r="N8" s="158">
        <f t="shared" ref="N8:N19" si="2">IFERROR(L8-M8,"-")</f>
        <v>0.16475241087875325</v>
      </c>
      <c r="O8" s="157">
        <v>8.665853658536582</v>
      </c>
      <c r="P8" s="157">
        <v>8.5571776155717743</v>
      </c>
      <c r="Q8" s="158">
        <f t="shared" ref="Q8:Q19" si="3">IFERROR(O8-P8,"-")</f>
        <v>0.10867604296480771</v>
      </c>
      <c r="R8" s="157">
        <v>8.6808510638297793</v>
      </c>
      <c r="S8" s="157">
        <v>8.6189024390243905</v>
      </c>
      <c r="T8" s="158">
        <f t="shared" ref="T8:T19" si="4">IFERROR(R8-S8,"-")</f>
        <v>6.1948624805388874E-2</v>
      </c>
    </row>
    <row r="9" spans="1:20" ht="15" customHeight="1" x14ac:dyDescent="0.2">
      <c r="B9" s="159" t="s">
        <v>345</v>
      </c>
      <c r="C9" s="152">
        <v>8.133089720165426</v>
      </c>
      <c r="D9" s="152">
        <v>8.0758357211079073</v>
      </c>
      <c r="E9" s="153">
        <f t="shared" ref="E9:E19" si="5">IFERROR(C9-D9,"-")</f>
        <v>5.7253999057518712E-2</v>
      </c>
      <c r="F9" s="154">
        <v>8.3591217982226862</v>
      </c>
      <c r="G9" s="154">
        <v>8.2514405447878421</v>
      </c>
      <c r="H9" s="155">
        <f t="shared" si="0"/>
        <v>0.10768125343484414</v>
      </c>
      <c r="I9" s="152">
        <v>8.0222079176054031</v>
      </c>
      <c r="J9" s="152">
        <v>8.031715826197237</v>
      </c>
      <c r="K9" s="153">
        <f t="shared" si="1"/>
        <v>-9.5079085918339246E-3</v>
      </c>
      <c r="L9" s="154">
        <v>7.4996869129618071</v>
      </c>
      <c r="M9" s="154">
        <v>7.4327784891165036</v>
      </c>
      <c r="N9" s="155">
        <f t="shared" si="2"/>
        <v>6.6908423845303489E-2</v>
      </c>
      <c r="O9" s="152">
        <v>8.4638242894056894</v>
      </c>
      <c r="P9" s="152">
        <v>8.2769830949284842</v>
      </c>
      <c r="Q9" s="153">
        <f t="shared" si="3"/>
        <v>0.18684119447720526</v>
      </c>
      <c r="R9" s="154">
        <v>8.5202593192868736</v>
      </c>
      <c r="S9" s="154">
        <v>8.385294117647053</v>
      </c>
      <c r="T9" s="155">
        <f t="shared" si="4"/>
        <v>0.13496520163982062</v>
      </c>
    </row>
    <row r="10" spans="1:20" ht="15" customHeight="1" x14ac:dyDescent="0.2">
      <c r="B10" s="160" t="s">
        <v>346</v>
      </c>
      <c r="C10" s="152">
        <v>8.543690296631512</v>
      </c>
      <c r="D10" s="152">
        <v>8.4663861336539625</v>
      </c>
      <c r="E10" s="153">
        <f t="shared" si="5"/>
        <v>7.7304162977549495E-2</v>
      </c>
      <c r="F10" s="154">
        <v>8.7151727861771064</v>
      </c>
      <c r="G10" s="154">
        <v>8.6397197520883999</v>
      </c>
      <c r="H10" s="155">
        <f t="shared" si="0"/>
        <v>7.5453034088706517E-2</v>
      </c>
      <c r="I10" s="152">
        <v>8.3458390177353508</v>
      </c>
      <c r="J10" s="152">
        <v>8.3244609164420442</v>
      </c>
      <c r="K10" s="153">
        <f t="shared" si="1"/>
        <v>2.1378101293306528E-2</v>
      </c>
      <c r="L10" s="154">
        <v>8.2903846153846263</v>
      </c>
      <c r="M10" s="154">
        <v>8.1697247706422136</v>
      </c>
      <c r="N10" s="155">
        <f t="shared" si="2"/>
        <v>0.12065984474241276</v>
      </c>
      <c r="O10" s="152">
        <v>8.7250341997263963</v>
      </c>
      <c r="P10" s="152">
        <v>8.5006973500697374</v>
      </c>
      <c r="Q10" s="153">
        <f t="shared" si="3"/>
        <v>0.2243368496566589</v>
      </c>
      <c r="R10" s="154">
        <v>8.7478108581435983</v>
      </c>
      <c r="S10" s="154">
        <v>8.5669421487603383</v>
      </c>
      <c r="T10" s="155">
        <f t="shared" si="4"/>
        <v>0.18086870938325994</v>
      </c>
    </row>
    <row r="11" spans="1:20" ht="15" customHeight="1" x14ac:dyDescent="0.2">
      <c r="B11" s="160" t="s">
        <v>347</v>
      </c>
      <c r="C11" s="152">
        <v>7.7954467452236509</v>
      </c>
      <c r="D11" s="152">
        <v>7.6957466270295258</v>
      </c>
      <c r="E11" s="153">
        <f t="shared" si="5"/>
        <v>9.9700118194125054E-2</v>
      </c>
      <c r="F11" s="154">
        <v>7.9988144635447727</v>
      </c>
      <c r="G11" s="154">
        <v>7.9282282282282361</v>
      </c>
      <c r="H11" s="155">
        <f t="shared" si="0"/>
        <v>7.0586235316536516E-2</v>
      </c>
      <c r="I11" s="152">
        <v>7.7337981952419987</v>
      </c>
      <c r="J11" s="152">
        <v>7.6299435028248563</v>
      </c>
      <c r="K11" s="153">
        <f t="shared" si="1"/>
        <v>0.1038546924171424</v>
      </c>
      <c r="L11" s="154">
        <v>7.165365507452103</v>
      </c>
      <c r="M11" s="154">
        <v>7.0734141126158248</v>
      </c>
      <c r="N11" s="155">
        <f t="shared" si="2"/>
        <v>9.1951394836278233E-2</v>
      </c>
      <c r="O11" s="152">
        <v>8.0525525525525516</v>
      </c>
      <c r="P11" s="152">
        <v>7.8403100775193781</v>
      </c>
      <c r="Q11" s="153">
        <f t="shared" si="3"/>
        <v>0.21224247503317351</v>
      </c>
      <c r="R11" s="154">
        <v>8.0295358649788948</v>
      </c>
      <c r="S11" s="154">
        <v>7.8649193548387064</v>
      </c>
      <c r="T11" s="155">
        <f t="shared" si="4"/>
        <v>0.16461651014018841</v>
      </c>
    </row>
    <row r="12" spans="1:20" ht="15" customHeight="1" x14ac:dyDescent="0.2">
      <c r="B12" s="160" t="s">
        <v>348</v>
      </c>
      <c r="C12" s="152">
        <v>8.0338282078472947</v>
      </c>
      <c r="D12" s="152">
        <v>7.9392894461859802</v>
      </c>
      <c r="E12" s="153">
        <f t="shared" si="5"/>
        <v>9.4538761661314474E-2</v>
      </c>
      <c r="F12" s="154">
        <v>8.0355957767722295</v>
      </c>
      <c r="G12" s="154">
        <v>7.9058651026393001</v>
      </c>
      <c r="H12" s="155">
        <f t="shared" si="0"/>
        <v>0.12973067413292938</v>
      </c>
      <c r="I12" s="152">
        <v>8.0599109893871965</v>
      </c>
      <c r="J12" s="152">
        <v>8.0176330959647135</v>
      </c>
      <c r="K12" s="153">
        <f t="shared" si="1"/>
        <v>4.2277893422483004E-2</v>
      </c>
      <c r="L12" s="154">
        <v>7.9035326086956506</v>
      </c>
      <c r="M12" s="154">
        <v>7.8013651877133103</v>
      </c>
      <c r="N12" s="155">
        <f t="shared" si="2"/>
        <v>0.10216742098234022</v>
      </c>
      <c r="O12" s="152">
        <v>8.1277602523659276</v>
      </c>
      <c r="P12" s="152">
        <v>7.9709677419354792</v>
      </c>
      <c r="Q12" s="153">
        <f t="shared" si="3"/>
        <v>0.1567925104304484</v>
      </c>
      <c r="R12" s="154">
        <v>8.1026936026935967</v>
      </c>
      <c r="S12" s="154">
        <v>7.9467084639498395</v>
      </c>
      <c r="T12" s="155">
        <f t="shared" si="4"/>
        <v>0.15598513874375719</v>
      </c>
    </row>
    <row r="13" spans="1:20" ht="23.25" customHeight="1" x14ac:dyDescent="0.2">
      <c r="B13" s="160" t="s">
        <v>349</v>
      </c>
      <c r="C13" s="152">
        <v>7.998833365739813</v>
      </c>
      <c r="D13" s="152">
        <v>7.8797608716613619</v>
      </c>
      <c r="E13" s="153">
        <f t="shared" si="5"/>
        <v>0.11907249407845111</v>
      </c>
      <c r="F13" s="154">
        <v>7.9725806451613082</v>
      </c>
      <c r="G13" s="154">
        <v>7.8735356762513335</v>
      </c>
      <c r="H13" s="155">
        <f t="shared" si="0"/>
        <v>9.9044968909974607E-2</v>
      </c>
      <c r="I13" s="152">
        <v>7.9165042235217795</v>
      </c>
      <c r="J13" s="152">
        <v>7.8496289125524292</v>
      </c>
      <c r="K13" s="153">
        <f t="shared" si="1"/>
        <v>6.6875310969350288E-2</v>
      </c>
      <c r="L13" s="154">
        <v>8.1959798994975106</v>
      </c>
      <c r="M13" s="154">
        <v>8.0006406149904041</v>
      </c>
      <c r="N13" s="155">
        <f t="shared" si="2"/>
        <v>0.19533928450710647</v>
      </c>
      <c r="O13" s="152">
        <v>8.1795543905635721</v>
      </c>
      <c r="P13" s="152">
        <v>7.9761273209549008</v>
      </c>
      <c r="Q13" s="153">
        <f t="shared" si="3"/>
        <v>0.2034270696086713</v>
      </c>
      <c r="R13" s="154">
        <v>7.7683523654159865</v>
      </c>
      <c r="S13" s="154">
        <v>7.6637681159420259</v>
      </c>
      <c r="T13" s="155">
        <f t="shared" si="4"/>
        <v>0.10458424947396061</v>
      </c>
    </row>
    <row r="14" spans="1:20" ht="15" customHeight="1" x14ac:dyDescent="0.2">
      <c r="B14" s="160" t="s">
        <v>283</v>
      </c>
      <c r="C14" s="152">
        <v>8.6187193048734159</v>
      </c>
      <c r="D14" s="152">
        <v>8.5386851730282434</v>
      </c>
      <c r="E14" s="153">
        <f t="shared" si="5"/>
        <v>8.0034131845172496E-2</v>
      </c>
      <c r="F14" s="154">
        <v>8.8098720292504584</v>
      </c>
      <c r="G14" s="154">
        <v>8.7448024948025278</v>
      </c>
      <c r="H14" s="155">
        <f t="shared" si="0"/>
        <v>6.5069534447930621E-2</v>
      </c>
      <c r="I14" s="152">
        <v>8.6942875078468287</v>
      </c>
      <c r="J14" s="152">
        <v>8.6865671641791096</v>
      </c>
      <c r="K14" s="153">
        <f t="shared" si="1"/>
        <v>7.7203436677191206E-3</v>
      </c>
      <c r="L14" s="154">
        <v>8.0484171322160272</v>
      </c>
      <c r="M14" s="154">
        <v>7.8586818757921408</v>
      </c>
      <c r="N14" s="155">
        <f t="shared" si="2"/>
        <v>0.18973525642388633</v>
      </c>
      <c r="O14" s="152">
        <v>8.9503816793893201</v>
      </c>
      <c r="P14" s="152">
        <v>8.7005076142131852</v>
      </c>
      <c r="Q14" s="153">
        <f t="shared" si="3"/>
        <v>0.24987406517613486</v>
      </c>
      <c r="R14" s="154">
        <v>8.4820592823713028</v>
      </c>
      <c r="S14" s="154">
        <v>8.4725738396624415</v>
      </c>
      <c r="T14" s="155">
        <f t="shared" si="4"/>
        <v>9.4854427088613136E-3</v>
      </c>
    </row>
    <row r="15" spans="1:20" ht="15" customHeight="1" x14ac:dyDescent="0.2">
      <c r="A15" s="161"/>
      <c r="B15" s="160" t="s">
        <v>350</v>
      </c>
      <c r="C15" s="152">
        <v>8.8125061064973575</v>
      </c>
      <c r="D15" s="152">
        <v>8.7392149242129538</v>
      </c>
      <c r="E15" s="153">
        <f t="shared" si="5"/>
        <v>7.3291182284403789E-2</v>
      </c>
      <c r="F15" s="154">
        <v>8.8793290043290121</v>
      </c>
      <c r="G15" s="154">
        <v>8.773812718003775</v>
      </c>
      <c r="H15" s="155">
        <f t="shared" si="0"/>
        <v>0.10551628632523702</v>
      </c>
      <c r="I15" s="152">
        <v>8.6527508090615015</v>
      </c>
      <c r="J15" s="152">
        <v>8.6473633128437459</v>
      </c>
      <c r="K15" s="153">
        <f t="shared" si="1"/>
        <v>5.387496217755583E-3</v>
      </c>
      <c r="L15" s="154">
        <v>8.7931480284421522</v>
      </c>
      <c r="M15" s="154">
        <v>8.6714471968709113</v>
      </c>
      <c r="N15" s="155">
        <f t="shared" si="2"/>
        <v>0.1217008315712409</v>
      </c>
      <c r="O15" s="152">
        <v>9.0143790849673131</v>
      </c>
      <c r="P15" s="152">
        <v>8.9641909814323597</v>
      </c>
      <c r="Q15" s="153">
        <f t="shared" si="3"/>
        <v>5.0188103534953399E-2</v>
      </c>
      <c r="R15" s="154">
        <v>8.9645732689211002</v>
      </c>
      <c r="S15" s="154">
        <v>8.8513119533527753</v>
      </c>
      <c r="T15" s="155">
        <f t="shared" si="4"/>
        <v>0.11326131556832486</v>
      </c>
    </row>
    <row r="16" spans="1:20" ht="15" customHeight="1" x14ac:dyDescent="0.2">
      <c r="B16" s="160" t="s">
        <v>351</v>
      </c>
      <c r="C16" s="152">
        <v>8.6939819458375496</v>
      </c>
      <c r="D16" s="152">
        <v>8.6133199799699405</v>
      </c>
      <c r="E16" s="153">
        <f t="shared" si="5"/>
        <v>8.0661965867609098E-2</v>
      </c>
      <c r="F16" s="154">
        <v>8.6997490939503628</v>
      </c>
      <c r="G16" s="154">
        <v>8.6243356643356801</v>
      </c>
      <c r="H16" s="155">
        <f t="shared" si="0"/>
        <v>7.541342961468267E-2</v>
      </c>
      <c r="I16" s="152">
        <v>8.5794176042356192</v>
      </c>
      <c r="J16" s="152">
        <v>8.5001656177542255</v>
      </c>
      <c r="K16" s="153">
        <f t="shared" si="1"/>
        <v>7.9251986481393644E-2</v>
      </c>
      <c r="L16" s="154">
        <v>8.7672583826430017</v>
      </c>
      <c r="M16" s="154">
        <v>8.7064280980782005</v>
      </c>
      <c r="N16" s="155">
        <f t="shared" si="2"/>
        <v>6.0830284564801218E-2</v>
      </c>
      <c r="O16" s="152">
        <v>8.8447552447552447</v>
      </c>
      <c r="P16" s="152">
        <v>8.6971830985915357</v>
      </c>
      <c r="Q16" s="153">
        <f t="shared" si="3"/>
        <v>0.14757214616370895</v>
      </c>
      <c r="R16" s="154">
        <v>8.7839607201309384</v>
      </c>
      <c r="S16" s="154">
        <v>8.6424332344213699</v>
      </c>
      <c r="T16" s="155">
        <f t="shared" si="4"/>
        <v>0.14152748570956852</v>
      </c>
    </row>
    <row r="17" spans="2:20" ht="15" customHeight="1" x14ac:dyDescent="0.2">
      <c r="B17" s="160" t="s">
        <v>352</v>
      </c>
      <c r="C17" s="152">
        <v>8.3496417099085907</v>
      </c>
      <c r="D17" s="152">
        <v>8.2475931868674692</v>
      </c>
      <c r="E17" s="153">
        <f t="shared" si="5"/>
        <v>0.10204852304112144</v>
      </c>
      <c r="F17" s="154">
        <v>8.4275885792913812</v>
      </c>
      <c r="G17" s="154">
        <v>8.3159498814764703</v>
      </c>
      <c r="H17" s="155">
        <f t="shared" si="0"/>
        <v>0.11163869781491087</v>
      </c>
      <c r="I17" s="152">
        <v>8.3079816130380326</v>
      </c>
      <c r="J17" s="152">
        <v>8.2412353923205348</v>
      </c>
      <c r="K17" s="153">
        <f t="shared" si="1"/>
        <v>6.6746220717497806E-2</v>
      </c>
      <c r="L17" s="154">
        <v>8.3084947839046137</v>
      </c>
      <c r="M17" s="154">
        <v>8.1749611197511634</v>
      </c>
      <c r="N17" s="155">
        <f t="shared" si="2"/>
        <v>0.13353366415345036</v>
      </c>
      <c r="O17" s="152">
        <v>8.3986820428336042</v>
      </c>
      <c r="P17" s="152">
        <v>8.2975778546712657</v>
      </c>
      <c r="Q17" s="153">
        <f t="shared" si="3"/>
        <v>0.10110418816233846</v>
      </c>
      <c r="R17" s="154">
        <v>8.4186046511628003</v>
      </c>
      <c r="S17" s="154">
        <v>8.0985915492957741</v>
      </c>
      <c r="T17" s="155">
        <f t="shared" si="4"/>
        <v>0.32001310186702625</v>
      </c>
    </row>
    <row r="18" spans="2:20" ht="15" customHeight="1" x14ac:dyDescent="0.2">
      <c r="B18" s="160" t="s">
        <v>353</v>
      </c>
      <c r="C18" s="152">
        <v>7.9651260002388851</v>
      </c>
      <c r="D18" s="152">
        <v>7.789616141732278</v>
      </c>
      <c r="E18" s="153">
        <f t="shared" si="5"/>
        <v>0.17550985850660705</v>
      </c>
      <c r="F18" s="154">
        <v>7.9597315436241622</v>
      </c>
      <c r="G18" s="154">
        <v>7.7434590553856566</v>
      </c>
      <c r="H18" s="155">
        <f t="shared" si="0"/>
        <v>0.21627248823850564</v>
      </c>
      <c r="I18" s="152">
        <v>8.0343176376695933</v>
      </c>
      <c r="J18" s="152">
        <v>7.8798370672097828</v>
      </c>
      <c r="K18" s="153">
        <f t="shared" si="1"/>
        <v>0.15448057045981045</v>
      </c>
      <c r="L18" s="154">
        <v>7.9691444600280628</v>
      </c>
      <c r="M18" s="154">
        <v>7.8320895522387994</v>
      </c>
      <c r="N18" s="155">
        <f t="shared" si="2"/>
        <v>0.13705490778926332</v>
      </c>
      <c r="O18" s="152">
        <v>7.7658119658119666</v>
      </c>
      <c r="P18" s="152">
        <v>7.6087751371115226</v>
      </c>
      <c r="Q18" s="153">
        <f t="shared" si="3"/>
        <v>0.157036828700444</v>
      </c>
      <c r="R18" s="154">
        <v>7.9809523809523775</v>
      </c>
      <c r="S18" s="154">
        <v>7.6241610738255021</v>
      </c>
      <c r="T18" s="155">
        <f t="shared" si="4"/>
        <v>0.35679130712687535</v>
      </c>
    </row>
    <row r="19" spans="2:20" ht="15" customHeight="1" x14ac:dyDescent="0.2">
      <c r="B19" s="160" t="s">
        <v>354</v>
      </c>
      <c r="C19" s="152">
        <v>7.9312463428905833</v>
      </c>
      <c r="D19" s="152">
        <v>7.6762275157996971</v>
      </c>
      <c r="E19" s="153">
        <f t="shared" si="5"/>
        <v>0.25501882709088619</v>
      </c>
      <c r="F19" s="154">
        <v>7.9115646258503531</v>
      </c>
      <c r="G19" s="154">
        <v>7.6139497161394978</v>
      </c>
      <c r="H19" s="155">
        <f t="shared" si="0"/>
        <v>0.29761490971085536</v>
      </c>
      <c r="I19" s="152">
        <v>7.8900641025641054</v>
      </c>
      <c r="J19" s="152">
        <v>7.593008338678648</v>
      </c>
      <c r="K19" s="153">
        <f t="shared" si="1"/>
        <v>0.2970557638854574</v>
      </c>
      <c r="L19" s="154">
        <v>7.8942675159235662</v>
      </c>
      <c r="M19" s="154">
        <v>7.8134280180761744</v>
      </c>
      <c r="N19" s="155">
        <f t="shared" si="2"/>
        <v>8.0839497847391861E-2</v>
      </c>
      <c r="O19" s="152">
        <v>7.9854497354497402</v>
      </c>
      <c r="P19" s="152">
        <v>7.774324324324331</v>
      </c>
      <c r="Q19" s="153">
        <f t="shared" si="3"/>
        <v>0.21112541112540928</v>
      </c>
      <c r="R19" s="154">
        <v>8.216612377850165</v>
      </c>
      <c r="S19" s="154">
        <v>7.7855029585798841</v>
      </c>
      <c r="T19" s="155">
        <f t="shared" si="4"/>
        <v>0.4311094192702809</v>
      </c>
    </row>
    <row r="20" spans="2:20" ht="21.75" customHeight="1" x14ac:dyDescent="0.2">
      <c r="B20" s="25" t="s">
        <v>355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2:20" x14ac:dyDescent="0.2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</row>
    <row r="22" spans="2:20" x14ac:dyDescent="0.2">
      <c r="B22" s="61"/>
      <c r="C22" s="61"/>
      <c r="D22" s="61"/>
      <c r="E22" s="61"/>
      <c r="F22" s="29" t="s">
        <v>47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</row>
    <row r="23" spans="2:20" x14ac:dyDescent="0.2">
      <c r="B23" s="33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</row>
    <row r="24" spans="2:20" x14ac:dyDescent="0.2">
      <c r="B24" s="33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</row>
    <row r="25" spans="2:20" x14ac:dyDescent="0.2">
      <c r="B25" s="33"/>
    </row>
    <row r="26" spans="2:20" x14ac:dyDescent="0.2">
      <c r="B26" s="33"/>
    </row>
    <row r="27" spans="2:20" x14ac:dyDescent="0.2">
      <c r="B27" s="33"/>
    </row>
    <row r="28" spans="2:20" x14ac:dyDescent="0.2">
      <c r="B28" s="33"/>
    </row>
    <row r="29" spans="2:20" x14ac:dyDescent="0.2">
      <c r="B29" s="33"/>
    </row>
    <row r="30" spans="2:20" x14ac:dyDescent="0.2">
      <c r="B30" s="33"/>
    </row>
    <row r="31" spans="2:20" x14ac:dyDescent="0.2">
      <c r="B31" s="33"/>
    </row>
    <row r="32" spans="2:20" x14ac:dyDescent="0.2">
      <c r="B32" s="33"/>
    </row>
    <row r="33" spans="2:2" x14ac:dyDescent="0.2">
      <c r="B33" s="33"/>
    </row>
    <row r="34" spans="2:2" x14ac:dyDescent="0.2">
      <c r="B34" s="33"/>
    </row>
  </sheetData>
  <mergeCells count="9">
    <mergeCell ref="B20:T20"/>
    <mergeCell ref="B5:T5"/>
    <mergeCell ref="B6:B7"/>
    <mergeCell ref="C6:E6"/>
    <mergeCell ref="F6:H6"/>
    <mergeCell ref="I6:K6"/>
    <mergeCell ref="L6:N6"/>
    <mergeCell ref="O6:Q6"/>
    <mergeCell ref="R6:T6"/>
  </mergeCells>
  <hyperlinks>
    <hyperlink ref="F22" location="INDICE!A1" tooltip="Ver Índice" display="Ver Índice"/>
  </hyperlinks>
  <printOptions horizontalCentered="1" verticalCentered="1"/>
  <pageMargins left="0.78740157480314965" right="0.78740157480314965" top="0.68" bottom="0.31" header="0" footer="0"/>
  <pageSetup paperSize="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5"/>
  <sheetViews>
    <sheetView showGridLines="0" showZeros="0" zoomScaleNormal="100" workbookViewId="0"/>
  </sheetViews>
  <sheetFormatPr baseColWidth="10" defaultRowHeight="12.75" x14ac:dyDescent="0.2"/>
  <cols>
    <col min="1" max="1" width="17.85546875" style="10" customWidth="1"/>
    <col min="2" max="2" width="18" style="10" customWidth="1"/>
    <col min="3" max="20" width="9.5703125" style="10" customWidth="1"/>
    <col min="21" max="23" width="9.5703125" style="10" hidden="1" customWidth="1"/>
    <col min="24" max="16384" width="11.42578125" style="10"/>
  </cols>
  <sheetData>
    <row r="4" spans="2:23" ht="35.25" customHeight="1" x14ac:dyDescent="0.2"/>
    <row r="5" spans="2:23" ht="21" customHeight="1" x14ac:dyDescent="0.2">
      <c r="B5" s="13" t="s">
        <v>48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20" t="s">
        <v>49</v>
      </c>
      <c r="C8" s="21">
        <v>8.4454545454545453</v>
      </c>
      <c r="D8" s="21">
        <v>8.790909090909091</v>
      </c>
      <c r="E8" s="22">
        <f>C8/D8-1</f>
        <v>-3.9296794208893537E-2</v>
      </c>
      <c r="F8" s="23">
        <v>7.3925069147598697</v>
      </c>
      <c r="G8" s="23">
        <v>8.3312294875031565</v>
      </c>
      <c r="H8" s="24">
        <f t="shared" ref="H8:H14" si="0">F8/G8-1</f>
        <v>-0.11267515486776236</v>
      </c>
      <c r="I8" s="21">
        <v>9.3561973525872446</v>
      </c>
      <c r="J8" s="21">
        <v>9.3429776974080774</v>
      </c>
      <c r="K8" s="22">
        <f>I8/J8-1</f>
        <v>1.4149295446606036E-3</v>
      </c>
      <c r="L8" s="23">
        <v>9.7180563887222551</v>
      </c>
      <c r="M8" s="23">
        <v>10.361741263028817</v>
      </c>
      <c r="N8" s="24">
        <f>L8/M8-1</f>
        <v>-6.2121303549940943E-2</v>
      </c>
      <c r="O8" s="21">
        <v>7.5123152709359609</v>
      </c>
      <c r="P8" s="21">
        <v>6.7484662576687118</v>
      </c>
      <c r="Q8" s="22">
        <f>O8/P8-1</f>
        <v>0.11318853560232878</v>
      </c>
      <c r="R8" s="23">
        <v>6.6869300911854106</v>
      </c>
      <c r="S8" s="23">
        <v>7.270233196159122</v>
      </c>
      <c r="T8" s="24">
        <f>R8/S8-1</f>
        <v>-8.0231691231289703E-2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2:23" ht="15" customHeight="1" x14ac:dyDescent="0.2">
      <c r="B9" s="20" t="s">
        <v>50</v>
      </c>
      <c r="C9" s="21">
        <v>8.418181818181818</v>
      </c>
      <c r="D9" s="21">
        <v>8.9090909090909083</v>
      </c>
      <c r="E9" s="22">
        <f t="shared" ref="E9:E14" si="1">C9/D9-1</f>
        <v>-5.5102040816326414E-2</v>
      </c>
      <c r="F9" s="23">
        <v>7.6439527281870756</v>
      </c>
      <c r="G9" s="23">
        <v>8.6089371370865937</v>
      </c>
      <c r="H9" s="24">
        <f t="shared" si="0"/>
        <v>-0.11209100421263907</v>
      </c>
      <c r="I9" s="21">
        <v>7.1600481347773766</v>
      </c>
      <c r="J9" s="21">
        <v>7.745629897528632</v>
      </c>
      <c r="K9" s="22">
        <f t="shared" ref="K9:K14" si="2">I9/J9-1</f>
        <v>-7.5601567657924695E-2</v>
      </c>
      <c r="L9" s="23">
        <v>11.697660467906418</v>
      </c>
      <c r="M9" s="23">
        <v>11.710606989576947</v>
      </c>
      <c r="N9" s="24">
        <f t="shared" ref="N9:N14" si="3">L9/M9-1</f>
        <v>-1.1055380546928228E-3</v>
      </c>
      <c r="O9" s="21">
        <v>7.2660098522167491</v>
      </c>
      <c r="P9" s="21">
        <v>8.3435582822085887</v>
      </c>
      <c r="Q9" s="22">
        <f t="shared" ref="Q9:Q14" si="4">O9/P9-1</f>
        <v>-0.12914734859461019</v>
      </c>
      <c r="R9" s="23">
        <v>8.0547112462006076</v>
      </c>
      <c r="S9" s="23">
        <v>9.7393689986282581</v>
      </c>
      <c r="T9" s="24">
        <f t="shared" ref="T9:T14" si="5">R9/S9-1</f>
        <v>-0.1729740142985573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51</v>
      </c>
      <c r="C10" s="21">
        <v>23.036363636363635</v>
      </c>
      <c r="D10" s="21">
        <v>24.918181818181818</v>
      </c>
      <c r="E10" s="22">
        <f t="shared" si="1"/>
        <v>-7.5519883254286824E-2</v>
      </c>
      <c r="F10" s="23">
        <v>24.717123459894392</v>
      </c>
      <c r="G10" s="23">
        <v>25.675334511486998</v>
      </c>
      <c r="H10" s="24">
        <f t="shared" si="0"/>
        <v>-3.7320294742952953E-2</v>
      </c>
      <c r="I10" s="21">
        <v>19.554753309265944</v>
      </c>
      <c r="J10" s="21">
        <v>22.272453285111514</v>
      </c>
      <c r="K10" s="22">
        <f t="shared" si="2"/>
        <v>-0.1220206836245683</v>
      </c>
      <c r="L10" s="23">
        <v>24.595080983803239</v>
      </c>
      <c r="M10" s="23">
        <v>24.524831391784183</v>
      </c>
      <c r="N10" s="24">
        <f t="shared" si="3"/>
        <v>2.8644271145770173E-3</v>
      </c>
      <c r="O10" s="21">
        <v>25</v>
      </c>
      <c r="P10" s="21">
        <v>30.184049079754601</v>
      </c>
      <c r="Q10" s="22">
        <f t="shared" si="4"/>
        <v>-0.1717479674796748</v>
      </c>
      <c r="R10" s="23">
        <v>20.972644376899694</v>
      </c>
      <c r="S10" s="23">
        <v>24.005486968449933</v>
      </c>
      <c r="T10" s="24">
        <f t="shared" si="5"/>
        <v>-0.12633955709943567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52</v>
      </c>
      <c r="C11" s="21">
        <v>10.881818181818181</v>
      </c>
      <c r="D11" s="21">
        <v>11.236363636363636</v>
      </c>
      <c r="E11" s="22">
        <f t="shared" si="1"/>
        <v>-3.1553398058252524E-2</v>
      </c>
      <c r="F11" s="23">
        <v>11.264772441538849</v>
      </c>
      <c r="G11" s="23">
        <v>11.739459732390811</v>
      </c>
      <c r="H11" s="24">
        <f t="shared" si="0"/>
        <v>-4.043519051751876E-2</v>
      </c>
      <c r="I11" s="21">
        <v>11.221419975932612</v>
      </c>
      <c r="J11" s="21">
        <v>11.39240506329114</v>
      </c>
      <c r="K11" s="22">
        <f t="shared" si="2"/>
        <v>-1.5008691001470731E-2</v>
      </c>
      <c r="L11" s="23">
        <v>8.6382723455308934</v>
      </c>
      <c r="M11" s="23">
        <v>9.6259963212752915</v>
      </c>
      <c r="N11" s="24">
        <f t="shared" si="3"/>
        <v>-0.10261005123816003</v>
      </c>
      <c r="O11" s="21">
        <v>12.931034482758621</v>
      </c>
      <c r="P11" s="21">
        <v>11.042944785276074</v>
      </c>
      <c r="Q11" s="22">
        <f t="shared" si="4"/>
        <v>0.17097701149425282</v>
      </c>
      <c r="R11" s="23">
        <v>11.398176291793312</v>
      </c>
      <c r="S11" s="23">
        <v>12.482853223593965</v>
      </c>
      <c r="T11" s="24">
        <f t="shared" si="5"/>
        <v>-8.6893349811283049E-2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53</v>
      </c>
      <c r="C12" s="21">
        <v>21.390909090909091</v>
      </c>
      <c r="D12" s="21">
        <v>21.318181818181817</v>
      </c>
      <c r="E12" s="22">
        <f t="shared" si="1"/>
        <v>3.4115138592751837E-3</v>
      </c>
      <c r="F12" s="23">
        <v>22.051797837566003</v>
      </c>
      <c r="G12" s="23">
        <v>21.86316586720525</v>
      </c>
      <c r="H12" s="24">
        <f t="shared" si="0"/>
        <v>8.6278433556459255E-3</v>
      </c>
      <c r="I12" s="21">
        <v>22.111913357400724</v>
      </c>
      <c r="J12" s="21">
        <v>22.784810126582279</v>
      </c>
      <c r="K12" s="22">
        <f t="shared" si="2"/>
        <v>-2.9532691536301559E-2</v>
      </c>
      <c r="L12" s="23">
        <v>17.456508698260347</v>
      </c>
      <c r="M12" s="23">
        <v>17.535254445125691</v>
      </c>
      <c r="N12" s="24">
        <f t="shared" si="3"/>
        <v>-4.4907102495586049E-3</v>
      </c>
      <c r="O12" s="21">
        <v>21.305418719211822</v>
      </c>
      <c r="P12" s="21">
        <v>21.226993865030675</v>
      </c>
      <c r="Q12" s="22">
        <f t="shared" si="4"/>
        <v>3.6945812807882561E-3</v>
      </c>
      <c r="R12" s="23">
        <v>25.075987841945288</v>
      </c>
      <c r="S12" s="23">
        <v>22.90809327846365</v>
      </c>
      <c r="T12" s="24">
        <f t="shared" si="5"/>
        <v>9.4634439328030728E-2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20" t="s">
        <v>54</v>
      </c>
      <c r="C13" s="21">
        <v>25.945454545454545</v>
      </c>
      <c r="D13" s="21">
        <v>23.227272727272727</v>
      </c>
      <c r="E13" s="22">
        <f t="shared" si="1"/>
        <v>0.11702544031311146</v>
      </c>
      <c r="F13" s="23">
        <v>25.069147598692481</v>
      </c>
      <c r="G13" s="23">
        <v>22.443827316334261</v>
      </c>
      <c r="H13" s="24">
        <f t="shared" si="0"/>
        <v>0.11697293181575819</v>
      </c>
      <c r="I13" s="21">
        <v>28.369434416365824</v>
      </c>
      <c r="J13" s="21">
        <v>24.713682941531044</v>
      </c>
      <c r="K13" s="22">
        <f t="shared" si="2"/>
        <v>0.14792418772563165</v>
      </c>
      <c r="L13" s="23">
        <v>26.514697060587881</v>
      </c>
      <c r="M13" s="23">
        <v>24.524831391784183</v>
      </c>
      <c r="N13" s="24">
        <f t="shared" si="3"/>
        <v>8.1136772645470812E-2</v>
      </c>
      <c r="O13" s="21">
        <v>23.891625615763548</v>
      </c>
      <c r="P13" s="21">
        <v>21.226993865030675</v>
      </c>
      <c r="Q13" s="22">
        <f t="shared" si="4"/>
        <v>0.12553033970215566</v>
      </c>
      <c r="R13" s="23">
        <v>26.443768996960486</v>
      </c>
      <c r="S13" s="23">
        <v>21.947873799725652</v>
      </c>
      <c r="T13" s="24">
        <f t="shared" si="5"/>
        <v>0.20484422492401211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55</v>
      </c>
      <c r="C14" s="21">
        <v>1.8818181818181818</v>
      </c>
      <c r="D14" s="21">
        <v>1.6</v>
      </c>
      <c r="E14" s="22">
        <f t="shared" si="1"/>
        <v>0.17613636363636354</v>
      </c>
      <c r="F14" s="23">
        <v>1.8606990193613275</v>
      </c>
      <c r="G14" s="23">
        <v>1.338045947992931</v>
      </c>
      <c r="H14" s="24">
        <f t="shared" si="0"/>
        <v>0.39060921050758846</v>
      </c>
      <c r="I14" s="21">
        <v>2.2262334536702766</v>
      </c>
      <c r="J14" s="21">
        <v>1.7480409885473176</v>
      </c>
      <c r="K14" s="22">
        <f t="shared" si="2"/>
        <v>0.27355906884103076</v>
      </c>
      <c r="L14" s="23">
        <v>1.3797240551889622</v>
      </c>
      <c r="M14" s="23">
        <v>1.7167381974248928</v>
      </c>
      <c r="N14" s="24">
        <f t="shared" si="3"/>
        <v>-0.19631073785242947</v>
      </c>
      <c r="O14" s="21">
        <v>2.0935960591133007</v>
      </c>
      <c r="P14" s="21">
        <v>1.2269938650306749</v>
      </c>
      <c r="Q14" s="22">
        <f t="shared" si="4"/>
        <v>0.70628078817734008</v>
      </c>
      <c r="R14" s="23">
        <v>1.3677811550151975</v>
      </c>
      <c r="S14" s="23">
        <v>1.6460905349794239</v>
      </c>
      <c r="T14" s="24">
        <f t="shared" si="5"/>
        <v>-0.16907294832826758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36" t="s">
        <v>56</v>
      </c>
      <c r="C15" s="37">
        <v>48.704345409061425</v>
      </c>
      <c r="D15" s="37">
        <v>47.709441980783502</v>
      </c>
      <c r="E15" s="37">
        <f>C15-D15</f>
        <v>0.99490342827792233</v>
      </c>
      <c r="F15" s="37">
        <v>48.847809377402022</v>
      </c>
      <c r="G15" s="37">
        <v>47.70522006141244</v>
      </c>
      <c r="H15" s="37">
        <f>F15-G15</f>
        <v>1.1425893159895821</v>
      </c>
      <c r="I15" s="37">
        <v>49.712307692307661</v>
      </c>
      <c r="J15" s="37">
        <v>48.632208588957141</v>
      </c>
      <c r="K15" s="37">
        <f>I15-J15</f>
        <v>1.0800991033505198</v>
      </c>
      <c r="L15" s="37">
        <v>47.292579075425785</v>
      </c>
      <c r="M15" s="37">
        <v>46.631940112289485</v>
      </c>
      <c r="N15" s="37">
        <f>L15-M15</f>
        <v>0.66063896313630011</v>
      </c>
      <c r="O15" s="37">
        <v>48.592452830188634</v>
      </c>
      <c r="P15" s="37">
        <v>47.211180124223638</v>
      </c>
      <c r="Q15" s="37">
        <f>O15-P15</f>
        <v>1.3812727059649959</v>
      </c>
      <c r="R15" s="37">
        <v>49.607087827426831</v>
      </c>
      <c r="S15" s="37">
        <v>47.739191073919159</v>
      </c>
      <c r="T15" s="37">
        <f>R15-S15</f>
        <v>1.8678967535076723</v>
      </c>
      <c r="U15" s="38" t="e">
        <f>#REF!</f>
        <v>#REF!</v>
      </c>
      <c r="V15" s="38" t="e">
        <f>#REF!</f>
        <v>#REF!</v>
      </c>
      <c r="W15" s="38" t="e">
        <f>#REF!</f>
        <v>#REF!</v>
      </c>
    </row>
    <row r="16" spans="2:23" ht="15" customHeight="1" x14ac:dyDescent="0.2">
      <c r="B16" s="25" t="s">
        <v>46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2:23" x14ac:dyDescent="0.2">
      <c r="B17" s="27"/>
      <c r="C17" s="27"/>
      <c r="D17" s="27"/>
      <c r="E17" s="27"/>
      <c r="F17" s="27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x14ac:dyDescent="0.2">
      <c r="B18" s="27"/>
      <c r="C18" s="27"/>
      <c r="D18" s="27"/>
      <c r="E18" s="27"/>
      <c r="F18" s="27"/>
      <c r="G18" s="29" t="s">
        <v>47</v>
      </c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x14ac:dyDescent="0.2">
      <c r="B19" s="39"/>
      <c r="C19" s="27"/>
      <c r="D19" s="27"/>
      <c r="E19" s="27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2:23" x14ac:dyDescent="0.2">
      <c r="B20"/>
    </row>
    <row r="21" spans="2:23" x14ac:dyDescent="0.2">
      <c r="B21"/>
    </row>
    <row r="22" spans="2:23" x14ac:dyDescent="0.2">
      <c r="B22"/>
    </row>
    <row r="23" spans="2:23" x14ac:dyDescent="0.2">
      <c r="B23"/>
    </row>
    <row r="24" spans="2:23" x14ac:dyDescent="0.2">
      <c r="B24"/>
    </row>
    <row r="25" spans="2:23" x14ac:dyDescent="0.2">
      <c r="B25"/>
    </row>
  </sheetData>
  <mergeCells count="10">
    <mergeCell ref="B16:W16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G18" location="INDICE!A1" tooltip="Ver Índice" display="Ver Índice"/>
  </hyperlinks>
  <printOptions horizontalCentered="1" verticalCentered="1"/>
  <pageMargins left="0.25" right="0.19" top="0.98425196850393704" bottom="0.98425196850393704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6"/>
  <sheetViews>
    <sheetView showGridLines="0" showZeros="0" zoomScaleNormal="100" workbookViewId="0"/>
  </sheetViews>
  <sheetFormatPr baseColWidth="10" defaultRowHeight="12.75" x14ac:dyDescent="0.2"/>
  <cols>
    <col min="1" max="1" width="19.42578125" style="10" customWidth="1"/>
    <col min="2" max="2" width="23.5703125" style="10" customWidth="1"/>
    <col min="3" max="20" width="9" style="10" customWidth="1"/>
    <col min="21" max="23" width="9" style="10" hidden="1" customWidth="1"/>
    <col min="24" max="16384" width="11.42578125" style="10"/>
  </cols>
  <sheetData>
    <row r="4" spans="2:23" ht="38.25" customHeight="1" x14ac:dyDescent="0.2"/>
    <row r="5" spans="2:23" ht="22.5" customHeight="1" x14ac:dyDescent="0.2">
      <c r="B5" s="13" t="s">
        <v>57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20" t="s">
        <v>58</v>
      </c>
      <c r="C8" s="21">
        <v>3.8454545454545452</v>
      </c>
      <c r="D8" s="21">
        <v>4.4454545454545453</v>
      </c>
      <c r="E8" s="22">
        <f>C8/D8-1</f>
        <v>-0.13496932515337423</v>
      </c>
      <c r="F8" s="23">
        <v>2.7407593663565502</v>
      </c>
      <c r="G8" s="23">
        <v>3.5344609946983083</v>
      </c>
      <c r="H8" s="24">
        <f>F8/G8-1</f>
        <v>-0.22456086784726459</v>
      </c>
      <c r="I8" s="21">
        <v>2.8580024067388687</v>
      </c>
      <c r="J8" s="21">
        <v>3.7974683544303796</v>
      </c>
      <c r="K8" s="22">
        <f>I8/J8-1</f>
        <v>-0.24739269955876453</v>
      </c>
      <c r="L8" s="23">
        <v>6.6586682663467309</v>
      </c>
      <c r="M8" s="23">
        <v>7.6026977314530964</v>
      </c>
      <c r="N8" s="24">
        <f>L8/M8-1</f>
        <v>-0.12417032722487753</v>
      </c>
      <c r="O8" s="21">
        <v>5.1724137931034484</v>
      </c>
      <c r="P8" s="21">
        <v>3.8036809815950918</v>
      </c>
      <c r="Q8" s="22">
        <f>O8/P8-1</f>
        <v>0.35984427141268083</v>
      </c>
      <c r="R8" s="23">
        <v>3.3434650455927053</v>
      </c>
      <c r="S8" s="23">
        <v>4.3895747599451305</v>
      </c>
      <c r="T8" s="24">
        <f>R8/S8-1</f>
        <v>-0.23831686930091189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2:23" ht="15" customHeight="1" x14ac:dyDescent="0.2">
      <c r="B9" s="20" t="s">
        <v>59</v>
      </c>
      <c r="C9" s="21">
        <v>5.1545454545454543</v>
      </c>
      <c r="D9" s="21">
        <v>5.0090909090909088</v>
      </c>
      <c r="E9" s="22">
        <f t="shared" ref="E9:E16" si="0">C9/D9-1</f>
        <v>2.9038112522685955E-2</v>
      </c>
      <c r="F9" s="23">
        <v>4.2494342469197885</v>
      </c>
      <c r="G9" s="23">
        <v>4.2918454935622314</v>
      </c>
      <c r="H9" s="24">
        <f t="shared" ref="H9:H17" si="1">F9/G9-1</f>
        <v>-9.8818204676891508E-3</v>
      </c>
      <c r="I9" s="21">
        <v>4.8736462093862816</v>
      </c>
      <c r="J9" s="21">
        <v>4.7920433996383363</v>
      </c>
      <c r="K9" s="22">
        <f t="shared" ref="K9:K17" si="2">I9/J9-1</f>
        <v>1.7028812751175071E-2</v>
      </c>
      <c r="L9" s="23">
        <v>8.9982003599280151</v>
      </c>
      <c r="M9" s="23">
        <v>6.9895769466584916</v>
      </c>
      <c r="N9" s="24">
        <f t="shared" ref="N9:N17" si="3">L9/M9-1</f>
        <v>0.28737410412654318</v>
      </c>
      <c r="O9" s="21">
        <v>4.0640394088669947</v>
      </c>
      <c r="P9" s="21">
        <v>4.0490797546012267</v>
      </c>
      <c r="Q9" s="22">
        <f t="shared" ref="Q9:Q17" si="4">O9/P9-1</f>
        <v>3.6945812807882561E-3</v>
      </c>
      <c r="R9" s="23">
        <v>3.3434650455927053</v>
      </c>
      <c r="S9" s="23">
        <v>4.8010973936899859</v>
      </c>
      <c r="T9" s="24">
        <f t="shared" ref="T9:T17" si="5">R9/S9-1</f>
        <v>-0.30360399478940503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60</v>
      </c>
      <c r="C10" s="21">
        <v>6.7272727272727275</v>
      </c>
      <c r="D10" s="21">
        <v>6.418181818181818</v>
      </c>
      <c r="E10" s="22">
        <f t="shared" si="0"/>
        <v>4.8158640226628968E-2</v>
      </c>
      <c r="F10" s="23">
        <v>6.1101332662811165</v>
      </c>
      <c r="G10" s="23">
        <v>6.2105528906841707</v>
      </c>
      <c r="H10" s="24">
        <f t="shared" si="1"/>
        <v>-1.6169192368312935E-2</v>
      </c>
      <c r="I10" s="21">
        <v>6.2876052948255117</v>
      </c>
      <c r="J10" s="21">
        <v>6.2386980108499097</v>
      </c>
      <c r="K10" s="22">
        <f t="shared" si="2"/>
        <v>7.839341460436966E-3</v>
      </c>
      <c r="L10" s="23">
        <v>10.017996400719856</v>
      </c>
      <c r="M10" s="23">
        <v>8.2158185162477011</v>
      </c>
      <c r="N10" s="24">
        <f t="shared" si="3"/>
        <v>0.21935463653537934</v>
      </c>
      <c r="O10" s="21">
        <v>4.6798029556650249</v>
      </c>
      <c r="P10" s="21">
        <v>4.4171779141104297</v>
      </c>
      <c r="Q10" s="22">
        <f t="shared" si="4"/>
        <v>5.945539135194311E-2</v>
      </c>
      <c r="R10" s="23">
        <v>5.6231003039513681</v>
      </c>
      <c r="S10" s="23">
        <v>5.8984910836762685</v>
      </c>
      <c r="T10" s="24">
        <f t="shared" si="5"/>
        <v>-4.6688343818477307E-2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61</v>
      </c>
      <c r="C11" s="21">
        <v>12.790909090909091</v>
      </c>
      <c r="D11" s="21">
        <v>13.227272727272727</v>
      </c>
      <c r="E11" s="22">
        <f t="shared" si="0"/>
        <v>-3.2989690721649478E-2</v>
      </c>
      <c r="F11" s="23">
        <v>11.943676137792306</v>
      </c>
      <c r="G11" s="23">
        <v>12.825044180762434</v>
      </c>
      <c r="H11" s="24">
        <f t="shared" si="1"/>
        <v>-6.872241768119447E-2</v>
      </c>
      <c r="I11" s="21">
        <v>12.876052948255115</v>
      </c>
      <c r="J11" s="21">
        <v>13.471971066907775</v>
      </c>
      <c r="K11" s="22">
        <f t="shared" si="2"/>
        <v>-4.4233922095962552E-2</v>
      </c>
      <c r="L11" s="23">
        <v>15.536892621475705</v>
      </c>
      <c r="M11" s="23">
        <v>16.554261189454323</v>
      </c>
      <c r="N11" s="24">
        <f t="shared" si="3"/>
        <v>-6.1456597569375049E-2</v>
      </c>
      <c r="O11" s="21">
        <v>9.6059113300492616</v>
      </c>
      <c r="P11" s="21">
        <v>10.184049079754601</v>
      </c>
      <c r="Q11" s="22">
        <f t="shared" si="4"/>
        <v>-5.6768947712030338E-2</v>
      </c>
      <c r="R11" s="23">
        <v>13.525835866261398</v>
      </c>
      <c r="S11" s="23">
        <v>10.699588477366255</v>
      </c>
      <c r="T11" s="24">
        <f t="shared" si="5"/>
        <v>0.26414542903904592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62</v>
      </c>
      <c r="C12" s="21">
        <v>11.745454545454546</v>
      </c>
      <c r="D12" s="21">
        <v>11.872727272727273</v>
      </c>
      <c r="E12" s="22">
        <f t="shared" si="0"/>
        <v>-1.0719754977029039E-2</v>
      </c>
      <c r="F12" s="23">
        <v>10.611013326628111</v>
      </c>
      <c r="G12" s="23">
        <v>11.764705882352942</v>
      </c>
      <c r="H12" s="24">
        <f t="shared" si="1"/>
        <v>-9.8063867236610647E-2</v>
      </c>
      <c r="I12" s="21">
        <v>12.725631768953068</v>
      </c>
      <c r="J12" s="21">
        <v>11.904761904761905</v>
      </c>
      <c r="K12" s="22">
        <f t="shared" si="2"/>
        <v>6.8953068592057631E-2</v>
      </c>
      <c r="L12" s="23">
        <v>12.057588482303538</v>
      </c>
      <c r="M12" s="23">
        <v>13.243408951563458</v>
      </c>
      <c r="N12" s="24">
        <f t="shared" si="3"/>
        <v>-8.9540425248283761E-2</v>
      </c>
      <c r="O12" s="21">
        <v>10.714285714285714</v>
      </c>
      <c r="P12" s="21">
        <v>10.429447852760736</v>
      </c>
      <c r="Q12" s="22">
        <f t="shared" si="4"/>
        <v>2.7310924369747802E-2</v>
      </c>
      <c r="R12" s="23">
        <v>13.98176291793313</v>
      </c>
      <c r="S12" s="23">
        <v>13.031550068587105</v>
      </c>
      <c r="T12" s="24">
        <f t="shared" si="5"/>
        <v>7.2916333386658039E-2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20" t="s">
        <v>63</v>
      </c>
      <c r="C13" s="21">
        <v>16.345454545454544</v>
      </c>
      <c r="D13" s="21">
        <v>17.290909090909089</v>
      </c>
      <c r="E13" s="22">
        <f t="shared" si="0"/>
        <v>-5.4679284963196628E-2</v>
      </c>
      <c r="F13" s="23">
        <v>16.670857430223787</v>
      </c>
      <c r="G13" s="23">
        <v>16.536228225195657</v>
      </c>
      <c r="H13" s="24">
        <f t="shared" si="1"/>
        <v>8.1414699407087454E-3</v>
      </c>
      <c r="I13" s="21">
        <v>17.298435619735258</v>
      </c>
      <c r="J13" s="21">
        <v>18.173598553345389</v>
      </c>
      <c r="K13" s="22">
        <f t="shared" si="2"/>
        <v>-4.8155731570786342E-2</v>
      </c>
      <c r="L13" s="23">
        <v>13.497300539892022</v>
      </c>
      <c r="M13" s="23">
        <v>15.511955855303494</v>
      </c>
      <c r="N13" s="24">
        <f t="shared" si="3"/>
        <v>-0.1298775817958937</v>
      </c>
      <c r="O13" s="21">
        <v>14.901477832512315</v>
      </c>
      <c r="P13" s="21">
        <v>19.509202453987729</v>
      </c>
      <c r="Q13" s="22">
        <f t="shared" si="4"/>
        <v>-0.2361821111007838</v>
      </c>
      <c r="R13" s="23">
        <v>19.148936170212767</v>
      </c>
      <c r="S13" s="23">
        <v>19.890260631001372</v>
      </c>
      <c r="T13" s="24">
        <f t="shared" si="5"/>
        <v>-3.7270726338958116E-2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64</v>
      </c>
      <c r="C14" s="21">
        <v>10.172727272727272</v>
      </c>
      <c r="D14" s="21">
        <v>10.554545454545455</v>
      </c>
      <c r="E14" s="22">
        <f t="shared" si="0"/>
        <v>-3.6175710594315347E-2</v>
      </c>
      <c r="F14" s="23">
        <v>10.761880814684435</v>
      </c>
      <c r="G14" s="23">
        <v>11.38601363292098</v>
      </c>
      <c r="H14" s="24">
        <f t="shared" si="1"/>
        <v>-5.4815744856650861E-2</v>
      </c>
      <c r="I14" s="21">
        <v>10.950661853188929</v>
      </c>
      <c r="J14" s="21">
        <v>11.603375527426161</v>
      </c>
      <c r="K14" s="22">
        <f t="shared" si="2"/>
        <v>-5.6252051197899555E-2</v>
      </c>
      <c r="L14" s="23">
        <v>7.1985602879424118</v>
      </c>
      <c r="M14" s="23">
        <v>6.5603923973022686</v>
      </c>
      <c r="N14" s="24">
        <f t="shared" si="3"/>
        <v>9.7275871928418134E-2</v>
      </c>
      <c r="O14" s="21">
        <v>12.192118226600986</v>
      </c>
      <c r="P14" s="21">
        <v>11.779141104294478</v>
      </c>
      <c r="Q14" s="22">
        <f t="shared" si="4"/>
        <v>3.5060036945812945E-2</v>
      </c>
      <c r="R14" s="23">
        <v>9.8784194528875382</v>
      </c>
      <c r="S14" s="23">
        <v>11.934156378600823</v>
      </c>
      <c r="T14" s="24">
        <f t="shared" si="5"/>
        <v>-0.17225657687873386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20" t="s">
        <v>65</v>
      </c>
      <c r="C15" s="21">
        <v>14.172727272727272</v>
      </c>
      <c r="D15" s="21">
        <v>14.2</v>
      </c>
      <c r="E15" s="22">
        <f t="shared" si="0"/>
        <v>-1.920614596670922E-3</v>
      </c>
      <c r="F15" s="23">
        <v>17.274327382449084</v>
      </c>
      <c r="G15" s="23">
        <v>15.778843726331734</v>
      </c>
      <c r="H15" s="24">
        <f t="shared" si="1"/>
        <v>9.477777219009309E-2</v>
      </c>
      <c r="I15" s="21">
        <v>12.695547533092659</v>
      </c>
      <c r="J15" s="21">
        <v>12.74864376130199</v>
      </c>
      <c r="K15" s="22">
        <f t="shared" si="2"/>
        <v>-4.1648530779800907E-3</v>
      </c>
      <c r="L15" s="23">
        <v>6.6586682663467309</v>
      </c>
      <c r="M15" s="23">
        <v>7.7866339668914772</v>
      </c>
      <c r="N15" s="24">
        <f t="shared" si="3"/>
        <v>-0.14485921713295125</v>
      </c>
      <c r="O15" s="21">
        <v>20.19704433497537</v>
      </c>
      <c r="P15" s="21">
        <v>19.877300613496931</v>
      </c>
      <c r="Q15" s="22">
        <f t="shared" si="4"/>
        <v>1.6085872407711532E-2</v>
      </c>
      <c r="R15" s="23">
        <v>15.19756838905775</v>
      </c>
      <c r="S15" s="23">
        <v>17.558299039780522</v>
      </c>
      <c r="T15" s="24">
        <f t="shared" si="5"/>
        <v>-0.13445098784194531</v>
      </c>
      <c r="U15" s="21" t="e">
        <f>#REF!</f>
        <v>#REF!</v>
      </c>
      <c r="V15" s="21" t="e">
        <f>#REF!</f>
        <v>#REF!</v>
      </c>
      <c r="W15" s="21" t="e">
        <f>#REF!</f>
        <v>#REF!</v>
      </c>
    </row>
    <row r="16" spans="2:23" ht="15" customHeight="1" x14ac:dyDescent="0.2">
      <c r="B16" s="20" t="s">
        <v>66</v>
      </c>
      <c r="C16" s="21">
        <v>19.045454545454547</v>
      </c>
      <c r="D16" s="21">
        <v>16.981818181818181</v>
      </c>
      <c r="E16" s="22">
        <f t="shared" si="0"/>
        <v>0.12152034261241984</v>
      </c>
      <c r="F16" s="23">
        <v>19.637918028664824</v>
      </c>
      <c r="G16" s="23">
        <v>17.672304973491542</v>
      </c>
      <c r="H16" s="24">
        <f t="shared" si="1"/>
        <v>0.11122561873630521</v>
      </c>
      <c r="I16" s="21">
        <v>19.434416365824308</v>
      </c>
      <c r="J16" s="21">
        <v>17.269439421338156</v>
      </c>
      <c r="K16" s="22">
        <f t="shared" si="2"/>
        <v>0.12536463353935523</v>
      </c>
      <c r="L16" s="23">
        <v>19.376124775044993</v>
      </c>
      <c r="M16" s="23">
        <v>17.535254445125691</v>
      </c>
      <c r="N16" s="24">
        <f t="shared" si="3"/>
        <v>0.10498110168176145</v>
      </c>
      <c r="O16" s="21">
        <v>18.472906403940886</v>
      </c>
      <c r="P16" s="21">
        <v>15.950920245398773</v>
      </c>
      <c r="Q16" s="22">
        <f t="shared" si="4"/>
        <v>0.15810913224706313</v>
      </c>
      <c r="R16" s="23">
        <v>15.957446808510639</v>
      </c>
      <c r="S16" s="23">
        <v>11.796982167352537</v>
      </c>
      <c r="T16" s="24">
        <f t="shared" si="5"/>
        <v>0.35267194458189022</v>
      </c>
      <c r="U16" s="21" t="e">
        <f>#REF!</f>
        <v>#REF!</v>
      </c>
      <c r="V16" s="21" t="e">
        <f>#REF!</f>
        <v>#REF!</v>
      </c>
      <c r="W16" s="21" t="e">
        <f>#REF!</f>
        <v>#REF!</v>
      </c>
    </row>
    <row r="17" spans="2:23" ht="15" customHeight="1" x14ac:dyDescent="0.2">
      <c r="B17" s="36" t="s">
        <v>67</v>
      </c>
      <c r="C17" s="40">
        <v>55675.334194272997</v>
      </c>
      <c r="D17" s="40">
        <v>52973.803000438093</v>
      </c>
      <c r="E17" s="41">
        <f>C17/D17-1</f>
        <v>5.0997493870933885E-2</v>
      </c>
      <c r="F17" s="40">
        <v>60155.740300375299</v>
      </c>
      <c r="G17" s="40">
        <v>55246.808954308399</v>
      </c>
      <c r="H17" s="41">
        <f t="shared" si="1"/>
        <v>8.885456805526637E-2</v>
      </c>
      <c r="I17" s="40">
        <v>56231.738984316689</v>
      </c>
      <c r="J17" s="40">
        <v>53006.216029143856</v>
      </c>
      <c r="K17" s="41">
        <f t="shared" si="2"/>
        <v>6.0851786767789129E-2</v>
      </c>
      <c r="L17" s="40">
        <v>41894.175595238048</v>
      </c>
      <c r="M17" s="40">
        <v>42835.600743494455</v>
      </c>
      <c r="N17" s="41">
        <f t="shared" si="3"/>
        <v>-2.1977633835318255E-2</v>
      </c>
      <c r="O17" s="40">
        <v>61968.30060422964</v>
      </c>
      <c r="P17" s="40">
        <v>59523.226277372312</v>
      </c>
      <c r="Q17" s="41">
        <f t="shared" si="4"/>
        <v>4.107765119221729E-2</v>
      </c>
      <c r="R17" s="40">
        <v>58926.488245931294</v>
      </c>
      <c r="S17" s="40">
        <v>56783.30015552097</v>
      </c>
      <c r="T17" s="41">
        <f t="shared" si="5"/>
        <v>3.7743281643378479E-2</v>
      </c>
      <c r="U17" s="42" t="e">
        <f>#REF!</f>
        <v>#REF!</v>
      </c>
      <c r="V17" s="42" t="e">
        <f>#REF!</f>
        <v>#REF!</v>
      </c>
      <c r="W17" s="43" t="e">
        <f>#REF!</f>
        <v>#REF!</v>
      </c>
    </row>
    <row r="18" spans="2:23" ht="12.95" customHeight="1" x14ac:dyDescent="0.2">
      <c r="B18" s="44" t="s">
        <v>68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2:23" x14ac:dyDescent="0.2">
      <c r="B19" s="27"/>
      <c r="C19" s="27"/>
      <c r="D19" s="45"/>
      <c r="E19" s="27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2:23" x14ac:dyDescent="0.2">
      <c r="B20" s="27"/>
      <c r="C20" s="27"/>
      <c r="D20" s="45"/>
      <c r="E20" s="27"/>
      <c r="F20" s="27"/>
      <c r="G20" s="27"/>
      <c r="H20" s="29" t="s">
        <v>47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2:23" x14ac:dyDescent="0.2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x14ac:dyDescent="0.2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2:23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2:23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</sheetData>
  <mergeCells count="10">
    <mergeCell ref="B18:W18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0" location="INDICE!A1" tooltip="Ver Índice" display="Ver Índice"/>
  </hyperlinks>
  <printOptions horizontalCentered="1" verticalCentered="1"/>
  <pageMargins left="0.26" right="0.37" top="0.98425196850393704" bottom="0.51" header="0" footer="0"/>
  <pageSetup paperSize="9" scale="76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W25"/>
  <sheetViews>
    <sheetView showGridLines="0" showZeros="0" zoomScaleNormal="100" workbookViewId="0"/>
  </sheetViews>
  <sheetFormatPr baseColWidth="10" defaultRowHeight="12.75" x14ac:dyDescent="0.2"/>
  <cols>
    <col min="1" max="1" width="19.28515625" style="10" customWidth="1"/>
    <col min="2" max="2" width="25.7109375" style="10" customWidth="1"/>
    <col min="3" max="20" width="8.7109375" style="10" customWidth="1"/>
    <col min="21" max="23" width="9.28515625" style="10" hidden="1" customWidth="1"/>
    <col min="24" max="16384" width="11.42578125" style="10"/>
  </cols>
  <sheetData>
    <row r="4" spans="2:23" ht="34.5" customHeight="1" x14ac:dyDescent="0.2"/>
    <row r="5" spans="2:23" ht="27" customHeight="1" x14ac:dyDescent="0.2">
      <c r="B5" s="46" t="s">
        <v>69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2:23" ht="15" customHeight="1" x14ac:dyDescent="0.2">
      <c r="B6" s="15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24.95" customHeight="1" x14ac:dyDescent="0.2">
      <c r="B7" s="15"/>
      <c r="C7" s="17">
        <v>2015</v>
      </c>
      <c r="D7" s="17">
        <v>2014</v>
      </c>
      <c r="E7" s="17" t="s">
        <v>357</v>
      </c>
      <c r="F7" s="18">
        <v>2015</v>
      </c>
      <c r="G7" s="18">
        <v>2014</v>
      </c>
      <c r="H7" s="18" t="s">
        <v>357</v>
      </c>
      <c r="I7" s="17">
        <v>2015</v>
      </c>
      <c r="J7" s="17">
        <v>2014</v>
      </c>
      <c r="K7" s="17" t="s">
        <v>357</v>
      </c>
      <c r="L7" s="18">
        <v>2015</v>
      </c>
      <c r="M7" s="18">
        <v>2014</v>
      </c>
      <c r="N7" s="18" t="s">
        <v>357</v>
      </c>
      <c r="O7" s="17">
        <v>2015</v>
      </c>
      <c r="P7" s="17">
        <v>2014</v>
      </c>
      <c r="Q7" s="17" t="s">
        <v>357</v>
      </c>
      <c r="R7" s="18">
        <v>2015</v>
      </c>
      <c r="S7" s="18">
        <v>2014</v>
      </c>
      <c r="T7" s="18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47" t="s">
        <v>70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8"/>
      <c r="V8" s="48"/>
      <c r="W8" s="48"/>
    </row>
    <row r="9" spans="2:23" ht="15" customHeight="1" x14ac:dyDescent="0.2">
      <c r="B9" s="20" t="s">
        <v>71</v>
      </c>
      <c r="C9" s="21">
        <v>58.763636363636365</v>
      </c>
      <c r="D9" s="21">
        <v>57.618181818181817</v>
      </c>
      <c r="E9" s="22">
        <f>C9/D9-1</f>
        <v>1.9880088355948233E-2</v>
      </c>
      <c r="F9" s="23">
        <v>59.06462157405079</v>
      </c>
      <c r="G9" s="23">
        <v>56.803837414794245</v>
      </c>
      <c r="H9" s="24">
        <f>F9/G9-1</f>
        <v>3.9799849132511778E-2</v>
      </c>
      <c r="I9" s="21">
        <v>58.303249097472921</v>
      </c>
      <c r="J9" s="21">
        <v>57.775768535262209</v>
      </c>
      <c r="K9" s="22">
        <f t="shared" ref="K9:K10" si="0">I9/J9-1</f>
        <v>9.1297887606422989E-3</v>
      </c>
      <c r="L9" s="23">
        <v>60.347930413917219</v>
      </c>
      <c r="M9" s="23">
        <v>60.515021459227469</v>
      </c>
      <c r="N9" s="24">
        <f t="shared" ref="N9:N10" si="1">L9/M9-1</f>
        <v>-2.7611498976800597E-3</v>
      </c>
      <c r="O9" s="21">
        <v>59.60591133004926</v>
      </c>
      <c r="P9" s="21">
        <v>54.478527607361961</v>
      </c>
      <c r="Q9" s="22">
        <f t="shared" ref="Q9:Q10" si="2">O9/P9-1</f>
        <v>9.4117516531309731E-2</v>
      </c>
      <c r="R9" s="23">
        <v>56.990881458966562</v>
      </c>
      <c r="S9" s="23">
        <v>58.299039780521262</v>
      </c>
      <c r="T9" s="24">
        <f t="shared" ref="T9:T10" si="3">R9/S9-1</f>
        <v>-2.2438762739138252E-2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72</v>
      </c>
      <c r="C10" s="21">
        <v>14.518181818181818</v>
      </c>
      <c r="D10" s="21">
        <v>14.336363636363636</v>
      </c>
      <c r="E10" s="22">
        <f>C10/D10-1</f>
        <v>1.2682308180088864E-2</v>
      </c>
      <c r="F10" s="23">
        <v>17.224038219763642</v>
      </c>
      <c r="G10" s="23">
        <v>16.485735925271396</v>
      </c>
      <c r="H10" s="24">
        <f t="shared" ref="H10" si="4">F10/G10-1</f>
        <v>4.4784309165142311E-2</v>
      </c>
      <c r="I10" s="21">
        <v>12.725631768953068</v>
      </c>
      <c r="J10" s="21">
        <v>12.899336949969861</v>
      </c>
      <c r="K10" s="22">
        <f t="shared" si="0"/>
        <v>-1.3466210061068185E-2</v>
      </c>
      <c r="L10" s="23">
        <v>12.537492501499701</v>
      </c>
      <c r="M10" s="23">
        <v>11.587982832618026</v>
      </c>
      <c r="N10" s="24">
        <f t="shared" si="1"/>
        <v>8.1939167722011153E-2</v>
      </c>
      <c r="O10" s="21">
        <v>15.763546798029557</v>
      </c>
      <c r="P10" s="21">
        <v>19.386503067484664</v>
      </c>
      <c r="Q10" s="22">
        <f t="shared" si="2"/>
        <v>-0.18688033921556402</v>
      </c>
      <c r="R10" s="23">
        <v>14.589665653495441</v>
      </c>
      <c r="S10" s="23">
        <v>12.757201646090534</v>
      </c>
      <c r="T10" s="24">
        <f t="shared" si="3"/>
        <v>0.14364153348367492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73</v>
      </c>
      <c r="C11" s="21">
        <v>3.0636363636363635</v>
      </c>
      <c r="D11" s="21">
        <v>3.3363636363636364</v>
      </c>
      <c r="E11" s="22">
        <f>C11/D11-1</f>
        <v>-8.1743869209809361E-2</v>
      </c>
      <c r="F11" s="23">
        <v>3.3442293185818457</v>
      </c>
      <c r="G11" s="23">
        <v>3.9636455440545317</v>
      </c>
      <c r="H11" s="24">
        <f>F11/G11-1</f>
        <v>-0.15627437382785414</v>
      </c>
      <c r="I11" s="21">
        <v>3.3092659446450061</v>
      </c>
      <c r="J11" s="21">
        <v>3.405666063893912</v>
      </c>
      <c r="K11" s="22">
        <f>I11/J11-1</f>
        <v>-2.8305804926360145E-2</v>
      </c>
      <c r="L11" s="23">
        <v>2.3995200959808036</v>
      </c>
      <c r="M11" s="23">
        <v>2.4524831391784181</v>
      </c>
      <c r="N11" s="24">
        <f>L11/M11-1</f>
        <v>-2.1595680863827349E-2</v>
      </c>
      <c r="O11" s="21">
        <v>3.3251231527093594</v>
      </c>
      <c r="P11" s="21">
        <v>3.5582822085889569</v>
      </c>
      <c r="Q11" s="22">
        <f>O11/P11-1</f>
        <v>-6.552573466961098E-2</v>
      </c>
      <c r="R11" s="23">
        <v>2.43161094224924</v>
      </c>
      <c r="S11" s="23">
        <v>2.7434842249657065</v>
      </c>
      <c r="T11" s="24">
        <f>R11/S11-1</f>
        <v>-0.113677811550152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74</v>
      </c>
      <c r="C12" s="21">
        <v>1.5636363636363637</v>
      </c>
      <c r="D12" s="21">
        <v>1.6727272727272726</v>
      </c>
      <c r="E12" s="22">
        <f>C12/D12-1</f>
        <v>-6.5217391304347672E-2</v>
      </c>
      <c r="F12" s="23">
        <v>1.3075182298214734</v>
      </c>
      <c r="G12" s="23">
        <v>1.792476647311285</v>
      </c>
      <c r="H12" s="24">
        <f>F12/G12-1</f>
        <v>-0.2705521537573442</v>
      </c>
      <c r="I12" s="21">
        <v>1.6546329723225031</v>
      </c>
      <c r="J12" s="21">
        <v>1.4767932489451476</v>
      </c>
      <c r="K12" s="22">
        <f>I12/J12-1</f>
        <v>0.12042289840123788</v>
      </c>
      <c r="L12" s="23">
        <v>1.6796640671865626</v>
      </c>
      <c r="M12" s="23">
        <v>1.8393623543838136</v>
      </c>
      <c r="N12" s="24">
        <f>L12/M12-1</f>
        <v>-8.6822635472905474E-2</v>
      </c>
      <c r="O12" s="21">
        <v>1.4778325123152709</v>
      </c>
      <c r="P12" s="21">
        <v>1.2269938650306749</v>
      </c>
      <c r="Q12" s="22">
        <f>O12/P12-1</f>
        <v>0.20443349753694573</v>
      </c>
      <c r="R12" s="23">
        <v>1.8237082066869301</v>
      </c>
      <c r="S12" s="23">
        <v>2.3319615912208507</v>
      </c>
      <c r="T12" s="24">
        <f>R12/S12-1</f>
        <v>-0.21795101019131058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20" t="s">
        <v>75</v>
      </c>
      <c r="C13" s="21">
        <v>8.454545454545455</v>
      </c>
      <c r="D13" s="21">
        <v>8.709090909090909</v>
      </c>
      <c r="E13" s="22">
        <f t="shared" ref="E13:E17" si="5">C13/D13-1</f>
        <v>-2.9227557411273475E-2</v>
      </c>
      <c r="F13" s="23">
        <v>7.7445310535579583</v>
      </c>
      <c r="G13" s="23">
        <v>7.4476142388285789</v>
      </c>
      <c r="H13" s="24">
        <f t="shared" ref="H13:H17" si="6">F13/G13-1</f>
        <v>3.9867372987900662E-2</v>
      </c>
      <c r="I13" s="21">
        <v>10.048134777376655</v>
      </c>
      <c r="J13" s="21">
        <v>10.427968655816757</v>
      </c>
      <c r="K13" s="22">
        <f t="shared" ref="K13:K17" si="7">I13/J13-1</f>
        <v>-3.6424532042319657E-2</v>
      </c>
      <c r="L13" s="23">
        <v>7.8584283143371323</v>
      </c>
      <c r="M13" s="23">
        <v>8.8902513795217661</v>
      </c>
      <c r="N13" s="24">
        <f t="shared" ref="N13:N17" si="8">L13/M13-1</f>
        <v>-0.11606230478042334</v>
      </c>
      <c r="O13" s="21">
        <v>6.7733990147783247</v>
      </c>
      <c r="P13" s="21">
        <v>8.0981595092024534</v>
      </c>
      <c r="Q13" s="22">
        <f t="shared" ref="Q13:Q17" si="9">O13/P13-1</f>
        <v>-0.16358784893267653</v>
      </c>
      <c r="R13" s="23">
        <v>9.4224924012158056</v>
      </c>
      <c r="S13" s="23">
        <v>8.5048010973936901</v>
      </c>
      <c r="T13" s="24">
        <f t="shared" ref="T13:T17" si="10">R13/S13-1</f>
        <v>0.10790273556231011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76</v>
      </c>
      <c r="C14" s="21">
        <v>5.6363636363636367</v>
      </c>
      <c r="D14" s="21">
        <v>6.0727272727272723</v>
      </c>
      <c r="E14" s="22">
        <f t="shared" si="5"/>
        <v>-7.1856287425149601E-2</v>
      </c>
      <c r="F14" s="23">
        <v>5.3809404073422176</v>
      </c>
      <c r="G14" s="23">
        <v>6.9426912395859635</v>
      </c>
      <c r="H14" s="24">
        <f t="shared" si="6"/>
        <v>-0.22494891078245371</v>
      </c>
      <c r="I14" s="21">
        <v>6.5884476534296033</v>
      </c>
      <c r="J14" s="21">
        <v>6.5400843881856536</v>
      </c>
      <c r="K14" s="22">
        <f t="shared" si="7"/>
        <v>7.394899266332855E-3</v>
      </c>
      <c r="L14" s="23">
        <v>4.3191361727654467</v>
      </c>
      <c r="M14" s="23">
        <v>4.4757817290006132</v>
      </c>
      <c r="N14" s="24">
        <f t="shared" si="8"/>
        <v>-3.4998479756103595E-2</v>
      </c>
      <c r="O14" s="21">
        <v>6.7733990147783247</v>
      </c>
      <c r="P14" s="21">
        <v>5.3987730061349692</v>
      </c>
      <c r="Q14" s="22">
        <f t="shared" si="9"/>
        <v>0.2546182266009851</v>
      </c>
      <c r="R14" s="23">
        <v>5.1671732522796354</v>
      </c>
      <c r="S14" s="23">
        <v>4.6639231824417013</v>
      </c>
      <c r="T14" s="24">
        <f t="shared" si="10"/>
        <v>0.10790273556230989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20" t="s">
        <v>77</v>
      </c>
      <c r="C15" s="21">
        <v>5.9909090909090912</v>
      </c>
      <c r="D15" s="21">
        <v>6.1818181818181817</v>
      </c>
      <c r="E15" s="22">
        <f t="shared" si="5"/>
        <v>-3.0882352941176361E-2</v>
      </c>
      <c r="F15" s="23">
        <v>3.9728438521498619</v>
      </c>
      <c r="G15" s="23">
        <v>4.3928300934107547</v>
      </c>
      <c r="H15" s="24">
        <f t="shared" si="6"/>
        <v>-9.5607212737608971E-2</v>
      </c>
      <c r="I15" s="21">
        <v>5.2647412755716001</v>
      </c>
      <c r="J15" s="21">
        <v>5.4550934297769738</v>
      </c>
      <c r="K15" s="22">
        <f t="shared" si="7"/>
        <v>-3.4894389373117618E-2</v>
      </c>
      <c r="L15" s="23">
        <v>9.0581883623275345</v>
      </c>
      <c r="M15" s="23">
        <v>8.0931943592887805</v>
      </c>
      <c r="N15" s="24">
        <f t="shared" si="8"/>
        <v>0.11923524386031881</v>
      </c>
      <c r="O15" s="21">
        <v>4.556650246305419</v>
      </c>
      <c r="P15" s="21">
        <v>6.0122699386503067</v>
      </c>
      <c r="Q15" s="22">
        <f t="shared" si="9"/>
        <v>-0.24210817331858847</v>
      </c>
      <c r="R15" s="23">
        <v>7.4468085106382977</v>
      </c>
      <c r="S15" s="23">
        <v>9.0534979423868318</v>
      </c>
      <c r="T15" s="24">
        <f t="shared" si="10"/>
        <v>-0.17746615087040629</v>
      </c>
      <c r="U15" s="21" t="e">
        <f>#REF!</f>
        <v>#REF!</v>
      </c>
      <c r="V15" s="21" t="e">
        <f>#REF!</f>
        <v>#REF!</v>
      </c>
      <c r="W15" s="21" t="e">
        <f>#REF!</f>
        <v>#REF!</v>
      </c>
    </row>
    <row r="16" spans="2:23" ht="15" customHeight="1" x14ac:dyDescent="0.2">
      <c r="B16" s="20" t="s">
        <v>78</v>
      </c>
      <c r="C16" s="21">
        <v>0.86363636363636365</v>
      </c>
      <c r="D16" s="21">
        <v>0.9363636363636364</v>
      </c>
      <c r="E16" s="22">
        <f t="shared" si="5"/>
        <v>-7.7669902912621436E-2</v>
      </c>
      <c r="F16" s="23">
        <v>0.65375911491073668</v>
      </c>
      <c r="G16" s="23">
        <v>0.93410754859883871</v>
      </c>
      <c r="H16" s="24">
        <f t="shared" si="6"/>
        <v>-0.30012436374015461</v>
      </c>
      <c r="I16" s="21">
        <v>0.96269554753309261</v>
      </c>
      <c r="J16" s="21">
        <v>0.78360458107293551</v>
      </c>
      <c r="K16" s="22">
        <f t="shared" si="7"/>
        <v>0.2285476256595389</v>
      </c>
      <c r="L16" s="23">
        <v>0.95980803839232154</v>
      </c>
      <c r="M16" s="23">
        <v>1.0423053341508277</v>
      </c>
      <c r="N16" s="24">
        <f t="shared" si="8"/>
        <v>-7.9148876107131505E-2</v>
      </c>
      <c r="O16" s="21">
        <v>0.98522167487684731</v>
      </c>
      <c r="P16" s="21">
        <v>0.98159509202453987</v>
      </c>
      <c r="Q16" s="22">
        <f t="shared" si="9"/>
        <v>3.6945812807882561E-3</v>
      </c>
      <c r="R16" s="23">
        <v>0.91185410334346506</v>
      </c>
      <c r="S16" s="23">
        <v>0.68587105624142664</v>
      </c>
      <c r="T16" s="24">
        <f t="shared" si="10"/>
        <v>0.329483282674772</v>
      </c>
      <c r="U16" s="21" t="e">
        <f>#REF!</f>
        <v>#REF!</v>
      </c>
      <c r="V16" s="21" t="e">
        <f>#REF!</f>
        <v>#REF!</v>
      </c>
      <c r="W16" s="21" t="e">
        <f>#REF!</f>
        <v>#REF!</v>
      </c>
    </row>
    <row r="17" spans="1:23" ht="12.95" customHeight="1" x14ac:dyDescent="0.2">
      <c r="B17" s="20" t="s">
        <v>55</v>
      </c>
      <c r="C17" s="21">
        <v>1.1454545454545455</v>
      </c>
      <c r="D17" s="21">
        <v>1.1363636363636365</v>
      </c>
      <c r="E17" s="22">
        <f t="shared" si="5"/>
        <v>8.0000000000000071E-3</v>
      </c>
      <c r="F17" s="23">
        <v>1.3075182298214734</v>
      </c>
      <c r="G17" s="23">
        <v>1.2370613481444079</v>
      </c>
      <c r="H17" s="24">
        <f t="shared" si="6"/>
        <v>5.6955042514868603E-2</v>
      </c>
      <c r="I17" s="21">
        <v>1.1432009626955475</v>
      </c>
      <c r="J17" s="21">
        <v>1.2356841470765521</v>
      </c>
      <c r="K17" s="22">
        <f t="shared" si="7"/>
        <v>-7.4843708725895852E-2</v>
      </c>
      <c r="L17" s="23">
        <v>0.83983203359328129</v>
      </c>
      <c r="M17" s="23">
        <v>1.1036174126302882</v>
      </c>
      <c r="N17" s="24">
        <f t="shared" si="8"/>
        <v>-0.23901886289408791</v>
      </c>
      <c r="O17" s="21">
        <v>0.73891625615763545</v>
      </c>
      <c r="P17" s="21">
        <v>0.85889570552147243</v>
      </c>
      <c r="Q17" s="22">
        <f t="shared" si="9"/>
        <v>-0.13969035890218162</v>
      </c>
      <c r="R17" s="23">
        <v>1.21580547112462</v>
      </c>
      <c r="S17" s="23">
        <v>0.96021947873799729</v>
      </c>
      <c r="T17" s="24">
        <f t="shared" si="10"/>
        <v>0.26617455492835429</v>
      </c>
      <c r="U17" s="26"/>
      <c r="V17" s="26"/>
      <c r="W17" s="26"/>
    </row>
    <row r="18" spans="1:23" ht="18" customHeight="1" x14ac:dyDescent="0.2">
      <c r="B18" s="49" t="s">
        <v>79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21" t="e">
        <f>#REF!</f>
        <v>#REF!</v>
      </c>
      <c r="V18" s="21" t="e">
        <f>#REF!</f>
        <v>#REF!</v>
      </c>
      <c r="W18" s="21" t="e">
        <f>#REF!</f>
        <v>#REF!</v>
      </c>
    </row>
    <row r="19" spans="1:23" ht="15" customHeight="1" x14ac:dyDescent="0.2">
      <c r="B19" s="20" t="s">
        <v>80</v>
      </c>
      <c r="C19" s="21">
        <v>14.2</v>
      </c>
      <c r="D19" s="21">
        <v>14.409090909090908</v>
      </c>
      <c r="E19" s="22">
        <f>C19/D19-1</f>
        <v>-1.4511041009463765E-2</v>
      </c>
      <c r="F19" s="23">
        <v>16.897158662308271</v>
      </c>
      <c r="G19" s="23">
        <v>17.192628124211058</v>
      </c>
      <c r="H19" s="24">
        <f>F19/G19-1</f>
        <v>-1.7185822886886082E-2</v>
      </c>
      <c r="I19" s="21">
        <v>12.515042117930205</v>
      </c>
      <c r="J19" s="21">
        <v>12.929475587703436</v>
      </c>
      <c r="K19" s="22">
        <f>I19/J19-1</f>
        <v>-3.2053385843999527E-2</v>
      </c>
      <c r="L19" s="23">
        <v>12.29754049190162</v>
      </c>
      <c r="M19" s="23">
        <v>10.729613733905579</v>
      </c>
      <c r="N19" s="24">
        <f>L19/M19-1</f>
        <v>0.1461307738452311</v>
      </c>
      <c r="O19" s="21">
        <v>18.349753694581281</v>
      </c>
      <c r="P19" s="21">
        <v>20</v>
      </c>
      <c r="Q19" s="22">
        <f>O19/P19-1</f>
        <v>-8.2512315270935943E-2</v>
      </c>
      <c r="R19" s="23">
        <v>11.702127659574469</v>
      </c>
      <c r="S19" s="23">
        <v>11.385459533607682</v>
      </c>
      <c r="T19" s="24">
        <f>R19/S19-1</f>
        <v>2.7813381184311758E-2</v>
      </c>
      <c r="U19" s="21" t="e">
        <f>#REF!</f>
        <v>#REF!</v>
      </c>
      <c r="V19" s="21" t="e">
        <f>#REF!</f>
        <v>#REF!</v>
      </c>
      <c r="W19" s="21" t="e">
        <f>#REF!</f>
        <v>#REF!</v>
      </c>
    </row>
    <row r="20" spans="1:23" ht="15" customHeight="1" x14ac:dyDescent="0.2">
      <c r="B20" s="20" t="s">
        <v>81</v>
      </c>
      <c r="C20" s="21">
        <v>82.736363636363635</v>
      </c>
      <c r="D20" s="21">
        <v>82.809090909090912</v>
      </c>
      <c r="E20" s="22">
        <f t="shared" ref="E20:E21" si="11">C20/D20-1</f>
        <v>-8.7825227796689553E-4</v>
      </c>
      <c r="F20" s="23">
        <v>80.211214483278852</v>
      </c>
      <c r="G20" s="23">
        <v>79.70209543044686</v>
      </c>
      <c r="H20" s="24">
        <f t="shared" ref="H20:H21" si="12">F20/G20-1</f>
        <v>6.3877750024312618E-3</v>
      </c>
      <c r="I20" s="21">
        <v>83.844765342960287</v>
      </c>
      <c r="J20" s="21">
        <v>84.147076552139836</v>
      </c>
      <c r="K20" s="22">
        <f t="shared" ref="K20:K21" si="13">I20/J20-1</f>
        <v>-3.5926525503501283E-3</v>
      </c>
      <c r="L20" s="23">
        <v>85.782843431313736</v>
      </c>
      <c r="M20" s="23">
        <v>87.124463519313309</v>
      </c>
      <c r="N20" s="24">
        <f t="shared" ref="N20:N21" si="14">L20/M20-1</f>
        <v>-1.5398890665216824E-2</v>
      </c>
      <c r="O20" s="21">
        <v>77.709359605911331</v>
      </c>
      <c r="P20" s="21">
        <v>77.177914110429441</v>
      </c>
      <c r="Q20" s="22">
        <f t="shared" ref="Q20:Q21" si="15">O20/P20-1</f>
        <v>6.8859789955124651E-3</v>
      </c>
      <c r="R20" s="23">
        <v>84.954407294832833</v>
      </c>
      <c r="S20" s="23">
        <v>86.282578875171467</v>
      </c>
      <c r="T20" s="24">
        <f t="shared" ref="T20:T21" si="16">R20/S20-1</f>
        <v>-1.539327634446519E-2</v>
      </c>
      <c r="U20" s="21" t="e">
        <f>#REF!</f>
        <v>#REF!</v>
      </c>
      <c r="V20" s="21" t="e">
        <f>#REF!</f>
        <v>#REF!</v>
      </c>
      <c r="W20" s="21" t="e">
        <f>#REF!</f>
        <v>#REF!</v>
      </c>
    </row>
    <row r="21" spans="1:23" ht="15" customHeight="1" x14ac:dyDescent="0.2">
      <c r="B21" s="20" t="s">
        <v>66</v>
      </c>
      <c r="C21" s="21">
        <v>3.0636363636363635</v>
      </c>
      <c r="D21" s="21">
        <v>2.7818181818181817</v>
      </c>
      <c r="E21" s="22">
        <f t="shared" si="11"/>
        <v>0.10130718954248374</v>
      </c>
      <c r="F21" s="23">
        <v>2.8916268544128738</v>
      </c>
      <c r="G21" s="23">
        <v>3.1052764453420854</v>
      </c>
      <c r="H21" s="24">
        <f t="shared" si="12"/>
        <v>-6.8802116233382726E-2</v>
      </c>
      <c r="I21" s="21">
        <v>3.6401925391095067</v>
      </c>
      <c r="J21" s="21">
        <v>2.9234478601567209</v>
      </c>
      <c r="K21" s="22">
        <f t="shared" si="13"/>
        <v>0.2451710149242623</v>
      </c>
      <c r="L21" s="23">
        <v>1.9196160767846431</v>
      </c>
      <c r="M21" s="23">
        <v>2.1459227467811157</v>
      </c>
      <c r="N21" s="24">
        <f t="shared" si="14"/>
        <v>-0.10545890821835624</v>
      </c>
      <c r="O21" s="21">
        <v>3.9408866995073892</v>
      </c>
      <c r="P21" s="21">
        <v>2.8220858895705523</v>
      </c>
      <c r="Q21" s="22">
        <f t="shared" si="15"/>
        <v>0.39644463482544445</v>
      </c>
      <c r="R21" s="23">
        <v>3.3434650455927053</v>
      </c>
      <c r="S21" s="23">
        <v>2.3319615912208507</v>
      </c>
      <c r="T21" s="24">
        <f t="shared" si="16"/>
        <v>0.43375648131593048</v>
      </c>
      <c r="U21" s="48"/>
      <c r="V21" s="48"/>
      <c r="W21" s="48"/>
    </row>
    <row r="22" spans="1:23" ht="26.25" customHeight="1" x14ac:dyDescent="0.2">
      <c r="B22" s="25" t="s">
        <v>82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8"/>
      <c r="V22" s="28"/>
      <c r="W22" s="28"/>
    </row>
    <row r="23" spans="1:23" x14ac:dyDescent="0.2">
      <c r="A23" s="5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x14ac:dyDescent="0.2">
      <c r="B24" s="28"/>
      <c r="C24" s="28"/>
      <c r="D24" s="28"/>
      <c r="E24" s="28"/>
      <c r="F24" s="29" t="s">
        <v>47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</sheetData>
  <mergeCells count="11">
    <mergeCell ref="B18:T18"/>
    <mergeCell ref="B22:T22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F24" location="INDICE!A1" tooltip="Ver Índice" display="Ver Índice"/>
  </hyperlinks>
  <printOptions horizontalCentered="1" verticalCentered="1"/>
  <pageMargins left="0.3" right="0.23" top="0.98425196850393704" bottom="0.98425196850393704" header="0" footer="0"/>
  <pageSetup paperSize="9" scale="78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AB53"/>
  <sheetViews>
    <sheetView showGridLines="0" showZeros="0" zoomScaleNormal="100" workbookViewId="0"/>
  </sheetViews>
  <sheetFormatPr baseColWidth="10" defaultRowHeight="12.75" x14ac:dyDescent="0.2"/>
  <cols>
    <col min="1" max="1" width="18" style="3" customWidth="1"/>
    <col min="2" max="2" width="5.7109375" style="3" customWidth="1"/>
    <col min="3" max="3" width="30.7109375" style="3" customWidth="1"/>
    <col min="4" max="21" width="9.28515625" style="3" customWidth="1"/>
    <col min="22" max="23" width="9.28515625" style="3" hidden="1" customWidth="1"/>
    <col min="24" max="24" width="1" style="3" hidden="1" customWidth="1"/>
    <col min="25" max="25" width="11.42578125" style="3"/>
    <col min="26" max="26" width="8.28515625" style="3" customWidth="1"/>
    <col min="27" max="27" width="25.85546875" style="3" customWidth="1"/>
    <col min="28" max="30" width="11.42578125" style="3" customWidth="1"/>
    <col min="31" max="16384" width="11.42578125" style="3"/>
  </cols>
  <sheetData>
    <row r="4" spans="2:28" ht="33.75" customHeight="1" x14ac:dyDescent="0.2"/>
    <row r="5" spans="2:28" ht="25.5" customHeight="1" x14ac:dyDescent="0.2">
      <c r="B5" s="51" t="s">
        <v>83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AB5" s="52"/>
    </row>
    <row r="6" spans="2:28" ht="15" customHeight="1" x14ac:dyDescent="0.2">
      <c r="B6" s="53"/>
      <c r="C6" s="53"/>
      <c r="D6" s="15" t="s">
        <v>24</v>
      </c>
      <c r="E6" s="15"/>
      <c r="F6" s="15"/>
      <c r="G6" s="16" t="s">
        <v>25</v>
      </c>
      <c r="H6" s="16"/>
      <c r="I6" s="16"/>
      <c r="J6" s="15" t="s">
        <v>26</v>
      </c>
      <c r="K6" s="15"/>
      <c r="L6" s="15"/>
      <c r="M6" s="16" t="s">
        <v>27</v>
      </c>
      <c r="N6" s="16"/>
      <c r="O6" s="16"/>
      <c r="P6" s="15" t="s">
        <v>28</v>
      </c>
      <c r="Q6" s="15"/>
      <c r="R6" s="15"/>
      <c r="S6" s="16" t="s">
        <v>29</v>
      </c>
      <c r="T6" s="16"/>
      <c r="U6" s="16"/>
      <c r="V6" s="15" t="s">
        <v>30</v>
      </c>
      <c r="W6" s="15"/>
      <c r="X6" s="15"/>
    </row>
    <row r="7" spans="2:28" ht="15" customHeight="1" x14ac:dyDescent="0.2">
      <c r="B7" s="53"/>
      <c r="C7" s="53"/>
      <c r="D7" s="19">
        <v>2015</v>
      </c>
      <c r="E7" s="19">
        <v>2014</v>
      </c>
      <c r="F7" s="19" t="s">
        <v>357</v>
      </c>
      <c r="G7" s="35">
        <v>2015</v>
      </c>
      <c r="H7" s="35">
        <v>2014</v>
      </c>
      <c r="I7" s="35" t="s">
        <v>357</v>
      </c>
      <c r="J7" s="19">
        <v>2015</v>
      </c>
      <c r="K7" s="19">
        <v>2014</v>
      </c>
      <c r="L7" s="19" t="s">
        <v>357</v>
      </c>
      <c r="M7" s="35">
        <v>2015</v>
      </c>
      <c r="N7" s="35">
        <v>2014</v>
      </c>
      <c r="O7" s="35" t="s">
        <v>357</v>
      </c>
      <c r="P7" s="19">
        <v>2015</v>
      </c>
      <c r="Q7" s="19">
        <v>2014</v>
      </c>
      <c r="R7" s="19" t="s">
        <v>357</v>
      </c>
      <c r="S7" s="35">
        <v>2015</v>
      </c>
      <c r="T7" s="35">
        <v>2014</v>
      </c>
      <c r="U7" s="35" t="s">
        <v>357</v>
      </c>
      <c r="V7" s="19">
        <v>2015</v>
      </c>
      <c r="W7" s="19">
        <v>2014</v>
      </c>
      <c r="X7" s="19" t="s">
        <v>357</v>
      </c>
    </row>
    <row r="8" spans="2:28" ht="15" customHeight="1" x14ac:dyDescent="0.2">
      <c r="B8" s="49" t="s">
        <v>84</v>
      </c>
      <c r="C8" s="49"/>
      <c r="D8" s="54">
        <v>740.38139475498474</v>
      </c>
      <c r="E8" s="54">
        <v>698.23011680407944</v>
      </c>
      <c r="F8" s="41">
        <f t="shared" ref="F8:F25" si="0">D8/E8-1</f>
        <v>6.036874797643943E-2</v>
      </c>
      <c r="G8" s="54">
        <v>864.61515922969693</v>
      </c>
      <c r="H8" s="54">
        <v>793.63668128945449</v>
      </c>
      <c r="I8" s="41">
        <f t="shared" ref="I8:I25" si="1">G8/H8-1</f>
        <v>8.9434472490511396E-2</v>
      </c>
      <c r="J8" s="54">
        <v>725.17406168360287</v>
      </c>
      <c r="K8" s="54">
        <v>680.78717382886975</v>
      </c>
      <c r="L8" s="41">
        <f t="shared" ref="L8:L25" si="2">J8/K8-1</f>
        <v>6.5199359742771357E-2</v>
      </c>
      <c r="M8" s="54">
        <v>608.52935262743824</v>
      </c>
      <c r="N8" s="54">
        <v>604.1897632216469</v>
      </c>
      <c r="O8" s="41">
        <f t="shared" ref="O8:O25" si="3">M8/N8-1</f>
        <v>7.1824940936633386E-3</v>
      </c>
      <c r="P8" s="54">
        <v>788.42345978304957</v>
      </c>
      <c r="Q8" s="54">
        <v>780.56170697846244</v>
      </c>
      <c r="R8" s="41">
        <f t="shared" ref="R8:R25" si="4">P8/Q8-1</f>
        <v>1.0071917100596517E-2</v>
      </c>
      <c r="S8" s="54">
        <v>592.3553258988743</v>
      </c>
      <c r="T8" s="54">
        <v>522.33283402028167</v>
      </c>
      <c r="U8" s="41">
        <f t="shared" ref="U8:U25" si="5">S8/T8-1</f>
        <v>0.13405722810807208</v>
      </c>
      <c r="V8" s="38" t="e">
        <f>#REF!</f>
        <v>#REF!</v>
      </c>
      <c r="W8" s="38" t="e">
        <f>#REF!</f>
        <v>#REF!</v>
      </c>
      <c r="X8" s="38" t="e">
        <f>#REF!</f>
        <v>#REF!</v>
      </c>
    </row>
    <row r="9" spans="2:28" ht="15" customHeight="1" x14ac:dyDescent="0.2">
      <c r="B9" s="49" t="s">
        <v>85</v>
      </c>
      <c r="C9" s="49"/>
      <c r="D9" s="54">
        <v>387.67482844824917</v>
      </c>
      <c r="E9" s="54">
        <v>367.42590263860603</v>
      </c>
      <c r="F9" s="41">
        <f t="shared" si="0"/>
        <v>5.5110229475464179E-2</v>
      </c>
      <c r="G9" s="54">
        <v>373.94899925239321</v>
      </c>
      <c r="H9" s="54">
        <v>344.66619993559931</v>
      </c>
      <c r="I9" s="41">
        <f t="shared" si="1"/>
        <v>8.4959880958055622E-2</v>
      </c>
      <c r="J9" s="54">
        <v>440.08284702350886</v>
      </c>
      <c r="K9" s="54">
        <v>408.62174110956215</v>
      </c>
      <c r="L9" s="41">
        <f t="shared" si="2"/>
        <v>7.6993225638258833E-2</v>
      </c>
      <c r="M9" s="54">
        <v>349.1332604800055</v>
      </c>
      <c r="N9" s="54">
        <v>343.91423951597744</v>
      </c>
      <c r="O9" s="41">
        <f t="shared" si="3"/>
        <v>1.5175355842704574E-2</v>
      </c>
      <c r="P9" s="54">
        <v>356.625163041409</v>
      </c>
      <c r="Q9" s="54">
        <v>343.81437107551187</v>
      </c>
      <c r="R9" s="41">
        <f t="shared" si="4"/>
        <v>3.7260780943573435E-2</v>
      </c>
      <c r="S9" s="54">
        <v>358.21955567278326</v>
      </c>
      <c r="T9" s="54">
        <v>364.07556848439066</v>
      </c>
      <c r="U9" s="41">
        <f t="shared" si="5"/>
        <v>-1.6084608027903013E-2</v>
      </c>
      <c r="V9" s="38" t="e">
        <f>#REF!</f>
        <v>#REF!</v>
      </c>
      <c r="W9" s="38" t="e">
        <f>#REF!</f>
        <v>#REF!</v>
      </c>
      <c r="X9" s="38" t="e">
        <f>#REF!</f>
        <v>#REF!</v>
      </c>
    </row>
    <row r="10" spans="2:28" ht="15" customHeight="1" x14ac:dyDescent="0.2">
      <c r="B10" s="55" t="s">
        <v>86</v>
      </c>
      <c r="C10" s="56" t="s">
        <v>87</v>
      </c>
      <c r="D10" s="21">
        <v>133.13268202872712</v>
      </c>
      <c r="E10" s="21">
        <v>127.0395856910678</v>
      </c>
      <c r="F10" s="22">
        <f t="shared" si="0"/>
        <v>4.7962186782286809E-2</v>
      </c>
      <c r="G10" s="23">
        <v>126.50464032190251</v>
      </c>
      <c r="H10" s="23">
        <v>117.02588860819753</v>
      </c>
      <c r="I10" s="24">
        <f t="shared" si="1"/>
        <v>8.0997049682227429E-2</v>
      </c>
      <c r="J10" s="21">
        <v>173.06421401217034</v>
      </c>
      <c r="K10" s="21">
        <v>161.19096169136506</v>
      </c>
      <c r="L10" s="22">
        <f t="shared" si="2"/>
        <v>7.3659541429743403E-2</v>
      </c>
      <c r="M10" s="23">
        <v>96.054574364690581</v>
      </c>
      <c r="N10" s="23">
        <v>94.257742399954751</v>
      </c>
      <c r="O10" s="24">
        <f t="shared" si="3"/>
        <v>1.906296415536346E-2</v>
      </c>
      <c r="P10" s="21">
        <v>93.275451198442738</v>
      </c>
      <c r="Q10" s="21">
        <v>99.17614243181751</v>
      </c>
      <c r="R10" s="22">
        <f t="shared" si="4"/>
        <v>-5.9497083559500563E-2</v>
      </c>
      <c r="S10" s="23">
        <v>147.40624236627042</v>
      </c>
      <c r="T10" s="23">
        <v>140.26008433459344</v>
      </c>
      <c r="U10" s="24">
        <f t="shared" si="5"/>
        <v>5.0949335055507694E-2</v>
      </c>
      <c r="V10" s="57" t="e">
        <f>#REF!</f>
        <v>#REF!</v>
      </c>
      <c r="W10" s="57" t="e">
        <f>#REF!</f>
        <v>#REF!</v>
      </c>
      <c r="X10" s="57" t="e">
        <f>#REF!</f>
        <v>#REF!</v>
      </c>
    </row>
    <row r="11" spans="2:28" ht="15" customHeight="1" x14ac:dyDescent="0.2">
      <c r="B11" s="55"/>
      <c r="C11" s="58" t="s">
        <v>88</v>
      </c>
      <c r="D11" s="21">
        <v>64.962857726959356</v>
      </c>
      <c r="E11" s="21">
        <v>60.266071896292239</v>
      </c>
      <c r="F11" s="22">
        <f t="shared" si="0"/>
        <v>7.7934162338462842E-2</v>
      </c>
      <c r="G11" s="23">
        <v>65.799882226640861</v>
      </c>
      <c r="H11" s="23">
        <v>59.586585402019359</v>
      </c>
      <c r="I11" s="24">
        <f t="shared" si="1"/>
        <v>0.1042734162849166</v>
      </c>
      <c r="J11" s="21">
        <v>76.378810232663199</v>
      </c>
      <c r="K11" s="21">
        <v>69.340825143973532</v>
      </c>
      <c r="L11" s="22">
        <f t="shared" si="2"/>
        <v>0.10149843290841409</v>
      </c>
      <c r="M11" s="23">
        <v>63.593922236405959</v>
      </c>
      <c r="N11" s="23">
        <v>63.031062674514118</v>
      </c>
      <c r="O11" s="24">
        <f t="shared" si="3"/>
        <v>8.9298758105726961E-3</v>
      </c>
      <c r="P11" s="21">
        <v>43.68659813169927</v>
      </c>
      <c r="Q11" s="21">
        <v>42.123302301974682</v>
      </c>
      <c r="R11" s="22">
        <f t="shared" si="4"/>
        <v>3.7112375912923268E-2</v>
      </c>
      <c r="S11" s="23">
        <v>44.476476648990008</v>
      </c>
      <c r="T11" s="23">
        <v>49.338613629198264</v>
      </c>
      <c r="U11" s="24">
        <f t="shared" si="5"/>
        <v>-9.8546282973198007E-2</v>
      </c>
      <c r="V11" s="57" t="e">
        <f>#REF!</f>
        <v>#REF!</v>
      </c>
      <c r="W11" s="57" t="e">
        <f>#REF!</f>
        <v>#REF!</v>
      </c>
      <c r="X11" s="57" t="e">
        <f>#REF!</f>
        <v>#REF!</v>
      </c>
    </row>
    <row r="12" spans="2:28" ht="15" customHeight="1" x14ac:dyDescent="0.2">
      <c r="B12" s="55"/>
      <c r="C12" s="56" t="s">
        <v>89</v>
      </c>
      <c r="D12" s="21">
        <v>45.20139937773483</v>
      </c>
      <c r="E12" s="21">
        <v>41.89386633246729</v>
      </c>
      <c r="F12" s="22">
        <f t="shared" si="0"/>
        <v>7.8950293558946116E-2</v>
      </c>
      <c r="G12" s="23">
        <v>39.182278838039849</v>
      </c>
      <c r="H12" s="23">
        <v>35.124691897319551</v>
      </c>
      <c r="I12" s="24">
        <f t="shared" si="1"/>
        <v>0.11551950270715228</v>
      </c>
      <c r="J12" s="21">
        <v>54.439485150696875</v>
      </c>
      <c r="K12" s="21">
        <v>51.764451798311441</v>
      </c>
      <c r="L12" s="22">
        <f t="shared" si="2"/>
        <v>5.1677034324792981E-2</v>
      </c>
      <c r="M12" s="23">
        <v>35.343065649192262</v>
      </c>
      <c r="N12" s="23">
        <v>35.277682404088473</v>
      </c>
      <c r="O12" s="24">
        <f t="shared" si="3"/>
        <v>1.853388336423567E-3</v>
      </c>
      <c r="P12" s="21">
        <v>47.673196878200102</v>
      </c>
      <c r="Q12" s="21">
        <v>37.041584787631166</v>
      </c>
      <c r="R12" s="22">
        <f t="shared" si="4"/>
        <v>0.2870182836809676</v>
      </c>
      <c r="S12" s="23">
        <v>55.079833624145451</v>
      </c>
      <c r="T12" s="23">
        <v>51.858341580446869</v>
      </c>
      <c r="U12" s="24">
        <f t="shared" si="5"/>
        <v>6.2121000123020576E-2</v>
      </c>
      <c r="V12" s="57" t="e">
        <f>#REF!</f>
        <v>#REF!</v>
      </c>
      <c r="W12" s="57" t="e">
        <f>#REF!</f>
        <v>#REF!</v>
      </c>
      <c r="X12" s="57" t="e">
        <f>#REF!</f>
        <v>#REF!</v>
      </c>
    </row>
    <row r="13" spans="2:28" ht="15" customHeight="1" x14ac:dyDescent="0.2">
      <c r="B13" s="55"/>
      <c r="C13" s="56" t="s">
        <v>90</v>
      </c>
      <c r="D13" s="21">
        <v>30.646328606240782</v>
      </c>
      <c r="E13" s="21">
        <v>25.053403594510183</v>
      </c>
      <c r="F13" s="22">
        <f t="shared" si="0"/>
        <v>0.22324012745941424</v>
      </c>
      <c r="G13" s="23">
        <v>28.757653356335165</v>
      </c>
      <c r="H13" s="23">
        <v>19.064657824759998</v>
      </c>
      <c r="I13" s="24">
        <f t="shared" si="1"/>
        <v>0.50842745884410823</v>
      </c>
      <c r="J13" s="21">
        <v>30.775367521656314</v>
      </c>
      <c r="K13" s="21">
        <v>23.579300443318928</v>
      </c>
      <c r="L13" s="22">
        <f t="shared" si="2"/>
        <v>0.30518577494000065</v>
      </c>
      <c r="M13" s="23">
        <v>24.599711171115324</v>
      </c>
      <c r="N13" s="23">
        <v>24.221901303119804</v>
      </c>
      <c r="O13" s="24">
        <f t="shared" si="3"/>
        <v>1.5597861756081688E-2</v>
      </c>
      <c r="P13" s="21">
        <v>50.715334894821972</v>
      </c>
      <c r="Q13" s="21">
        <v>40.194837643488391</v>
      </c>
      <c r="R13" s="22">
        <f t="shared" si="4"/>
        <v>0.26173752322738664</v>
      </c>
      <c r="S13" s="23">
        <v>16.719231696450532</v>
      </c>
      <c r="T13" s="23">
        <v>20.514710325839637</v>
      </c>
      <c r="U13" s="24">
        <f t="shared" si="5"/>
        <v>-0.1850125382764215</v>
      </c>
      <c r="V13" s="57" t="e">
        <f>#REF!</f>
        <v>#REF!</v>
      </c>
      <c r="W13" s="57" t="e">
        <f>#REF!</f>
        <v>#REF!</v>
      </c>
      <c r="X13" s="57" t="e">
        <f>#REF!</f>
        <v>#REF!</v>
      </c>
    </row>
    <row r="14" spans="2:28" ht="15" customHeight="1" x14ac:dyDescent="0.2">
      <c r="B14" s="55"/>
      <c r="C14" s="56" t="s">
        <v>91</v>
      </c>
      <c r="D14" s="21">
        <v>24.694584287030018</v>
      </c>
      <c r="E14" s="21">
        <v>24.585391796177348</v>
      </c>
      <c r="F14" s="22">
        <f t="shared" si="0"/>
        <v>4.4413565485521556E-3</v>
      </c>
      <c r="G14" s="23">
        <v>26.920650458108891</v>
      </c>
      <c r="H14" s="23">
        <v>27.584461711666858</v>
      </c>
      <c r="I14" s="24">
        <f t="shared" si="1"/>
        <v>-2.4064680344195621E-2</v>
      </c>
      <c r="J14" s="21">
        <v>21.313169312642724</v>
      </c>
      <c r="K14" s="21">
        <v>21.007242512993578</v>
      </c>
      <c r="L14" s="22">
        <f t="shared" si="2"/>
        <v>1.4562920357582554E-2</v>
      </c>
      <c r="M14" s="23">
        <v>32.421173665931533</v>
      </c>
      <c r="N14" s="23">
        <v>30.278525158594551</v>
      </c>
      <c r="O14" s="24">
        <f t="shared" si="3"/>
        <v>7.0764625955660021E-2</v>
      </c>
      <c r="P14" s="21">
        <v>26.943030490603377</v>
      </c>
      <c r="Q14" s="21">
        <v>27.315934070192814</v>
      </c>
      <c r="R14" s="22">
        <f t="shared" si="4"/>
        <v>-1.3651503866981107E-2</v>
      </c>
      <c r="S14" s="23">
        <v>13.728590136853017</v>
      </c>
      <c r="T14" s="23">
        <v>14.507412905330888</v>
      </c>
      <c r="U14" s="24">
        <f t="shared" si="5"/>
        <v>-5.3684469695605475E-2</v>
      </c>
      <c r="V14" s="57" t="e">
        <f>#REF!</f>
        <v>#REF!</v>
      </c>
      <c r="W14" s="57" t="e">
        <f>#REF!</f>
        <v>#REF!</v>
      </c>
      <c r="X14" s="57" t="e">
        <f>#REF!</f>
        <v>#REF!</v>
      </c>
    </row>
    <row r="15" spans="2:28" ht="15" customHeight="1" x14ac:dyDescent="0.2">
      <c r="B15" s="55"/>
      <c r="C15" s="56" t="s">
        <v>92</v>
      </c>
      <c r="D15" s="21">
        <v>21.395760689175674</v>
      </c>
      <c r="E15" s="21">
        <v>20.530958587496251</v>
      </c>
      <c r="F15" s="22">
        <f t="shared" si="0"/>
        <v>4.2121856999219887E-2</v>
      </c>
      <c r="G15" s="23">
        <v>17.744002198406847</v>
      </c>
      <c r="H15" s="23">
        <v>17.293008057068686</v>
      </c>
      <c r="I15" s="24">
        <f t="shared" si="1"/>
        <v>2.6079565790395387E-2</v>
      </c>
      <c r="J15" s="21">
        <v>14.098451211854668</v>
      </c>
      <c r="K15" s="21">
        <v>14.15050020879896</v>
      </c>
      <c r="L15" s="22">
        <f t="shared" si="2"/>
        <v>-3.6782443147788113E-3</v>
      </c>
      <c r="M15" s="23">
        <v>32.611491710958994</v>
      </c>
      <c r="N15" s="23">
        <v>28.225938846206731</v>
      </c>
      <c r="O15" s="24">
        <f t="shared" si="3"/>
        <v>0.15537314413694459</v>
      </c>
      <c r="P15" s="21">
        <v>26.941944797389244</v>
      </c>
      <c r="Q15" s="21">
        <v>25.234845423746883</v>
      </c>
      <c r="R15" s="22">
        <f t="shared" si="4"/>
        <v>6.7648497344704239E-2</v>
      </c>
      <c r="S15" s="23">
        <v>24.641548621774913</v>
      </c>
      <c r="T15" s="23">
        <v>25.357976929390698</v>
      </c>
      <c r="U15" s="24">
        <f t="shared" si="5"/>
        <v>-2.8252581410996624E-2</v>
      </c>
      <c r="V15" s="57" t="e">
        <f>#REF!</f>
        <v>#REF!</v>
      </c>
      <c r="W15" s="57" t="e">
        <f>#REF!</f>
        <v>#REF!</v>
      </c>
      <c r="X15" s="57" t="e">
        <f>#REF!</f>
        <v>#REF!</v>
      </c>
    </row>
    <row r="16" spans="2:28" ht="15" customHeight="1" x14ac:dyDescent="0.2">
      <c r="B16" s="55"/>
      <c r="C16" s="56" t="s">
        <v>93</v>
      </c>
      <c r="D16" s="21">
        <v>16.770629112767292</v>
      </c>
      <c r="E16" s="21">
        <v>17.487413328918429</v>
      </c>
      <c r="F16" s="22">
        <f t="shared" si="0"/>
        <v>-4.0988578623335381E-2</v>
      </c>
      <c r="G16" s="23">
        <v>15.824853135268539</v>
      </c>
      <c r="H16" s="23">
        <v>15.994428539586993</v>
      </c>
      <c r="I16" s="24">
        <f t="shared" si="1"/>
        <v>-1.06021546126982E-2</v>
      </c>
      <c r="J16" s="21">
        <v>14.572527354489196</v>
      </c>
      <c r="K16" s="21">
        <v>16.503857361016674</v>
      </c>
      <c r="L16" s="22">
        <f t="shared" si="2"/>
        <v>-0.11702294586533579</v>
      </c>
      <c r="M16" s="23">
        <v>26.054322752577786</v>
      </c>
      <c r="N16" s="23">
        <v>26.392451665335745</v>
      </c>
      <c r="O16" s="24">
        <f t="shared" si="3"/>
        <v>-1.2811576470633912E-2</v>
      </c>
      <c r="P16" s="21">
        <v>13.838570460194905</v>
      </c>
      <c r="Q16" s="21">
        <v>14.642824157670567</v>
      </c>
      <c r="R16" s="22">
        <f t="shared" si="4"/>
        <v>-5.4924766480539788E-2</v>
      </c>
      <c r="S16" s="23">
        <v>13.427611371090888</v>
      </c>
      <c r="T16" s="23">
        <v>13.622388145382249</v>
      </c>
      <c r="U16" s="24">
        <f t="shared" si="5"/>
        <v>-1.4298283987553728E-2</v>
      </c>
      <c r="V16" s="57" t="e">
        <f>#REF!</f>
        <v>#REF!</v>
      </c>
      <c r="W16" s="57" t="e">
        <f>#REF!</f>
        <v>#REF!</v>
      </c>
      <c r="X16" s="57" t="e">
        <f>#REF!</f>
        <v>#REF!</v>
      </c>
    </row>
    <row r="17" spans="2:25" ht="15" customHeight="1" x14ac:dyDescent="0.2">
      <c r="B17" s="55"/>
      <c r="C17" s="56" t="s">
        <v>94</v>
      </c>
      <c r="D17" s="21">
        <v>12.266332402360026</v>
      </c>
      <c r="E17" s="21">
        <v>13.000232877296041</v>
      </c>
      <c r="F17" s="22">
        <f t="shared" si="0"/>
        <v>-5.6452871411074357E-2</v>
      </c>
      <c r="G17" s="23">
        <v>15.460944502726839</v>
      </c>
      <c r="H17" s="23">
        <v>15.563061879419216</v>
      </c>
      <c r="I17" s="24">
        <f t="shared" si="1"/>
        <v>-6.5615222430888132E-3</v>
      </c>
      <c r="J17" s="21">
        <v>9.7255215486797209</v>
      </c>
      <c r="K17" s="21">
        <v>9.2913475010447169</v>
      </c>
      <c r="L17" s="22">
        <f t="shared" si="2"/>
        <v>4.6728856883911041E-2</v>
      </c>
      <c r="M17" s="23">
        <v>7.7872848205023866</v>
      </c>
      <c r="N17" s="23">
        <v>10.002793371396637</v>
      </c>
      <c r="O17" s="24">
        <f t="shared" si="3"/>
        <v>-0.22148898498989089</v>
      </c>
      <c r="P17" s="21">
        <v>22.167279490878233</v>
      </c>
      <c r="Q17" s="21">
        <v>28.71710722564023</v>
      </c>
      <c r="R17" s="22">
        <f t="shared" si="4"/>
        <v>-0.22808104184372535</v>
      </c>
      <c r="S17" s="23">
        <v>6.8289709623962951</v>
      </c>
      <c r="T17" s="23">
        <v>7.4853747263113881</v>
      </c>
      <c r="U17" s="24">
        <f t="shared" si="5"/>
        <v>-8.769150348716781E-2</v>
      </c>
      <c r="V17" s="57" t="e">
        <f>#REF!</f>
        <v>#REF!</v>
      </c>
      <c r="W17" s="57" t="e">
        <f>#REF!</f>
        <v>#REF!</v>
      </c>
      <c r="X17" s="57" t="e">
        <f>#REF!</f>
        <v>#REF!</v>
      </c>
    </row>
    <row r="18" spans="2:25" ht="15" customHeight="1" x14ac:dyDescent="0.2">
      <c r="B18" s="55"/>
      <c r="C18" s="56" t="s">
        <v>95</v>
      </c>
      <c r="D18" s="21">
        <v>10.791225266503378</v>
      </c>
      <c r="E18" s="21">
        <v>10.583229206824024</v>
      </c>
      <c r="F18" s="22">
        <f t="shared" si="0"/>
        <v>1.9653364357377745E-2</v>
      </c>
      <c r="G18" s="23">
        <v>10.484279739290445</v>
      </c>
      <c r="H18" s="23">
        <v>10.722136524229287</v>
      </c>
      <c r="I18" s="24">
        <f t="shared" si="1"/>
        <v>-2.2183711651250326E-2</v>
      </c>
      <c r="J18" s="21">
        <v>12.31082659016489</v>
      </c>
      <c r="K18" s="21">
        <v>11.328764749129938</v>
      </c>
      <c r="L18" s="22">
        <f t="shared" si="2"/>
        <v>8.6687459999588601E-2</v>
      </c>
      <c r="M18" s="23">
        <v>9.3188843028916342</v>
      </c>
      <c r="N18" s="23">
        <v>9.7461752983241965</v>
      </c>
      <c r="O18" s="24">
        <f t="shared" si="3"/>
        <v>-4.3841915659574959E-2</v>
      </c>
      <c r="P18" s="21">
        <v>9.3085132263397696</v>
      </c>
      <c r="Q18" s="21">
        <v>7.7001021131784722</v>
      </c>
      <c r="R18" s="22">
        <f t="shared" si="4"/>
        <v>0.20888179007503749</v>
      </c>
      <c r="S18" s="23">
        <v>12.264197967571544</v>
      </c>
      <c r="T18" s="23">
        <v>11.413103086359584</v>
      </c>
      <c r="U18" s="24">
        <f t="shared" si="5"/>
        <v>7.4571733451628042E-2</v>
      </c>
      <c r="V18" s="57" t="e">
        <f>#REF!</f>
        <v>#REF!</v>
      </c>
      <c r="W18" s="57" t="e">
        <f>#REF!</f>
        <v>#REF!</v>
      </c>
      <c r="X18" s="57" t="e">
        <f>#REF!</f>
        <v>#REF!</v>
      </c>
    </row>
    <row r="19" spans="2:25" ht="15" customHeight="1" x14ac:dyDescent="0.2">
      <c r="B19" s="55"/>
      <c r="C19" s="56" t="s">
        <v>96</v>
      </c>
      <c r="D19" s="21">
        <v>5.7791875203767482</v>
      </c>
      <c r="E19" s="21">
        <v>6.9354144142509204</v>
      </c>
      <c r="F19" s="22">
        <f t="shared" si="0"/>
        <v>-0.16671345428160023</v>
      </c>
      <c r="G19" s="23">
        <v>4.8770977680387047</v>
      </c>
      <c r="H19" s="23">
        <v>6.0017087599486185</v>
      </c>
      <c r="I19" s="24">
        <f t="shared" si="1"/>
        <v>-0.18738180023242945</v>
      </c>
      <c r="J19" s="21">
        <v>10.023079031497364</v>
      </c>
      <c r="K19" s="21">
        <v>11.522642213605018</v>
      </c>
      <c r="L19" s="22">
        <f t="shared" si="2"/>
        <v>-0.13014056622682335</v>
      </c>
      <c r="M19" s="23">
        <v>3.1454998879831351</v>
      </c>
      <c r="N19" s="23">
        <v>4.7258785093483899</v>
      </c>
      <c r="O19" s="24">
        <f t="shared" si="3"/>
        <v>-0.33440948984174357</v>
      </c>
      <c r="P19" s="21">
        <v>2.3543584803115691</v>
      </c>
      <c r="Q19" s="21">
        <v>3.1800798700325199</v>
      </c>
      <c r="R19" s="22">
        <f t="shared" si="4"/>
        <v>-0.25965429280633345</v>
      </c>
      <c r="S19" s="23">
        <v>1.8534240881791788</v>
      </c>
      <c r="T19" s="23">
        <v>4.0022179818215022</v>
      </c>
      <c r="U19" s="24">
        <f t="shared" si="5"/>
        <v>-0.53690076437674628</v>
      </c>
      <c r="V19" s="57" t="e">
        <f>#REF!</f>
        <v>#REF!</v>
      </c>
      <c r="W19" s="57" t="e">
        <f>#REF!</f>
        <v>#REF!</v>
      </c>
      <c r="X19" s="57" t="e">
        <f>#REF!</f>
        <v>#REF!</v>
      </c>
    </row>
    <row r="20" spans="2:25" ht="15" customHeight="1" x14ac:dyDescent="0.2">
      <c r="B20" s="55"/>
      <c r="C20" s="56" t="s">
        <v>97</v>
      </c>
      <c r="D20" s="21">
        <v>6.5388350016617753</v>
      </c>
      <c r="E20" s="21">
        <v>5.4921249995285235</v>
      </c>
      <c r="F20" s="22">
        <f t="shared" si="0"/>
        <v>0.19058379083198362</v>
      </c>
      <c r="G20" s="23">
        <v>6.6277064032611017</v>
      </c>
      <c r="H20" s="23">
        <v>5.8466213621270713</v>
      </c>
      <c r="I20" s="24">
        <f t="shared" si="1"/>
        <v>0.13359596812506136</v>
      </c>
      <c r="J20" s="21">
        <v>6.9278056851914807</v>
      </c>
      <c r="K20" s="21">
        <v>4.8102180270976547</v>
      </c>
      <c r="L20" s="22">
        <f t="shared" si="2"/>
        <v>0.44022695981028459</v>
      </c>
      <c r="M20" s="23">
        <v>2.9865160703180753</v>
      </c>
      <c r="N20" s="23">
        <v>3.4803302458696534</v>
      </c>
      <c r="O20" s="24">
        <f t="shared" si="3"/>
        <v>-0.14188716031693294</v>
      </c>
      <c r="P20" s="21">
        <v>8.5707780669180753</v>
      </c>
      <c r="Q20" s="21">
        <v>4.2760222160036019</v>
      </c>
      <c r="R20" s="22">
        <f t="shared" si="4"/>
        <v>1.0043810892377403</v>
      </c>
      <c r="S20" s="23">
        <v>10.950434542512046</v>
      </c>
      <c r="T20" s="23">
        <v>12.020585809567534</v>
      </c>
      <c r="U20" s="24">
        <f t="shared" si="5"/>
        <v>-8.9026548623256208E-2</v>
      </c>
      <c r="V20" s="57" t="e">
        <f>#REF!</f>
        <v>#REF!</v>
      </c>
      <c r="W20" s="57" t="e">
        <f>#REF!</f>
        <v>#REF!</v>
      </c>
      <c r="X20" s="57" t="e">
        <f>#REF!</f>
        <v>#REF!</v>
      </c>
    </row>
    <row r="21" spans="2:25" ht="15" customHeight="1" x14ac:dyDescent="0.2">
      <c r="B21" s="55"/>
      <c r="C21" s="58" t="s">
        <v>98</v>
      </c>
      <c r="D21" s="21">
        <v>4.8548901050158371</v>
      </c>
      <c r="E21" s="21">
        <v>4.4954390527199539</v>
      </c>
      <c r="F21" s="22">
        <f t="shared" si="0"/>
        <v>7.9959053627564725E-2</v>
      </c>
      <c r="G21" s="23">
        <v>5.055435585157495</v>
      </c>
      <c r="H21" s="23">
        <v>5.2447037297975632</v>
      </c>
      <c r="I21" s="24">
        <f t="shared" si="1"/>
        <v>-3.6087480702627572E-2</v>
      </c>
      <c r="J21" s="21">
        <v>4.6997291673867982</v>
      </c>
      <c r="K21" s="21">
        <v>3.5562302250994358</v>
      </c>
      <c r="L21" s="22">
        <f t="shared" si="2"/>
        <v>0.32154806351306719</v>
      </c>
      <c r="M21" s="23">
        <v>3.8472815320715874</v>
      </c>
      <c r="N21" s="23">
        <v>4.2222041847659213</v>
      </c>
      <c r="O21" s="24">
        <f t="shared" si="3"/>
        <v>-8.879784972197402E-2</v>
      </c>
      <c r="P21" s="21">
        <v>5.6739074692703753</v>
      </c>
      <c r="Q21" s="21">
        <v>5.9920475361940726</v>
      </c>
      <c r="R21" s="22">
        <f t="shared" si="4"/>
        <v>-5.3093715462372293E-2</v>
      </c>
      <c r="S21" s="23">
        <v>3.5288229948805649</v>
      </c>
      <c r="T21" s="23">
        <v>3.6215238060750234</v>
      </c>
      <c r="U21" s="24">
        <f t="shared" si="5"/>
        <v>-2.5597183991709516E-2</v>
      </c>
      <c r="V21" s="57" t="e">
        <f>#REF!</f>
        <v>#REF!</v>
      </c>
      <c r="W21" s="57" t="e">
        <f>#REF!</f>
        <v>#REF!</v>
      </c>
      <c r="X21" s="57" t="e">
        <f>#REF!</f>
        <v>#REF!</v>
      </c>
    </row>
    <row r="22" spans="2:25" ht="15" customHeight="1" x14ac:dyDescent="0.2">
      <c r="B22" s="55"/>
      <c r="C22" s="56" t="s">
        <v>99</v>
      </c>
      <c r="D22" s="21">
        <v>3.2197797357807341</v>
      </c>
      <c r="E22" s="21">
        <v>3.6084416033524285</v>
      </c>
      <c r="F22" s="22">
        <f t="shared" si="0"/>
        <v>-0.10770906399333369</v>
      </c>
      <c r="G22" s="23">
        <v>3.4395001730877963</v>
      </c>
      <c r="H22" s="23">
        <v>3.4062198345074819</v>
      </c>
      <c r="I22" s="24">
        <f t="shared" si="1"/>
        <v>9.7704611555484711E-3</v>
      </c>
      <c r="J22" s="21">
        <v>3.7336546728382465</v>
      </c>
      <c r="K22" s="21">
        <v>4.1157523478843263</v>
      </c>
      <c r="L22" s="22">
        <f t="shared" si="2"/>
        <v>-9.2837868450101113E-2</v>
      </c>
      <c r="M22" s="23">
        <v>3.1459978914293556</v>
      </c>
      <c r="N22" s="23">
        <v>3.7779959571885739</v>
      </c>
      <c r="O22" s="24">
        <f t="shared" si="3"/>
        <v>-0.16728394443003181</v>
      </c>
      <c r="P22" s="21">
        <v>2.0449044098918936</v>
      </c>
      <c r="Q22" s="21">
        <v>3.715934784808538</v>
      </c>
      <c r="R22" s="22">
        <f t="shared" si="4"/>
        <v>-0.44969313825101043</v>
      </c>
      <c r="S22" s="23">
        <v>2.3406024931211711</v>
      </c>
      <c r="T22" s="23">
        <v>2.0482173414084537</v>
      </c>
      <c r="U22" s="24">
        <f t="shared" si="5"/>
        <v>0.14275103808644607</v>
      </c>
      <c r="V22" s="57" t="e">
        <f>#REF!</f>
        <v>#REF!</v>
      </c>
      <c r="W22" s="57" t="e">
        <f>#REF!</f>
        <v>#REF!</v>
      </c>
      <c r="X22" s="57" t="e">
        <f>#REF!</f>
        <v>#REF!</v>
      </c>
    </row>
    <row r="23" spans="2:25" ht="15" customHeight="1" x14ac:dyDescent="0.2">
      <c r="B23" s="55"/>
      <c r="C23" s="56" t="s">
        <v>100</v>
      </c>
      <c r="D23" s="21">
        <v>3.7279566777228159</v>
      </c>
      <c r="E23" s="21">
        <v>3.325319657087944</v>
      </c>
      <c r="F23" s="22">
        <f t="shared" si="0"/>
        <v>0.12108220025604099</v>
      </c>
      <c r="G23" s="23">
        <v>4.4527875100032341</v>
      </c>
      <c r="H23" s="23">
        <v>3.233139242333162</v>
      </c>
      <c r="I23" s="24">
        <f t="shared" si="1"/>
        <v>0.37723344905798895</v>
      </c>
      <c r="J23" s="21">
        <v>3.9669614292546513</v>
      </c>
      <c r="K23" s="21">
        <v>3.398760796304221</v>
      </c>
      <c r="L23" s="22">
        <f t="shared" si="2"/>
        <v>0.16717876514531005</v>
      </c>
      <c r="M23" s="23">
        <v>1.7859984517884917</v>
      </c>
      <c r="N23" s="23">
        <v>1.4255455845545579</v>
      </c>
      <c r="O23" s="24">
        <f t="shared" si="3"/>
        <v>0.25285257177276788</v>
      </c>
      <c r="P23" s="21">
        <v>0.71716627858923165</v>
      </c>
      <c r="Q23" s="21">
        <v>2.3339535519810588</v>
      </c>
      <c r="R23" s="22">
        <f t="shared" si="4"/>
        <v>-0.69272469969228778</v>
      </c>
      <c r="S23" s="23">
        <v>4.1876592115968165</v>
      </c>
      <c r="T23" s="23">
        <v>6.349580894892684</v>
      </c>
      <c r="U23" s="24">
        <f t="shared" si="5"/>
        <v>-0.34048257972976126</v>
      </c>
      <c r="V23" s="57" t="e">
        <f>#REF!</f>
        <v>#REF!</v>
      </c>
      <c r="W23" s="57" t="e">
        <f>#REF!</f>
        <v>#REF!</v>
      </c>
      <c r="X23" s="57" t="e">
        <f>#REF!</f>
        <v>#REF!</v>
      </c>
    </row>
    <row r="24" spans="2:25" ht="15" customHeight="1" x14ac:dyDescent="0.2">
      <c r="B24" s="55"/>
      <c r="C24" s="56" t="s">
        <v>101</v>
      </c>
      <c r="D24" s="21">
        <v>0.94549126460615918</v>
      </c>
      <c r="E24" s="21">
        <v>0.92911079982798017</v>
      </c>
      <c r="F24" s="22">
        <f t="shared" si="0"/>
        <v>1.7630259793785408E-2</v>
      </c>
      <c r="G24" s="23">
        <v>0.66750973478638898</v>
      </c>
      <c r="H24" s="23">
        <v>0.97180488203496018</v>
      </c>
      <c r="I24" s="24">
        <f t="shared" si="1"/>
        <v>-0.31312370710813564</v>
      </c>
      <c r="J24" s="21">
        <v>0.8828983890707458</v>
      </c>
      <c r="K24" s="21">
        <v>1.0358016217959229</v>
      </c>
      <c r="L24" s="22">
        <f t="shared" si="2"/>
        <v>-0.14761825962394814</v>
      </c>
      <c r="M24" s="23">
        <v>2.7344398171129352</v>
      </c>
      <c r="N24" s="23">
        <v>1.6094163095034717</v>
      </c>
      <c r="O24" s="24">
        <f t="shared" si="3"/>
        <v>0.69902579026091116</v>
      </c>
      <c r="P24" s="21">
        <v>0.20255967105383316</v>
      </c>
      <c r="Q24" s="21">
        <v>1.3122348434187214E-3</v>
      </c>
      <c r="R24" s="22">
        <f t="shared" si="4"/>
        <v>153.36236285733065</v>
      </c>
      <c r="S24" s="23">
        <v>4.3895166168572914E-3</v>
      </c>
      <c r="T24" s="23">
        <v>5.0946888604184781E-2</v>
      </c>
      <c r="U24" s="24">
        <f t="shared" si="5"/>
        <v>-0.91384132108713823</v>
      </c>
      <c r="V24" s="57" t="e">
        <f>#REF!</f>
        <v>#REF!</v>
      </c>
      <c r="W24" s="57" t="e">
        <f>#REF!</f>
        <v>#REF!</v>
      </c>
      <c r="X24" s="57" t="e">
        <f>#REF!</f>
        <v>#REF!</v>
      </c>
    </row>
    <row r="25" spans="2:25" ht="15" customHeight="1" x14ac:dyDescent="0.2">
      <c r="B25" s="55"/>
      <c r="C25" s="56" t="s">
        <v>102</v>
      </c>
      <c r="D25" s="21">
        <v>2.7468886455888617</v>
      </c>
      <c r="E25" s="21">
        <v>2.1998988007863463</v>
      </c>
      <c r="F25" s="22">
        <f t="shared" si="0"/>
        <v>0.24864318513515071</v>
      </c>
      <c r="G25" s="23">
        <v>2.1497773013379562</v>
      </c>
      <c r="H25" s="23">
        <v>2.0030816805835641</v>
      </c>
      <c r="I25" s="24">
        <f t="shared" si="1"/>
        <v>7.323496698929155E-2</v>
      </c>
      <c r="J25" s="21">
        <v>3.170345713251991</v>
      </c>
      <c r="K25" s="21">
        <v>2.0250844678220901</v>
      </c>
      <c r="L25" s="22">
        <f t="shared" si="2"/>
        <v>0.56553751886783798</v>
      </c>
      <c r="M25" s="23">
        <v>3.703096155035003</v>
      </c>
      <c r="N25" s="23">
        <v>3.2385956032122549</v>
      </c>
      <c r="O25" s="24">
        <f t="shared" si="3"/>
        <v>0.14342653691063667</v>
      </c>
      <c r="P25" s="21">
        <v>2.5115690968047804</v>
      </c>
      <c r="Q25" s="21">
        <v>2.1683407263079952</v>
      </c>
      <c r="R25" s="22">
        <f t="shared" si="4"/>
        <v>0.15829079181720451</v>
      </c>
      <c r="S25" s="23">
        <v>0.78151943033370352</v>
      </c>
      <c r="T25" s="23">
        <v>1.6244900991677726</v>
      </c>
      <c r="U25" s="24">
        <f t="shared" si="5"/>
        <v>-0.51891400831924028</v>
      </c>
      <c r="V25" s="57" t="e">
        <f>#REF!</f>
        <v>#REF!</v>
      </c>
      <c r="W25" s="57" t="e">
        <f>#REF!</f>
        <v>#REF!</v>
      </c>
      <c r="X25" s="57" t="e">
        <f>#REF!</f>
        <v>#REF!</v>
      </c>
    </row>
    <row r="26" spans="2:25" ht="15" customHeight="1" x14ac:dyDescent="0.2">
      <c r="B26" s="59" t="s">
        <v>103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2:25" x14ac:dyDescent="0.2">
      <c r="B27" s="60"/>
      <c r="C27" s="61"/>
      <c r="D27" s="61"/>
      <c r="E27" s="61"/>
      <c r="F27" s="61"/>
      <c r="G27" s="61"/>
      <c r="H27" s="61"/>
      <c r="I27" s="29" t="s">
        <v>47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</row>
    <row r="28" spans="2:25" x14ac:dyDescent="0.2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2:25" ht="22.5" customHeight="1" x14ac:dyDescent="0.2">
      <c r="B29" s="51" t="s">
        <v>104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62"/>
      <c r="W29" s="62"/>
      <c r="X29" s="62"/>
    </row>
    <row r="30" spans="2:25" ht="15" customHeight="1" x14ac:dyDescent="0.2">
      <c r="B30" s="63"/>
      <c r="C30" s="63"/>
      <c r="D30" s="15" t="s">
        <v>24</v>
      </c>
      <c r="E30" s="15"/>
      <c r="F30" s="15"/>
      <c r="G30" s="16" t="s">
        <v>25</v>
      </c>
      <c r="H30" s="16"/>
      <c r="I30" s="16"/>
      <c r="J30" s="15" t="s">
        <v>26</v>
      </c>
      <c r="K30" s="15"/>
      <c r="L30" s="15"/>
      <c r="M30" s="16" t="s">
        <v>27</v>
      </c>
      <c r="N30" s="16"/>
      <c r="O30" s="16"/>
      <c r="P30" s="15" t="s">
        <v>28</v>
      </c>
      <c r="Q30" s="15"/>
      <c r="R30" s="15"/>
      <c r="S30" s="16" t="s">
        <v>29</v>
      </c>
      <c r="T30" s="16"/>
      <c r="U30" s="16"/>
      <c r="V30" s="15" t="s">
        <v>30</v>
      </c>
      <c r="W30" s="15"/>
      <c r="X30" s="15"/>
    </row>
    <row r="31" spans="2:25" ht="15" customHeight="1" x14ac:dyDescent="0.2">
      <c r="B31" s="63"/>
      <c r="C31" s="63"/>
      <c r="D31" s="19">
        <v>2015</v>
      </c>
      <c r="E31" s="19">
        <v>2014</v>
      </c>
      <c r="F31" s="19" t="s">
        <v>357</v>
      </c>
      <c r="G31" s="35">
        <v>2015</v>
      </c>
      <c r="H31" s="35">
        <v>2014</v>
      </c>
      <c r="I31" s="35" t="s">
        <v>357</v>
      </c>
      <c r="J31" s="19">
        <v>2015</v>
      </c>
      <c r="K31" s="19">
        <v>2014</v>
      </c>
      <c r="L31" s="19" t="s">
        <v>357</v>
      </c>
      <c r="M31" s="35">
        <v>2015</v>
      </c>
      <c r="N31" s="35">
        <v>2014</v>
      </c>
      <c r="O31" s="35" t="s">
        <v>357</v>
      </c>
      <c r="P31" s="19">
        <v>2015</v>
      </c>
      <c r="Q31" s="19">
        <v>2014</v>
      </c>
      <c r="R31" s="19" t="s">
        <v>357</v>
      </c>
      <c r="S31" s="35">
        <v>2015</v>
      </c>
      <c r="T31" s="35">
        <v>2014</v>
      </c>
      <c r="U31" s="35" t="s">
        <v>357</v>
      </c>
      <c r="V31" s="19">
        <v>2015</v>
      </c>
      <c r="W31" s="19">
        <v>2014</v>
      </c>
      <c r="X31" s="19" t="s">
        <v>357</v>
      </c>
    </row>
    <row r="32" spans="2:25" ht="15" customHeight="1" x14ac:dyDescent="0.2">
      <c r="B32" s="64" t="s">
        <v>105</v>
      </c>
      <c r="C32" s="36"/>
      <c r="D32" s="54">
        <v>76.380484610325709</v>
      </c>
      <c r="E32" s="54">
        <v>74.0115832011723</v>
      </c>
      <c r="F32" s="41">
        <f t="shared" ref="F32:F49" si="6">D32/E32-1</f>
        <v>3.2007171130422396E-2</v>
      </c>
      <c r="G32" s="54">
        <v>91.143217149676445</v>
      </c>
      <c r="H32" s="54">
        <v>86.799314144814744</v>
      </c>
      <c r="I32" s="41">
        <f t="shared" ref="I32:I49" si="7">G32/H32-1</f>
        <v>5.0045360930092153E-2</v>
      </c>
      <c r="J32" s="54">
        <v>71.5903199530253</v>
      </c>
      <c r="K32" s="54">
        <v>69.98331245346877</v>
      </c>
      <c r="L32" s="41">
        <f t="shared" ref="L32:L49" si="8">J32/K32-1</f>
        <v>2.2962724158348768E-2</v>
      </c>
      <c r="M32" s="54">
        <v>64.750584056260337</v>
      </c>
      <c r="N32" s="54">
        <v>63.562302010785636</v>
      </c>
      <c r="O32" s="41">
        <f t="shared" ref="O32:O49" si="9">M32/N32-1</f>
        <v>1.8694761012165051E-2</v>
      </c>
      <c r="P32" s="54">
        <v>81.021950563897107</v>
      </c>
      <c r="Q32" s="54">
        <v>81.512028611934639</v>
      </c>
      <c r="R32" s="41">
        <f t="shared" ref="R32:R49" si="10">P32/Q32-1</f>
        <v>-6.0123402200025211E-3</v>
      </c>
      <c r="S32" s="54">
        <v>62.297992844180492</v>
      </c>
      <c r="T32" s="54">
        <v>55.500866908318763</v>
      </c>
      <c r="U32" s="41">
        <f t="shared" ref="U32:V49" si="11">S32/T32-1</f>
        <v>0.12246882462376352</v>
      </c>
      <c r="V32" s="38" t="e">
        <f>#REF!</f>
        <v>#REF!</v>
      </c>
      <c r="W32" s="38" t="e">
        <f>#REF!</f>
        <v>#REF!</v>
      </c>
      <c r="X32" s="38" t="e">
        <f>#REF!</f>
        <v>#REF!</v>
      </c>
      <c r="Y32" s="65"/>
    </row>
    <row r="33" spans="2:25" ht="15" customHeight="1" x14ac:dyDescent="0.2">
      <c r="B33" s="64" t="s">
        <v>106</v>
      </c>
      <c r="C33" s="36"/>
      <c r="D33" s="54">
        <v>39.805978530377011</v>
      </c>
      <c r="E33" s="54">
        <v>39.047745910403684</v>
      </c>
      <c r="F33" s="41">
        <f t="shared" si="6"/>
        <v>1.941808937481615E-2</v>
      </c>
      <c r="G33" s="54">
        <v>39.187101540361539</v>
      </c>
      <c r="H33" s="54">
        <v>37.713047524875293</v>
      </c>
      <c r="I33" s="41">
        <f t="shared" si="7"/>
        <v>3.908604878759725E-2</v>
      </c>
      <c r="J33" s="54">
        <v>43.056803338258611</v>
      </c>
      <c r="K33" s="54">
        <v>42.038282837926289</v>
      </c>
      <c r="L33" s="41">
        <f t="shared" si="8"/>
        <v>2.4228404006393589E-2</v>
      </c>
      <c r="M33" s="54">
        <v>36.980123834419487</v>
      </c>
      <c r="N33" s="54">
        <v>36.226047833283403</v>
      </c>
      <c r="O33" s="41">
        <f t="shared" si="9"/>
        <v>2.0815850644443357E-2</v>
      </c>
      <c r="P33" s="54">
        <v>36.810870208296066</v>
      </c>
      <c r="Q33" s="54">
        <v>36.277668620733046</v>
      </c>
      <c r="R33" s="41">
        <f t="shared" si="10"/>
        <v>1.4697790895479068E-2</v>
      </c>
      <c r="S33" s="54">
        <v>37.509304206348119</v>
      </c>
      <c r="T33" s="54">
        <v>38.532388127921159</v>
      </c>
      <c r="U33" s="41">
        <f t="shared" si="11"/>
        <v>-2.6551272092883771E-2</v>
      </c>
      <c r="V33" s="38" t="e">
        <f>#REF!</f>
        <v>#REF!</v>
      </c>
      <c r="W33" s="38" t="e">
        <f>#REF!</f>
        <v>#REF!</v>
      </c>
      <c r="X33" s="38" t="e">
        <f>#REF!</f>
        <v>#REF!</v>
      </c>
      <c r="Y33" s="65"/>
    </row>
    <row r="34" spans="2:25" ht="15" customHeight="1" x14ac:dyDescent="0.2">
      <c r="B34" s="66" t="s">
        <v>107</v>
      </c>
      <c r="C34" s="56" t="s">
        <v>87</v>
      </c>
      <c r="D34" s="21">
        <v>13.669901406132791</v>
      </c>
      <c r="E34" s="21">
        <v>13.500979182480267</v>
      </c>
      <c r="F34" s="22">
        <f t="shared" si="6"/>
        <v>1.2511849797659735E-2</v>
      </c>
      <c r="G34" s="23">
        <v>13.256754786166384</v>
      </c>
      <c r="H34" s="23">
        <v>12.804861339888738</v>
      </c>
      <c r="I34" s="24">
        <f t="shared" si="7"/>
        <v>3.5290772331125764E-2</v>
      </c>
      <c r="J34" s="21">
        <v>16.932247821088648</v>
      </c>
      <c r="K34" s="21">
        <v>16.5830413724415</v>
      </c>
      <c r="L34" s="22">
        <f t="shared" si="8"/>
        <v>2.1058046036565692E-2</v>
      </c>
      <c r="M34" s="23">
        <v>10.174080951167817</v>
      </c>
      <c r="N34" s="23">
        <v>9.928595831459992</v>
      </c>
      <c r="O34" s="24">
        <f t="shared" si="9"/>
        <v>2.472505920021173E-2</v>
      </c>
      <c r="P34" s="21">
        <v>9.6278975336562151</v>
      </c>
      <c r="Q34" s="21">
        <v>10.464598146288342</v>
      </c>
      <c r="R34" s="22">
        <f t="shared" si="10"/>
        <v>-7.9955350500381495E-2</v>
      </c>
      <c r="S34" s="23">
        <v>15.43496299761393</v>
      </c>
      <c r="T34" s="23">
        <v>14.844599517990529</v>
      </c>
      <c r="U34" s="24">
        <f t="shared" si="11"/>
        <v>3.9769579429066004E-2</v>
      </c>
      <c r="V34" s="24">
        <f t="shared" si="11"/>
        <v>372.26518738946487</v>
      </c>
      <c r="W34" s="57" t="e">
        <f>#REF!</f>
        <v>#REF!</v>
      </c>
      <c r="X34" s="57" t="e">
        <f>#REF!</f>
        <v>#REF!</v>
      </c>
    </row>
    <row r="35" spans="2:25" ht="15" customHeight="1" x14ac:dyDescent="0.2">
      <c r="B35" s="66"/>
      <c r="C35" s="58" t="s">
        <v>88</v>
      </c>
      <c r="D35" s="21">
        <v>6.6703069949161717</v>
      </c>
      <c r="E35" s="21">
        <v>6.404704310515565</v>
      </c>
      <c r="F35" s="22">
        <f t="shared" si="6"/>
        <v>4.1469937021842984E-2</v>
      </c>
      <c r="G35" s="23">
        <v>6.8953431385408397</v>
      </c>
      <c r="H35" s="23">
        <v>6.5199074569286957</v>
      </c>
      <c r="I35" s="24">
        <f t="shared" si="7"/>
        <v>5.7582977073266539E-2</v>
      </c>
      <c r="J35" s="21">
        <v>7.4727461741363355</v>
      </c>
      <c r="K35" s="21">
        <v>7.133661590551494</v>
      </c>
      <c r="L35" s="22">
        <f t="shared" si="8"/>
        <v>4.7533034652773143E-2</v>
      </c>
      <c r="M35" s="23">
        <v>6.7358552897122825</v>
      </c>
      <c r="N35" s="23">
        <v>6.6393479218633642</v>
      </c>
      <c r="O35" s="24">
        <f t="shared" si="9"/>
        <v>1.4535669614649915E-2</v>
      </c>
      <c r="P35" s="21">
        <v>4.5093332168522409</v>
      </c>
      <c r="Q35" s="21">
        <v>4.4446519130125992</v>
      </c>
      <c r="R35" s="22">
        <f t="shared" si="10"/>
        <v>1.4552614041669854E-2</v>
      </c>
      <c r="S35" s="23">
        <v>4.6571485733665501</v>
      </c>
      <c r="T35" s="23">
        <v>5.2218132020449426</v>
      </c>
      <c r="U35" s="24">
        <f t="shared" si="11"/>
        <v>-0.10813573883823746</v>
      </c>
      <c r="V35" s="24">
        <f t="shared" si="11"/>
        <v>-49.289430100961937</v>
      </c>
      <c r="W35" s="57" t="e">
        <f>#REF!</f>
        <v>#REF!</v>
      </c>
      <c r="X35" s="57" t="e">
        <f>#REF!</f>
        <v>#REF!</v>
      </c>
    </row>
    <row r="36" spans="2:25" ht="15" customHeight="1" x14ac:dyDescent="0.2">
      <c r="B36" s="66"/>
      <c r="C36" s="56" t="s">
        <v>89</v>
      </c>
      <c r="D36" s="21">
        <v>4.6412245550610498</v>
      </c>
      <c r="E36" s="21">
        <v>4.4522202599407157</v>
      </c>
      <c r="F36" s="22">
        <f t="shared" si="6"/>
        <v>4.2451694679375818E-2</v>
      </c>
      <c r="G36" s="23">
        <v>4.1060143026955842</v>
      </c>
      <c r="H36" s="23">
        <v>3.8433103538081812</v>
      </c>
      <c r="I36" s="24">
        <f t="shared" si="7"/>
        <v>6.8353561045909395E-2</v>
      </c>
      <c r="J36" s="21">
        <v>5.326247595931366</v>
      </c>
      <c r="K36" s="21">
        <v>5.3254353518702295</v>
      </c>
      <c r="L36" s="22">
        <f t="shared" si="8"/>
        <v>1.5252162639645128E-4</v>
      </c>
      <c r="M36" s="23">
        <v>3.7435303144657031</v>
      </c>
      <c r="N36" s="23">
        <v>3.7159584087489237</v>
      </c>
      <c r="O36" s="24">
        <f t="shared" si="9"/>
        <v>7.4198639177078807E-3</v>
      </c>
      <c r="P36" s="21">
        <v>4.9208301728675234</v>
      </c>
      <c r="Q36" s="21">
        <v>3.9084530815535179</v>
      </c>
      <c r="R36" s="22">
        <f t="shared" si="10"/>
        <v>0.25902244959573872</v>
      </c>
      <c r="S36" s="23">
        <v>5.7674300643996981</v>
      </c>
      <c r="T36" s="23">
        <v>5.4884917265020139</v>
      </c>
      <c r="U36" s="24">
        <f t="shared" si="11"/>
        <v>5.0822402910946973E-2</v>
      </c>
      <c r="V36" s="24">
        <f t="shared" si="11"/>
        <v>106.99355032699195</v>
      </c>
      <c r="W36" s="57" t="e">
        <f>#REF!</f>
        <v>#REF!</v>
      </c>
      <c r="X36" s="57" t="e">
        <f>#REF!</f>
        <v>#REF!</v>
      </c>
    </row>
    <row r="37" spans="2:25" ht="15" customHeight="1" x14ac:dyDescent="0.2">
      <c r="B37" s="66"/>
      <c r="C37" s="56" t="s">
        <v>90</v>
      </c>
      <c r="D37" s="21">
        <v>3.1467276413530221</v>
      </c>
      <c r="E37" s="21">
        <v>2.6625203360021565</v>
      </c>
      <c r="F37" s="22">
        <f t="shared" si="6"/>
        <v>0.18186050968456269</v>
      </c>
      <c r="G37" s="23">
        <v>3.0135903141610161</v>
      </c>
      <c r="H37" s="23">
        <v>2.0860367124046402</v>
      </c>
      <c r="I37" s="24">
        <f t="shared" si="7"/>
        <v>0.44464874287238976</v>
      </c>
      <c r="J37" s="21">
        <v>3.0109988517043829</v>
      </c>
      <c r="K37" s="21">
        <v>2.4257967734783481</v>
      </c>
      <c r="L37" s="22">
        <f t="shared" si="8"/>
        <v>0.24124118088710045</v>
      </c>
      <c r="M37" s="23">
        <v>2.6055963964822393</v>
      </c>
      <c r="N37" s="23">
        <v>2.5514028045329624</v>
      </c>
      <c r="O37" s="24">
        <f t="shared" si="9"/>
        <v>2.1240704075810246E-2</v>
      </c>
      <c r="P37" s="21">
        <v>5.2348398370498259</v>
      </c>
      <c r="Q37" s="21">
        <v>4.2411694302748595</v>
      </c>
      <c r="R37" s="22">
        <f t="shared" si="10"/>
        <v>0.2342916082724309</v>
      </c>
      <c r="S37" s="23">
        <v>1.7506770299593313</v>
      </c>
      <c r="T37" s="23">
        <v>2.171199742673803</v>
      </c>
      <c r="U37" s="24">
        <f t="shared" si="11"/>
        <v>-0.19368218614313382</v>
      </c>
      <c r="V37" s="24">
        <f t="shared" si="11"/>
        <v>-12.210115839302105</v>
      </c>
      <c r="W37" s="57" t="e">
        <f>#REF!</f>
        <v>#REF!</v>
      </c>
      <c r="X37" s="57" t="e">
        <f>#REF!</f>
        <v>#REF!</v>
      </c>
    </row>
    <row r="38" spans="2:25" ht="15" customHeight="1" x14ac:dyDescent="0.2">
      <c r="B38" s="66"/>
      <c r="C38" s="56" t="s">
        <v>91</v>
      </c>
      <c r="D38" s="21">
        <v>2.5356097941172329</v>
      </c>
      <c r="E38" s="21">
        <v>2.6127829449986084</v>
      </c>
      <c r="F38" s="22">
        <f t="shared" si="6"/>
        <v>-2.9536763101236763E-2</v>
      </c>
      <c r="G38" s="23">
        <v>2.8210859372362447</v>
      </c>
      <c r="H38" s="23">
        <v>3.0182655440962023</v>
      </c>
      <c r="I38" s="24">
        <f t="shared" si="7"/>
        <v>-6.5328780380389473E-2</v>
      </c>
      <c r="J38" s="21">
        <v>2.0852367817017936</v>
      </c>
      <c r="K38" s="21">
        <v>2.1611879975063553</v>
      </c>
      <c r="L38" s="22">
        <f t="shared" si="8"/>
        <v>-3.5143271150957944E-2</v>
      </c>
      <c r="M38" s="23">
        <v>3.434044110764503</v>
      </c>
      <c r="N38" s="23">
        <v>3.189374485511995</v>
      </c>
      <c r="O38" s="24">
        <f t="shared" si="9"/>
        <v>7.6713984627374554E-2</v>
      </c>
      <c r="P38" s="21">
        <v>2.7810611846607203</v>
      </c>
      <c r="Q38" s="21">
        <v>2.882248351528629</v>
      </c>
      <c r="R38" s="22">
        <f t="shared" si="10"/>
        <v>-3.5107025671206715E-2</v>
      </c>
      <c r="S38" s="23">
        <v>1.4375258290975941</v>
      </c>
      <c r="T38" s="23">
        <v>1.5354099895450393</v>
      </c>
      <c r="U38" s="24">
        <f t="shared" si="11"/>
        <v>-6.375115514029539E-2</v>
      </c>
      <c r="V38" s="24">
        <f t="shared" si="11"/>
        <v>-25.084426174962719</v>
      </c>
      <c r="W38" s="57" t="e">
        <f>#REF!</f>
        <v>#REF!</v>
      </c>
      <c r="X38" s="57" t="e">
        <f>#REF!</f>
        <v>#REF!</v>
      </c>
    </row>
    <row r="39" spans="2:25" ht="15" customHeight="1" x14ac:dyDescent="0.2">
      <c r="B39" s="66"/>
      <c r="C39" s="56" t="s">
        <v>92</v>
      </c>
      <c r="D39" s="21">
        <v>2.196890610730232</v>
      </c>
      <c r="E39" s="21">
        <v>2.1819029318956553</v>
      </c>
      <c r="F39" s="22">
        <f t="shared" si="6"/>
        <v>6.8690859778786084E-3</v>
      </c>
      <c r="G39" s="23">
        <v>1.8594407720611557</v>
      </c>
      <c r="H39" s="23">
        <v>1.892184481176683</v>
      </c>
      <c r="I39" s="24">
        <f t="shared" si="7"/>
        <v>-1.7304712855041093E-2</v>
      </c>
      <c r="J39" s="21">
        <v>1.3793635569041722</v>
      </c>
      <c r="K39" s="21">
        <v>1.4557784626445691</v>
      </c>
      <c r="L39" s="22">
        <f t="shared" si="8"/>
        <v>-5.2490751650207446E-2</v>
      </c>
      <c r="M39" s="23">
        <v>3.4542025593275603</v>
      </c>
      <c r="N39" s="23">
        <v>2.9731662527875922</v>
      </c>
      <c r="O39" s="24">
        <f t="shared" si="9"/>
        <v>0.16179260278127949</v>
      </c>
      <c r="P39" s="21">
        <v>2.7809491193435929</v>
      </c>
      <c r="Q39" s="21">
        <v>2.662661706415546</v>
      </c>
      <c r="R39" s="22">
        <f t="shared" si="10"/>
        <v>4.4424499230615533E-2</v>
      </c>
      <c r="S39" s="23">
        <v>2.5802258104913887</v>
      </c>
      <c r="T39" s="23">
        <v>2.6837928544607816</v>
      </c>
      <c r="U39" s="24">
        <f t="shared" si="11"/>
        <v>-3.8589805393233756E-2</v>
      </c>
      <c r="V39" s="24">
        <f t="shared" si="11"/>
        <v>-70.546680194747793</v>
      </c>
      <c r="W39" s="57" t="e">
        <f>#REF!</f>
        <v>#REF!</v>
      </c>
      <c r="X39" s="57" t="e">
        <f>#REF!</f>
        <v>#REF!</v>
      </c>
    </row>
    <row r="40" spans="2:25" ht="15" customHeight="1" x14ac:dyDescent="0.2">
      <c r="B40" s="66"/>
      <c r="C40" s="56" t="s">
        <v>93</v>
      </c>
      <c r="D40" s="21">
        <v>1.72198774182947</v>
      </c>
      <c r="E40" s="21">
        <v>1.8584538199242142</v>
      </c>
      <c r="F40" s="22">
        <f t="shared" si="6"/>
        <v>-7.3429899969378432E-2</v>
      </c>
      <c r="G40" s="23">
        <v>1.6583280819385848</v>
      </c>
      <c r="H40" s="23">
        <v>1.7500951464326111</v>
      </c>
      <c r="I40" s="24">
        <f t="shared" si="7"/>
        <v>-5.2435471683401902E-2</v>
      </c>
      <c r="J40" s="21">
        <v>1.4257461945798555</v>
      </c>
      <c r="K40" s="21">
        <v>1.6978876889303491</v>
      </c>
      <c r="L40" s="22">
        <f t="shared" si="8"/>
        <v>-0.16028238859658606</v>
      </c>
      <c r="M40" s="23">
        <v>2.7596685588981296</v>
      </c>
      <c r="N40" s="23">
        <v>2.780036726050283</v>
      </c>
      <c r="O40" s="24">
        <f t="shared" si="9"/>
        <v>-7.3265820416305028E-3</v>
      </c>
      <c r="P40" s="21">
        <v>1.4284180531014417</v>
      </c>
      <c r="Q40" s="21">
        <v>1.54504164791578</v>
      </c>
      <c r="R40" s="22">
        <f t="shared" si="10"/>
        <v>-7.5482492638085485E-2</v>
      </c>
      <c r="S40" s="23">
        <v>1.4060102294999652</v>
      </c>
      <c r="T40" s="23">
        <v>1.4417422993588376</v>
      </c>
      <c r="U40" s="24">
        <f t="shared" si="11"/>
        <v>-2.4783950553967204E-2</v>
      </c>
      <c r="V40" s="24">
        <f t="shared" si="11"/>
        <v>-59.172416710541562</v>
      </c>
      <c r="W40" s="57" t="e">
        <f>#REF!</f>
        <v>#REF!</v>
      </c>
      <c r="X40" s="57" t="e">
        <f>#REF!</f>
        <v>#REF!</v>
      </c>
    </row>
    <row r="41" spans="2:25" ht="15" customHeight="1" x14ac:dyDescent="0.2">
      <c r="B41" s="66"/>
      <c r="C41" s="56" t="s">
        <v>94</v>
      </c>
      <c r="D41" s="21">
        <v>1.2594920495850304</v>
      </c>
      <c r="E41" s="21">
        <v>1.381584114030282</v>
      </c>
      <c r="F41" s="22">
        <f t="shared" si="6"/>
        <v>-8.8371068547604681E-2</v>
      </c>
      <c r="G41" s="23">
        <v>1.6201931368970537</v>
      </c>
      <c r="H41" s="23">
        <v>1.7028954170753541</v>
      </c>
      <c r="I41" s="24">
        <f t="shared" si="7"/>
        <v>-4.8565683687338712E-2</v>
      </c>
      <c r="J41" s="21">
        <v>0.9515250855962808</v>
      </c>
      <c r="K41" s="21">
        <v>0.95587741644331536</v>
      </c>
      <c r="L41" s="22">
        <f t="shared" si="8"/>
        <v>-4.5532311697759065E-3</v>
      </c>
      <c r="M41" s="23">
        <v>0.82482762198064918</v>
      </c>
      <c r="N41" s="23">
        <v>1.0536396272764135</v>
      </c>
      <c r="O41" s="24">
        <f t="shared" si="9"/>
        <v>-0.21716343935091709</v>
      </c>
      <c r="P41" s="21">
        <v>2.2881078868654909</v>
      </c>
      <c r="Q41" s="21">
        <v>3.0300935252326204</v>
      </c>
      <c r="R41" s="22">
        <f t="shared" si="10"/>
        <v>-0.2448721903097586</v>
      </c>
      <c r="S41" s="23">
        <v>0.71506411414015925</v>
      </c>
      <c r="T41" s="23">
        <v>0.79222389307215624</v>
      </c>
      <c r="U41" s="24">
        <f t="shared" si="11"/>
        <v>-9.7396429982413157E-2</v>
      </c>
      <c r="V41" s="24">
        <f t="shared" si="11"/>
        <v>-9.1340136719098215</v>
      </c>
      <c r="W41" s="57" t="e">
        <f>#REF!</f>
        <v>#REF!</v>
      </c>
      <c r="X41" s="57" t="e">
        <f>#REF!</f>
        <v>#REF!</v>
      </c>
    </row>
    <row r="42" spans="2:25" ht="15" customHeight="1" x14ac:dyDescent="0.2">
      <c r="B42" s="66"/>
      <c r="C42" s="56" t="s">
        <v>95</v>
      </c>
      <c r="D42" s="21">
        <v>1.10802984809274</v>
      </c>
      <c r="E42" s="21">
        <v>1.1247199558113317</v>
      </c>
      <c r="F42" s="22">
        <f t="shared" si="6"/>
        <v>-1.4839345236434487E-2</v>
      </c>
      <c r="G42" s="23">
        <v>1.0986753154641586</v>
      </c>
      <c r="H42" s="23">
        <v>1.173205972567118</v>
      </c>
      <c r="I42" s="24">
        <f t="shared" si="7"/>
        <v>-6.3527342040270329E-2</v>
      </c>
      <c r="J42" s="21">
        <v>1.2044660295424301</v>
      </c>
      <c r="K42" s="21">
        <v>1.16548330354395</v>
      </c>
      <c r="L42" s="22">
        <f t="shared" si="8"/>
        <v>3.3447691511275357E-2</v>
      </c>
      <c r="M42" s="23">
        <v>0.98705432718088926</v>
      </c>
      <c r="N42" s="23">
        <v>1.0266088808813503</v>
      </c>
      <c r="O42" s="24">
        <f t="shared" si="9"/>
        <v>-3.8529331313112314E-2</v>
      </c>
      <c r="P42" s="21">
        <v>0.96082528020383562</v>
      </c>
      <c r="Q42" s="21">
        <v>0.81247840785091319</v>
      </c>
      <c r="R42" s="22">
        <f t="shared" si="10"/>
        <v>0.18258561817699848</v>
      </c>
      <c r="S42" s="23">
        <v>1.2841887750894461</v>
      </c>
      <c r="T42" s="23">
        <v>1.2079198823978154</v>
      </c>
      <c r="U42" s="24">
        <f t="shared" si="11"/>
        <v>6.3140688221996033E-2</v>
      </c>
      <c r="V42" s="24">
        <f t="shared" si="11"/>
        <v>18.130610014114765</v>
      </c>
      <c r="W42" s="57" t="e">
        <f>#REF!</f>
        <v>#REF!</v>
      </c>
      <c r="X42" s="57" t="e">
        <f>#REF!</f>
        <v>#REF!</v>
      </c>
    </row>
    <row r="43" spans="2:25" ht="15" customHeight="1" x14ac:dyDescent="0.2">
      <c r="B43" s="66"/>
      <c r="C43" s="56" t="s">
        <v>96</v>
      </c>
      <c r="D43" s="21">
        <v>0.59339992560246646</v>
      </c>
      <c r="E43" s="21">
        <v>0.73705282585204612</v>
      </c>
      <c r="F43" s="22">
        <f t="shared" si="6"/>
        <v>-0.19490176987451935</v>
      </c>
      <c r="G43" s="23">
        <v>0.51108393347887693</v>
      </c>
      <c r="H43" s="23">
        <v>0.65670125976000659</v>
      </c>
      <c r="I43" s="24">
        <f t="shared" si="7"/>
        <v>-0.22174059226617893</v>
      </c>
      <c r="J43" s="21">
        <v>0.9806374995568774</v>
      </c>
      <c r="K43" s="21">
        <v>1.1854290745775022</v>
      </c>
      <c r="L43" s="22">
        <f t="shared" si="8"/>
        <v>-0.17275734112866636</v>
      </c>
      <c r="M43" s="23">
        <v>0.33317070742227584</v>
      </c>
      <c r="N43" s="23">
        <v>0.49779823357964387</v>
      </c>
      <c r="O43" s="24">
        <f t="shared" si="9"/>
        <v>-0.33071135060793444</v>
      </c>
      <c r="P43" s="21">
        <v>0.2430170201772533</v>
      </c>
      <c r="Q43" s="21">
        <v>0.33554700855470004</v>
      </c>
      <c r="R43" s="22">
        <f t="shared" si="10"/>
        <v>-0.27575864489449842</v>
      </c>
      <c r="S43" s="23">
        <v>0.19407273233957678</v>
      </c>
      <c r="T43" s="23">
        <v>0.42357969058476852</v>
      </c>
      <c r="U43" s="24">
        <f t="shared" si="11"/>
        <v>-0.54182710679151858</v>
      </c>
      <c r="V43" s="24">
        <f t="shared" si="11"/>
        <v>-1.7817617193296889</v>
      </c>
      <c r="W43" s="57" t="e">
        <f>#REF!</f>
        <v>#REF!</v>
      </c>
      <c r="X43" s="57" t="e">
        <f>#REF!</f>
        <v>#REF!</v>
      </c>
    </row>
    <row r="44" spans="2:25" ht="15" customHeight="1" x14ac:dyDescent="0.2">
      <c r="B44" s="66"/>
      <c r="C44" s="56" t="s">
        <v>97</v>
      </c>
      <c r="D44" s="21">
        <v>0.6713996024236899</v>
      </c>
      <c r="E44" s="21">
        <v>0.58366897910488913</v>
      </c>
      <c r="F44" s="22">
        <f t="shared" si="6"/>
        <v>0.15030886762792139</v>
      </c>
      <c r="G44" s="23">
        <v>0.69453482780682851</v>
      </c>
      <c r="H44" s="23">
        <v>0.63973174431101165</v>
      </c>
      <c r="I44" s="24">
        <f t="shared" si="7"/>
        <v>8.5665724709095947E-2</v>
      </c>
      <c r="J44" s="21">
        <v>0.67780230238563466</v>
      </c>
      <c r="K44" s="21">
        <v>0.49486673270525822</v>
      </c>
      <c r="L44" s="22">
        <f t="shared" si="8"/>
        <v>0.36966633154007655</v>
      </c>
      <c r="M44" s="23">
        <v>0.31633117383891163</v>
      </c>
      <c r="N44" s="23">
        <v>0.36659898159476911</v>
      </c>
      <c r="O44" s="24">
        <f t="shared" si="9"/>
        <v>-0.13711933278478794</v>
      </c>
      <c r="P44" s="21">
        <v>0.88467621385650153</v>
      </c>
      <c r="Q44" s="21">
        <v>0.45118566883000116</v>
      </c>
      <c r="R44" s="22">
        <f t="shared" si="10"/>
        <v>0.960780838076291</v>
      </c>
      <c r="S44" s="23">
        <v>1.1466241134584549</v>
      </c>
      <c r="T44" s="23">
        <v>1.2722135678244406</v>
      </c>
      <c r="U44" s="24">
        <f t="shared" si="11"/>
        <v>-9.8717273217539203E-2</v>
      </c>
      <c r="V44" s="24">
        <f t="shared" si="11"/>
        <v>-13.88744640485476</v>
      </c>
      <c r="W44" s="57" t="e">
        <f>#REF!</f>
        <v>#REF!</v>
      </c>
      <c r="X44" s="57" t="e">
        <f>#REF!</f>
        <v>#REF!</v>
      </c>
    </row>
    <row r="45" spans="2:25" ht="15" customHeight="1" x14ac:dyDescent="0.2">
      <c r="B45" s="66"/>
      <c r="C45" s="58" t="s">
        <v>98</v>
      </c>
      <c r="D45" s="21">
        <v>0.49849419437711917</v>
      </c>
      <c r="E45" s="21">
        <v>0.4777473787931889</v>
      </c>
      <c r="F45" s="22">
        <f t="shared" si="6"/>
        <v>4.3426330535476065E-2</v>
      </c>
      <c r="G45" s="23">
        <v>0.52977242351867682</v>
      </c>
      <c r="H45" s="23">
        <v>0.57387048991953515</v>
      </c>
      <c r="I45" s="24">
        <f t="shared" si="7"/>
        <v>-7.6843237586657454E-2</v>
      </c>
      <c r="J45" s="21">
        <v>0.45981186467929042</v>
      </c>
      <c r="K45" s="21">
        <v>0.36585868298042562</v>
      </c>
      <c r="L45" s="22">
        <f t="shared" si="8"/>
        <v>0.25680183652738808</v>
      </c>
      <c r="M45" s="23">
        <v>0.40750327621687793</v>
      </c>
      <c r="N45" s="23">
        <v>0.44474393085463809</v>
      </c>
      <c r="O45" s="24">
        <f t="shared" si="9"/>
        <v>-8.3735048539497758E-2</v>
      </c>
      <c r="P45" s="21">
        <v>0.58566106116561789</v>
      </c>
      <c r="Q45" s="21">
        <v>0.63225255592933227</v>
      </c>
      <c r="R45" s="22">
        <f t="shared" si="10"/>
        <v>-7.3691271512901557E-2</v>
      </c>
      <c r="S45" s="23">
        <v>0.36950438106801564</v>
      </c>
      <c r="T45" s="23">
        <v>0.38328845160114644</v>
      </c>
      <c r="U45" s="24">
        <f t="shared" si="11"/>
        <v>-3.5962655476702521E-2</v>
      </c>
      <c r="V45" s="24">
        <f t="shared" si="11"/>
        <v>-11.657957442810362</v>
      </c>
      <c r="W45" s="57" t="e">
        <f>#REF!</f>
        <v>#REF!</v>
      </c>
      <c r="X45" s="57" t="e">
        <f>#REF!</f>
        <v>#REF!</v>
      </c>
    </row>
    <row r="46" spans="2:25" ht="15" customHeight="1" x14ac:dyDescent="0.2">
      <c r="B46" s="66"/>
      <c r="C46" s="56" t="s">
        <v>99</v>
      </c>
      <c r="D46" s="21">
        <v>0.33060305604066309</v>
      </c>
      <c r="E46" s="21">
        <v>0.38348279162785492</v>
      </c>
      <c r="F46" s="22">
        <f t="shared" si="6"/>
        <v>-0.13789337290135351</v>
      </c>
      <c r="G46" s="23">
        <v>0.36043429130802684</v>
      </c>
      <c r="H46" s="23">
        <v>0.37270533206608597</v>
      </c>
      <c r="I46" s="24">
        <f t="shared" si="7"/>
        <v>-3.2924242564588035E-2</v>
      </c>
      <c r="J46" s="21">
        <v>0.3652931171225115</v>
      </c>
      <c r="K46" s="21">
        <v>0.42342133049849162</v>
      </c>
      <c r="L46" s="22">
        <f t="shared" si="8"/>
        <v>-0.13728220377453848</v>
      </c>
      <c r="M46" s="23">
        <v>0.33322345584586066</v>
      </c>
      <c r="N46" s="23">
        <v>0.39795346203659049</v>
      </c>
      <c r="O46" s="24">
        <f t="shared" si="9"/>
        <v>-0.16265722594663123</v>
      </c>
      <c r="P46" s="21">
        <v>0.2110751529110752</v>
      </c>
      <c r="Q46" s="21">
        <v>0.39208788835046021</v>
      </c>
      <c r="R46" s="22">
        <f t="shared" si="10"/>
        <v>-0.46166367495032201</v>
      </c>
      <c r="S46" s="23">
        <v>0.24508536608429793</v>
      </c>
      <c r="T46" s="23">
        <v>0.21677561583721913</v>
      </c>
      <c r="U46" s="24">
        <f t="shared" si="11"/>
        <v>0.13059471720443461</v>
      </c>
      <c r="V46" s="24">
        <f t="shared" si="11"/>
        <v>0.65991106284855205</v>
      </c>
      <c r="W46" s="57" t="e">
        <f>#REF!</f>
        <v>#REF!</v>
      </c>
      <c r="X46" s="57" t="e">
        <f>#REF!</f>
        <v>#REF!</v>
      </c>
    </row>
    <row r="47" spans="2:25" ht="15" customHeight="1" x14ac:dyDescent="0.2">
      <c r="B47" s="66"/>
      <c r="C47" s="56" t="s">
        <v>100</v>
      </c>
      <c r="D47" s="21">
        <v>0.38278204460576354</v>
      </c>
      <c r="E47" s="21">
        <v>0.35339434729117597</v>
      </c>
      <c r="F47" s="22">
        <f t="shared" si="6"/>
        <v>8.3158368377561631E-2</v>
      </c>
      <c r="G47" s="23">
        <v>0.46661934285423223</v>
      </c>
      <c r="H47" s="23">
        <v>0.35376701841791275</v>
      </c>
      <c r="I47" s="24">
        <f t="shared" si="7"/>
        <v>0.31900182481964601</v>
      </c>
      <c r="J47" s="21">
        <v>0.3881193717617244</v>
      </c>
      <c r="K47" s="21">
        <v>0.34965850633773105</v>
      </c>
      <c r="L47" s="22">
        <f t="shared" si="8"/>
        <v>0.10999550912353451</v>
      </c>
      <c r="M47" s="23">
        <v>0.18917259221999139</v>
      </c>
      <c r="N47" s="23">
        <v>0.15015918679982451</v>
      </c>
      <c r="O47" s="24">
        <f t="shared" si="9"/>
        <v>0.25981364345143398</v>
      </c>
      <c r="P47" s="21">
        <v>7.4025945263569454E-2</v>
      </c>
      <c r="Q47" s="21">
        <v>0.24626775567899559</v>
      </c>
      <c r="R47" s="22">
        <f t="shared" si="10"/>
        <v>-0.69940869822982188</v>
      </c>
      <c r="S47" s="23">
        <v>0.43849136875090861</v>
      </c>
      <c r="T47" s="23">
        <v>0.67201574802217945</v>
      </c>
      <c r="U47" s="24">
        <f t="shared" si="11"/>
        <v>-0.34749837330235234</v>
      </c>
      <c r="V47" s="24">
        <f t="shared" si="11"/>
        <v>-2.9338673204017276</v>
      </c>
      <c r="W47" s="57" t="e">
        <f>#REF!</f>
        <v>#REF!</v>
      </c>
      <c r="X47" s="57" t="e">
        <f>#REF!</f>
        <v>#REF!</v>
      </c>
    </row>
    <row r="48" spans="2:25" ht="15" customHeight="1" x14ac:dyDescent="0.2">
      <c r="B48" s="66"/>
      <c r="C48" s="56" t="s">
        <v>101</v>
      </c>
      <c r="D48" s="21">
        <v>9.7081889815284109E-2</v>
      </c>
      <c r="E48" s="21">
        <v>9.8740132837012856E-2</v>
      </c>
      <c r="F48" s="22">
        <f t="shared" si="6"/>
        <v>-1.6794012465690678E-2</v>
      </c>
      <c r="G48" s="23">
        <v>6.9950104983698372E-2</v>
      </c>
      <c r="H48" s="23">
        <v>0.10633396517540224</v>
      </c>
      <c r="I48" s="24">
        <f t="shared" si="7"/>
        <v>-0.34216593100508563</v>
      </c>
      <c r="J48" s="21">
        <v>8.6380967954094418E-2</v>
      </c>
      <c r="K48" s="21">
        <v>0.10656144096200874</v>
      </c>
      <c r="L48" s="22">
        <f t="shared" si="8"/>
        <v>-0.18937875488291367</v>
      </c>
      <c r="M48" s="23">
        <v>0.28963130844531748</v>
      </c>
      <c r="N48" s="23">
        <v>0.16952712482563667</v>
      </c>
      <c r="O48" s="24">
        <f t="shared" si="9"/>
        <v>0.70846587968274277</v>
      </c>
      <c r="P48" s="21">
        <v>2.0908221105340248E-2</v>
      </c>
      <c r="Q48" s="21">
        <v>1.3846082306916827E-4</v>
      </c>
      <c r="R48" s="22">
        <f t="shared" si="10"/>
        <v>150.00459929301101</v>
      </c>
      <c r="S48" s="23">
        <v>4.5962793346468765E-4</v>
      </c>
      <c r="T48" s="23">
        <v>5.3920269733523148E-3</v>
      </c>
      <c r="U48" s="24">
        <f t="shared" si="11"/>
        <v>-0.91475785715906222</v>
      </c>
      <c r="V48" s="24">
        <f>T49/U49-1</f>
        <v>-1.3280906907316521</v>
      </c>
      <c r="W48" s="57" t="e">
        <f>#REF!</f>
        <v>#REF!</v>
      </c>
      <c r="X48" s="57" t="e">
        <f>#REF!</f>
        <v>#REF!</v>
      </c>
    </row>
    <row r="49" spans="2:24" ht="15" customHeight="1" x14ac:dyDescent="0.2">
      <c r="B49" s="67"/>
      <c r="C49" s="56" t="s">
        <v>102</v>
      </c>
      <c r="D49" s="21">
        <v>0.28204717569441695</v>
      </c>
      <c r="E49" s="21">
        <v>0.23379159929886251</v>
      </c>
      <c r="F49" s="22">
        <f t="shared" si="6"/>
        <v>0.20640423582486367</v>
      </c>
      <c r="G49" s="23">
        <v>0.22528083125002646</v>
      </c>
      <c r="H49" s="23">
        <v>0.21917529084711612</v>
      </c>
      <c r="I49" s="24">
        <f t="shared" si="7"/>
        <v>2.785688285988952E-2</v>
      </c>
      <c r="J49" s="21">
        <v>0.31018012361315755</v>
      </c>
      <c r="K49" s="21">
        <v>0.20833711245474401</v>
      </c>
      <c r="L49" s="22">
        <f t="shared" si="8"/>
        <v>0.48883758615276185</v>
      </c>
      <c r="M49" s="23">
        <v>0.39223119045055849</v>
      </c>
      <c r="N49" s="23">
        <v>0.34113597447941052</v>
      </c>
      <c r="O49" s="24">
        <f t="shared" si="9"/>
        <v>0.14977961808080087</v>
      </c>
      <c r="P49" s="21">
        <v>0.25924430921581632</v>
      </c>
      <c r="Q49" s="21">
        <v>0.22879307249365805</v>
      </c>
      <c r="R49" s="22">
        <f t="shared" si="10"/>
        <v>0.13309509938506703</v>
      </c>
      <c r="S49" s="23">
        <v>8.1833193055311462E-2</v>
      </c>
      <c r="T49" s="23">
        <v>0.17192991903212954</v>
      </c>
      <c r="U49" s="24">
        <f t="shared" si="11"/>
        <v>-0.52403168967921854</v>
      </c>
      <c r="V49" s="24">
        <f>T48/U48-1</f>
        <v>-1.0058944855528196</v>
      </c>
      <c r="W49" s="57" t="e">
        <f>#REF!</f>
        <v>#REF!</v>
      </c>
      <c r="X49" s="57" t="e">
        <f>#REF!</f>
        <v>#REF!</v>
      </c>
    </row>
    <row r="50" spans="2:24" ht="13.5" customHeight="1" x14ac:dyDescent="0.2">
      <c r="B50" s="59" t="s">
        <v>103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2:24" x14ac:dyDescent="0.2">
      <c r="B51" s="27"/>
      <c r="C51" s="27"/>
      <c r="D51" s="27"/>
      <c r="E51" s="45"/>
      <c r="F51" s="27"/>
      <c r="G51" s="27"/>
      <c r="H51" s="27"/>
      <c r="I51" s="29" t="s">
        <v>47</v>
      </c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2:24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2:24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</sheetData>
  <mergeCells count="21">
    <mergeCell ref="V30:X30"/>
    <mergeCell ref="B34:B48"/>
    <mergeCell ref="B8:C8"/>
    <mergeCell ref="B9:C9"/>
    <mergeCell ref="B10:B25"/>
    <mergeCell ref="B29:U29"/>
    <mergeCell ref="D30:F30"/>
    <mergeCell ref="G30:I30"/>
    <mergeCell ref="J30:L30"/>
    <mergeCell ref="M30:O30"/>
    <mergeCell ref="P30:R30"/>
    <mergeCell ref="S30:U30"/>
    <mergeCell ref="B5:X5"/>
    <mergeCell ref="B6:C7"/>
    <mergeCell ref="D6:F6"/>
    <mergeCell ref="G6:I6"/>
    <mergeCell ref="J6:L6"/>
    <mergeCell ref="M6:O6"/>
    <mergeCell ref="P6:R6"/>
    <mergeCell ref="S6:U6"/>
    <mergeCell ref="V6:X6"/>
  </mergeCells>
  <hyperlinks>
    <hyperlink ref="I27" location="INDICE!A1" tooltip="Ver Índice" display="Ver Índice"/>
    <hyperlink ref="I51" location="INDICE!A1" tooltip="Ver Índice" display="Ver Índice"/>
  </hyperlinks>
  <printOptions horizontalCentered="1" verticalCentered="1"/>
  <pageMargins left="0.17" right="0.17" top="0.83" bottom="0.44" header="0" footer="0"/>
  <pageSetup paperSize="9" scale="71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showGridLines="0" zoomScaleNormal="100" workbookViewId="0"/>
  </sheetViews>
  <sheetFormatPr baseColWidth="10" defaultRowHeight="12.75" x14ac:dyDescent="0.2"/>
  <cols>
    <col min="1" max="1" width="18" style="10" customWidth="1"/>
    <col min="2" max="2" width="20.85546875" style="10" customWidth="1"/>
    <col min="3" max="20" width="9.7109375" style="10" customWidth="1"/>
    <col min="21" max="22" width="9.7109375" style="10" hidden="1" customWidth="1"/>
    <col min="23" max="23" width="0.42578125" style="10" hidden="1" customWidth="1"/>
    <col min="24" max="16384" width="11.42578125" style="10"/>
  </cols>
  <sheetData>
    <row r="1" spans="1:23" ht="15" x14ac:dyDescent="0.2">
      <c r="A1" s="68"/>
    </row>
    <row r="3" spans="1:23" x14ac:dyDescent="0.2">
      <c r="B3" s="3"/>
      <c r="C3" s="3"/>
      <c r="D3" s="3"/>
      <c r="E3" s="3"/>
      <c r="F3" s="3"/>
      <c r="G3" s="3"/>
      <c r="H3" s="3"/>
    </row>
    <row r="4" spans="1:23" ht="33.75" customHeight="1" x14ac:dyDescent="0.2">
      <c r="B4" s="3"/>
      <c r="C4" s="3"/>
      <c r="D4" s="3"/>
      <c r="E4" s="3"/>
      <c r="F4" s="3"/>
      <c r="G4" s="3"/>
      <c r="H4" s="3"/>
    </row>
    <row r="5" spans="1:23" ht="24.95" customHeight="1" x14ac:dyDescent="0.2">
      <c r="B5" s="13" t="s">
        <v>108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1:23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1:23" ht="15" customHeight="1" x14ac:dyDescent="0.2">
      <c r="B8" s="20" t="s">
        <v>109</v>
      </c>
      <c r="C8" s="21">
        <v>37.072727272727271</v>
      </c>
      <c r="D8" s="21">
        <v>39.309090909090912</v>
      </c>
      <c r="E8" s="22">
        <f>C8/D8-1</f>
        <v>-5.6891766882516293E-2</v>
      </c>
      <c r="F8" s="23">
        <v>35.504148855921549</v>
      </c>
      <c r="G8" s="23">
        <v>38.954809391567785</v>
      </c>
      <c r="H8" s="24">
        <f>F8/G8-1</f>
        <v>-8.8581117185319136E-2</v>
      </c>
      <c r="I8" s="21">
        <v>30.054151624548737</v>
      </c>
      <c r="J8" s="21">
        <v>32.218203737191082</v>
      </c>
      <c r="K8" s="22">
        <f>I8/J8-1</f>
        <v>-6.7168614684259165E-2</v>
      </c>
      <c r="L8" s="23">
        <v>51.82963407318536</v>
      </c>
      <c r="M8" s="23">
        <v>52.360515021459229</v>
      </c>
      <c r="N8" s="24">
        <f>L8/M8-1</f>
        <v>-1.0138955815394368E-2</v>
      </c>
      <c r="O8" s="21">
        <v>42.241379310344826</v>
      </c>
      <c r="P8" s="21">
        <v>45.030674846625764</v>
      </c>
      <c r="Q8" s="22">
        <f>O8/P8-1</f>
        <v>-6.1942121582260645E-2</v>
      </c>
      <c r="R8" s="23">
        <v>30.243161094224924</v>
      </c>
      <c r="S8" s="23">
        <v>32.098765432098766</v>
      </c>
      <c r="T8" s="24">
        <f>R8/S8-1</f>
        <v>-5.7809212064531268E-2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1:23" ht="15" customHeight="1" x14ac:dyDescent="0.2">
      <c r="B9" s="36" t="s">
        <v>110</v>
      </c>
      <c r="C9" s="54">
        <v>62.7</v>
      </c>
      <c r="D9" s="54">
        <v>60.581818181818178</v>
      </c>
      <c r="E9" s="41">
        <f t="shared" ref="E9:E13" si="0">C9/D9-1</f>
        <v>3.4963985594237856E-2</v>
      </c>
      <c r="F9" s="54">
        <v>64.294694493336692</v>
      </c>
      <c r="G9" s="54">
        <v>60.994698308507949</v>
      </c>
      <c r="H9" s="41">
        <f t="shared" ref="H9:H13" si="1">F9/G9-1</f>
        <v>5.4103000364679854E-2</v>
      </c>
      <c r="I9" s="54">
        <v>69.915764139590848</v>
      </c>
      <c r="J9" s="54">
        <v>67.751657625075353</v>
      </c>
      <c r="K9" s="41">
        <f t="shared" ref="K9:K13" si="2">I9/J9-1</f>
        <v>3.1941750067448371E-2</v>
      </c>
      <c r="L9" s="54">
        <v>47.930413917216555</v>
      </c>
      <c r="M9" s="54">
        <v>47.578172900061311</v>
      </c>
      <c r="N9" s="41">
        <f t="shared" ref="N9:N13" si="3">L9/M9-1</f>
        <v>7.4034162239717816E-3</v>
      </c>
      <c r="O9" s="54">
        <v>57.512315270935957</v>
      </c>
      <c r="P9" s="54">
        <v>54.969325153374236</v>
      </c>
      <c r="Q9" s="41">
        <f t="shared" ref="Q9" si="4">O9/P9-1</f>
        <v>4.6261985397607175E-2</v>
      </c>
      <c r="R9" s="54">
        <v>69.6048632218845</v>
      </c>
      <c r="S9" s="54">
        <v>67.764060356652948</v>
      </c>
      <c r="T9" s="41">
        <f t="shared" ref="T9" si="5">R9/S9-1</f>
        <v>2.7164884387728794E-2</v>
      </c>
      <c r="U9" s="69" t="e">
        <f>#REF!</f>
        <v>#REF!</v>
      </c>
      <c r="V9" s="69" t="e">
        <f>#REF!</f>
        <v>#REF!</v>
      </c>
      <c r="W9" s="69" t="e">
        <f>#REF!</f>
        <v>#REF!</v>
      </c>
    </row>
    <row r="10" spans="1:23" ht="15" customHeight="1" x14ac:dyDescent="0.2">
      <c r="B10" s="70" t="s">
        <v>111</v>
      </c>
      <c r="C10" s="21">
        <v>13.772727272727273</v>
      </c>
      <c r="D10" s="21">
        <v>14.109090909090909</v>
      </c>
      <c r="E10" s="22">
        <f>C10/D10-1</f>
        <v>-2.3840206185567037E-2</v>
      </c>
      <c r="F10" s="23">
        <v>13.930098063867236</v>
      </c>
      <c r="G10" s="23">
        <v>14.036859378944712</v>
      </c>
      <c r="H10" s="24">
        <f>F10/G10-1</f>
        <v>-7.6057836155014602E-3</v>
      </c>
      <c r="I10" s="21">
        <v>12.154031287605294</v>
      </c>
      <c r="J10" s="21">
        <v>12.62808921036769</v>
      </c>
      <c r="K10" s="22">
        <f>I10/J10-1</f>
        <v>-3.7539956747628445E-2</v>
      </c>
      <c r="L10" s="23">
        <v>15.596880623875226</v>
      </c>
      <c r="M10" s="23">
        <v>16.615573267933783</v>
      </c>
      <c r="N10" s="24">
        <f>L10/M10-1</f>
        <v>-6.1309509315848998E-2</v>
      </c>
      <c r="O10" s="21">
        <v>15.64039408866995</v>
      </c>
      <c r="P10" s="21">
        <v>15.460122699386503</v>
      </c>
      <c r="Q10" s="22">
        <f>O10/P10-1</f>
        <v>1.1660411290953077E-2</v>
      </c>
      <c r="R10" s="23">
        <v>12.462006079027356</v>
      </c>
      <c r="S10" s="23">
        <v>12.757201646090534</v>
      </c>
      <c r="T10" s="24">
        <f>R10/S10-1</f>
        <v>-2.3139523482694324E-2</v>
      </c>
      <c r="U10" s="69"/>
      <c r="V10" s="69"/>
      <c r="W10" s="69"/>
    </row>
    <row r="11" spans="1:23" ht="15" customHeight="1" x14ac:dyDescent="0.2">
      <c r="B11" s="71" t="s">
        <v>112</v>
      </c>
      <c r="C11" s="21">
        <v>16.172727272727272</v>
      </c>
      <c r="D11" s="21">
        <v>15.445454545454545</v>
      </c>
      <c r="E11" s="22">
        <f t="shared" ref="E11:E12" si="6">C11/D11-1</f>
        <v>4.7086521483225452E-2</v>
      </c>
      <c r="F11" s="23">
        <v>16.494845360824741</v>
      </c>
      <c r="G11" s="23">
        <v>16.611966675082051</v>
      </c>
      <c r="H11" s="24">
        <f t="shared" ref="H11:H12" si="7">F11/G11-1</f>
        <v>-7.0504183248207841E-3</v>
      </c>
      <c r="I11" s="21">
        <v>16.425992779783392</v>
      </c>
      <c r="J11" s="21">
        <v>14.647377938517179</v>
      </c>
      <c r="K11" s="22">
        <f t="shared" ref="K11:K12" si="8">I11/J11-1</f>
        <v>0.12142888978027355</v>
      </c>
      <c r="L11" s="23">
        <v>15.176964607078585</v>
      </c>
      <c r="M11" s="23">
        <v>13.611281422440221</v>
      </c>
      <c r="N11" s="24">
        <f t="shared" ref="N11:N12" si="9">L11/M11-1</f>
        <v>0.11502834568221498</v>
      </c>
      <c r="O11" s="21">
        <v>18.103448275862068</v>
      </c>
      <c r="P11" s="21">
        <v>15.092024539877301</v>
      </c>
      <c r="Q11" s="22">
        <f t="shared" ref="Q11:Q12" si="10">O11/P11-1</f>
        <v>0.19953742640874683</v>
      </c>
      <c r="R11" s="23">
        <v>16.869300911854104</v>
      </c>
      <c r="S11" s="23">
        <v>17.695473251028808</v>
      </c>
      <c r="T11" s="24">
        <f t="shared" ref="T11:T12" si="11">R11/S11-1</f>
        <v>-4.6688343818477418E-2</v>
      </c>
      <c r="U11" s="69"/>
      <c r="V11" s="69"/>
      <c r="W11" s="69"/>
    </row>
    <row r="12" spans="1:23" ht="15" customHeight="1" x14ac:dyDescent="0.2">
      <c r="B12" s="71" t="s">
        <v>113</v>
      </c>
      <c r="C12" s="21">
        <v>32.754545454545458</v>
      </c>
      <c r="D12" s="21">
        <v>31.027272727272727</v>
      </c>
      <c r="E12" s="22">
        <f t="shared" si="6"/>
        <v>5.5669498974509235E-2</v>
      </c>
      <c r="F12" s="23">
        <v>33.86975106864471</v>
      </c>
      <c r="G12" s="23">
        <v>30.34587225448119</v>
      </c>
      <c r="H12" s="24">
        <f t="shared" si="7"/>
        <v>0.11612382681282618</v>
      </c>
      <c r="I12" s="21">
        <v>41.335740072202164</v>
      </c>
      <c r="J12" s="21">
        <v>40.476190476190474</v>
      </c>
      <c r="K12" s="22">
        <f t="shared" si="8"/>
        <v>2.123593119558298E-2</v>
      </c>
      <c r="L12" s="23">
        <v>17.156568686262748</v>
      </c>
      <c r="M12" s="23">
        <v>17.351318209687307</v>
      </c>
      <c r="N12" s="24">
        <f t="shared" si="9"/>
        <v>-1.1223903629168031E-2</v>
      </c>
      <c r="O12" s="21">
        <v>23.76847290640394</v>
      </c>
      <c r="P12" s="21">
        <v>24.417177914110429</v>
      </c>
      <c r="Q12" s="22">
        <f t="shared" si="10"/>
        <v>-2.6567566898532124E-2</v>
      </c>
      <c r="R12" s="23">
        <v>40.273556231003042</v>
      </c>
      <c r="S12" s="23">
        <v>37.311385459533611</v>
      </c>
      <c r="T12" s="24">
        <f t="shared" si="11"/>
        <v>7.9390532808868208E-2</v>
      </c>
      <c r="U12" s="69"/>
      <c r="V12" s="69"/>
      <c r="W12" s="69"/>
    </row>
    <row r="13" spans="1:23" ht="15" customHeight="1" x14ac:dyDescent="0.2">
      <c r="B13" s="20" t="s">
        <v>55</v>
      </c>
      <c r="C13" s="21">
        <v>0.22727272727272727</v>
      </c>
      <c r="D13" s="21">
        <v>0.10909090909090909</v>
      </c>
      <c r="E13" s="22">
        <f t="shared" si="0"/>
        <v>1.0833333333333335</v>
      </c>
      <c r="F13" s="23">
        <v>0.20115665074176514</v>
      </c>
      <c r="G13" s="23">
        <v>5.0492299924261547E-2</v>
      </c>
      <c r="H13" s="24">
        <f t="shared" si="1"/>
        <v>2.983907467940659</v>
      </c>
      <c r="I13" s="21">
        <v>3.0084235860409144E-2</v>
      </c>
      <c r="J13" s="21">
        <v>3.0138637733574444E-2</v>
      </c>
      <c r="K13" s="22">
        <f t="shared" si="2"/>
        <v>-1.8050541516246854E-3</v>
      </c>
      <c r="L13" s="23">
        <v>0.23995200959808038</v>
      </c>
      <c r="M13" s="23">
        <v>6.1312078479460456E-2</v>
      </c>
      <c r="N13" s="24">
        <f t="shared" si="3"/>
        <v>2.913617276544691</v>
      </c>
      <c r="O13" s="21">
        <v>0.24630541871921183</v>
      </c>
      <c r="P13" s="21">
        <v>0</v>
      </c>
      <c r="Q13" s="22" t="str">
        <f>IFERROR(O13/P13-1, "-")</f>
        <v>-</v>
      </c>
      <c r="R13" s="23">
        <v>0.1519756838905775</v>
      </c>
      <c r="S13" s="23">
        <v>0.13717421124828533</v>
      </c>
      <c r="T13" s="24">
        <f>IFERROR(R13/S13-1, "-")</f>
        <v>0.10790273556230989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1:23" ht="15" customHeight="1" x14ac:dyDescent="0.2">
      <c r="B14" s="25" t="s">
        <v>103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15" customHeight="1" x14ac:dyDescent="0.2">
      <c r="B15" s="61"/>
      <c r="C15" s="61"/>
      <c r="D15" s="61"/>
      <c r="E15" s="61"/>
      <c r="F15" s="61"/>
      <c r="G15" s="61"/>
      <c r="H15" s="61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</row>
    <row r="16" spans="1:23" ht="15" customHeight="1" x14ac:dyDescent="0.2">
      <c r="B16" s="61"/>
      <c r="C16" s="61"/>
      <c r="D16" s="61"/>
      <c r="E16" s="61"/>
      <c r="F16" s="61"/>
      <c r="G16" s="6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x14ac:dyDescent="0.2">
      <c r="B17" s="73"/>
      <c r="C17" s="27"/>
      <c r="D17" s="27"/>
      <c r="E17" s="27"/>
      <c r="F17" s="27"/>
      <c r="G17" s="27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4.95" customHeight="1" x14ac:dyDescent="0.2">
      <c r="B18" s="74" t="s">
        <v>114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</row>
    <row r="19" spans="2:23" x14ac:dyDescent="0.2">
      <c r="B19" s="14"/>
      <c r="C19" s="15" t="s">
        <v>24</v>
      </c>
      <c r="D19" s="15"/>
      <c r="E19" s="15"/>
      <c r="F19" s="16" t="s">
        <v>25</v>
      </c>
      <c r="G19" s="16"/>
      <c r="H19" s="16"/>
      <c r="I19" s="15" t="s">
        <v>26</v>
      </c>
      <c r="J19" s="15"/>
      <c r="K19" s="15"/>
      <c r="L19" s="16" t="s">
        <v>27</v>
      </c>
      <c r="M19" s="16"/>
      <c r="N19" s="16"/>
      <c r="O19" s="15" t="s">
        <v>28</v>
      </c>
      <c r="P19" s="15"/>
      <c r="Q19" s="15"/>
      <c r="R19" s="16" t="s">
        <v>29</v>
      </c>
      <c r="S19" s="16"/>
      <c r="T19" s="16"/>
      <c r="U19" s="75"/>
      <c r="V19" s="75"/>
      <c r="W19" s="75"/>
    </row>
    <row r="20" spans="2:23" x14ac:dyDescent="0.2">
      <c r="B20" s="14"/>
      <c r="C20" s="19">
        <v>2015</v>
      </c>
      <c r="D20" s="19">
        <v>2014</v>
      </c>
      <c r="E20" s="19" t="s">
        <v>357</v>
      </c>
      <c r="F20" s="35">
        <v>2015</v>
      </c>
      <c r="G20" s="35">
        <v>2014</v>
      </c>
      <c r="H20" s="35" t="s">
        <v>357</v>
      </c>
      <c r="I20" s="19">
        <v>2015</v>
      </c>
      <c r="J20" s="19">
        <v>2014</v>
      </c>
      <c r="K20" s="19" t="s">
        <v>357</v>
      </c>
      <c r="L20" s="35">
        <v>2015</v>
      </c>
      <c r="M20" s="35">
        <v>2014</v>
      </c>
      <c r="N20" s="35" t="s">
        <v>357</v>
      </c>
      <c r="O20" s="19">
        <v>2015</v>
      </c>
      <c r="P20" s="19">
        <v>2014</v>
      </c>
      <c r="Q20" s="19" t="s">
        <v>357</v>
      </c>
      <c r="R20" s="35">
        <v>2015</v>
      </c>
      <c r="S20" s="35">
        <v>2014</v>
      </c>
      <c r="T20" s="35" t="s">
        <v>357</v>
      </c>
      <c r="U20" s="75"/>
      <c r="V20" s="75"/>
      <c r="W20" s="75"/>
    </row>
    <row r="21" spans="2:23" x14ac:dyDescent="0.2">
      <c r="B21" s="20" t="s">
        <v>109</v>
      </c>
      <c r="C21" s="21">
        <v>52.418181818181822</v>
      </c>
      <c r="D21" s="21">
        <v>55.563636363636363</v>
      </c>
      <c r="E21" s="22">
        <f>C21/D21-1</f>
        <v>-5.6609947643978975E-2</v>
      </c>
      <c r="F21" s="23">
        <v>51.244656776464673</v>
      </c>
      <c r="G21" s="23">
        <v>55.137591517293615</v>
      </c>
      <c r="H21" s="24">
        <f>F21/G21-1</f>
        <v>-7.0604004159448008E-2</v>
      </c>
      <c r="I21" s="21">
        <v>42.148014440433215</v>
      </c>
      <c r="J21" s="21">
        <v>46.353224834237494</v>
      </c>
      <c r="K21" s="22">
        <f>I21/J21-1</f>
        <v>-9.0720988859834817E-2</v>
      </c>
      <c r="L21" s="23">
        <v>71.505698860227952</v>
      </c>
      <c r="M21" s="23">
        <v>72.225628448804414</v>
      </c>
      <c r="N21" s="24">
        <f>L21/M21-1</f>
        <v>-9.9677857297810757E-3</v>
      </c>
      <c r="O21" s="21">
        <v>59.482758620689658</v>
      </c>
      <c r="P21" s="21">
        <v>61.472392638036808</v>
      </c>
      <c r="Q21" s="22">
        <f>O21/P21-1</f>
        <v>-3.2366301879000581E-2</v>
      </c>
      <c r="R21" s="23">
        <v>44.984802431610944</v>
      </c>
      <c r="S21" s="23">
        <v>48.971193415637863</v>
      </c>
      <c r="T21" s="24">
        <f>R21/S21-1</f>
        <v>-8.140277387550765E-2</v>
      </c>
      <c r="U21" s="75"/>
      <c r="V21" s="75"/>
      <c r="W21" s="75"/>
    </row>
    <row r="22" spans="2:23" x14ac:dyDescent="0.2">
      <c r="B22" s="36" t="s">
        <v>110</v>
      </c>
      <c r="C22" s="54">
        <f>100-C21-C26</f>
        <v>44.345454545454544</v>
      </c>
      <c r="D22" s="54">
        <f>100-D21-D26</f>
        <v>41.663636363636364</v>
      </c>
      <c r="E22" s="41">
        <f t="shared" ref="E22:E26" si="12">C22/D22-1</f>
        <v>6.4368317695832289E-2</v>
      </c>
      <c r="F22" s="54">
        <f>100-F21-F26</f>
        <v>45.461403067638926</v>
      </c>
      <c r="G22" s="54">
        <f>100-G21-G26</f>
        <v>42.110578136834128</v>
      </c>
      <c r="H22" s="41">
        <f t="shared" ref="H22:H26" si="13">F22/G22-1</f>
        <v>7.9572047667372914E-2</v>
      </c>
      <c r="I22" s="54">
        <f t="shared" ref="I22:J22" si="14">100-I21-I26</f>
        <v>54.211793020457279</v>
      </c>
      <c r="J22" s="54">
        <f t="shared" si="14"/>
        <v>50.301386377335746</v>
      </c>
      <c r="K22" s="41">
        <f t="shared" ref="K22" si="15">I22/J22-1</f>
        <v>7.7739540095130399E-2</v>
      </c>
      <c r="L22" s="54">
        <f t="shared" ref="L22:M22" si="16">100-L21-L26</f>
        <v>26.214757048590286</v>
      </c>
      <c r="M22" s="54">
        <f t="shared" si="16"/>
        <v>25.935009196811773</v>
      </c>
      <c r="N22" s="41">
        <f t="shared" ref="N22" si="17">L22/M22-1</f>
        <v>1.0786495183233047E-2</v>
      </c>
      <c r="O22" s="54">
        <f t="shared" ref="O22:P22" si="18">100-O21-O26</f>
        <v>37.807881773399011</v>
      </c>
      <c r="P22" s="54">
        <f t="shared" si="18"/>
        <v>36.073619631901842</v>
      </c>
      <c r="Q22" s="41">
        <f t="shared" ref="Q22" si="19">O22/P22-1</f>
        <v>4.8075634194564287E-2</v>
      </c>
      <c r="R22" s="54">
        <f t="shared" ref="R22:S22" si="20">100-R21-R26</f>
        <v>51.671732522796347</v>
      </c>
      <c r="S22" s="54">
        <f t="shared" si="20"/>
        <v>48.971193415637856</v>
      </c>
      <c r="T22" s="41">
        <f t="shared" ref="T22" si="21">R22/S22-1</f>
        <v>5.5145462440295168E-2</v>
      </c>
      <c r="U22" s="75"/>
      <c r="V22" s="75"/>
      <c r="W22" s="75"/>
    </row>
    <row r="23" spans="2:23" ht="15" customHeight="1" x14ac:dyDescent="0.2">
      <c r="B23" s="70" t="s">
        <v>111</v>
      </c>
      <c r="C23" s="21">
        <v>8.872727272727273</v>
      </c>
      <c r="D23" s="21">
        <v>8.6454545454545446</v>
      </c>
      <c r="E23" s="22">
        <f>C23/D23-1</f>
        <v>2.6288117770767672E-2</v>
      </c>
      <c r="F23" s="23">
        <v>8.901181795323108</v>
      </c>
      <c r="G23" s="23">
        <v>9.0381216864428175</v>
      </c>
      <c r="H23" s="24">
        <f>F23/G23-1</f>
        <v>-1.5151366165507496E-2</v>
      </c>
      <c r="I23" s="21">
        <v>9.7472924187725631</v>
      </c>
      <c r="J23" s="21">
        <v>8.6196503918022902</v>
      </c>
      <c r="K23" s="22">
        <f>I23/J23-1</f>
        <v>0.13082224634571205</v>
      </c>
      <c r="L23" s="23">
        <v>7.3185362927414515</v>
      </c>
      <c r="M23" s="23">
        <v>7.296137339055794</v>
      </c>
      <c r="N23" s="24">
        <f>L23/M23-1</f>
        <v>3.0699742404460828E-3</v>
      </c>
      <c r="O23" s="21">
        <v>9.1133004926108381</v>
      </c>
      <c r="P23" s="21">
        <v>9.2024539877300615</v>
      </c>
      <c r="Q23" s="22">
        <f>O23/P23-1</f>
        <v>-9.6880131362889754E-3</v>
      </c>
      <c r="R23" s="23">
        <v>8.6454545454545446</v>
      </c>
      <c r="S23" s="23">
        <v>8.963636363636363</v>
      </c>
      <c r="T23" s="24">
        <f>R23/S23-1</f>
        <v>-3.5496957403651108E-2</v>
      </c>
      <c r="U23" s="69"/>
      <c r="V23" s="69"/>
      <c r="W23" s="69"/>
    </row>
    <row r="24" spans="2:23" ht="15" customHeight="1" x14ac:dyDescent="0.2">
      <c r="B24" s="71" t="s">
        <v>112</v>
      </c>
      <c r="C24" s="21">
        <v>14.618181818181817</v>
      </c>
      <c r="D24" s="21">
        <v>14</v>
      </c>
      <c r="E24" s="22">
        <f t="shared" ref="E24:E25" si="22">C24/D24-1</f>
        <v>4.415584415584406E-2</v>
      </c>
      <c r="F24" s="23">
        <v>15.413628363087753</v>
      </c>
      <c r="G24" s="23">
        <v>14.996213077505681</v>
      </c>
      <c r="H24" s="24">
        <f t="shared" ref="H24:H25" si="23">F24/G24-1</f>
        <v>2.7834712898831437E-2</v>
      </c>
      <c r="I24" s="21">
        <v>17.148014440433215</v>
      </c>
      <c r="J24" s="21">
        <v>15.67209162145871</v>
      </c>
      <c r="K24" s="22">
        <f t="shared" ref="K24:K26" si="24">I24/J24-1</f>
        <v>9.4175229103027114E-2</v>
      </c>
      <c r="L24" s="23">
        <v>8.9982003599280151</v>
      </c>
      <c r="M24" s="23">
        <v>9.5646842427958312</v>
      </c>
      <c r="N24" s="24">
        <f t="shared" ref="N24:N26" si="25">L24/M24-1</f>
        <v>-5.9226616215218408E-2</v>
      </c>
      <c r="O24" s="21">
        <v>14.408866995073893</v>
      </c>
      <c r="P24" s="21">
        <v>13.128834355828221</v>
      </c>
      <c r="Q24" s="22">
        <f t="shared" ref="Q24:Q25" si="26">O24/P24-1</f>
        <v>9.7497813176188997E-2</v>
      </c>
      <c r="R24" s="23">
        <v>14</v>
      </c>
      <c r="S24" s="23">
        <v>13.636363636363637</v>
      </c>
      <c r="T24" s="24">
        <f t="shared" ref="T24:T25" si="27">R24/S24-1</f>
        <v>2.6666666666666616E-2</v>
      </c>
      <c r="U24" s="69"/>
      <c r="V24" s="69"/>
      <c r="W24" s="69"/>
    </row>
    <row r="25" spans="2:23" ht="15" customHeight="1" x14ac:dyDescent="0.2">
      <c r="B25" s="71" t="s">
        <v>113</v>
      </c>
      <c r="C25" s="21">
        <v>20.854545454545452</v>
      </c>
      <c r="D25" s="21">
        <v>19.018181818181819</v>
      </c>
      <c r="E25" s="22">
        <f t="shared" si="22"/>
        <v>9.6558317399617399E-2</v>
      </c>
      <c r="F25" s="23">
        <v>21.146592909228062</v>
      </c>
      <c r="G25" s="23">
        <v>18.076243372885635</v>
      </c>
      <c r="H25" s="24">
        <f t="shared" si="23"/>
        <v>0.16985550996441834</v>
      </c>
      <c r="I25" s="21">
        <v>27.316486161251504</v>
      </c>
      <c r="J25" s="21">
        <v>26.009644364074745</v>
      </c>
      <c r="K25" s="22">
        <f t="shared" si="24"/>
        <v>5.0244508494003304E-2</v>
      </c>
      <c r="L25" s="23">
        <v>9.8980203959208168</v>
      </c>
      <c r="M25" s="23">
        <v>9.074187614960147</v>
      </c>
      <c r="N25" s="24">
        <f t="shared" si="25"/>
        <v>9.0788599036949469E-2</v>
      </c>
      <c r="O25" s="21">
        <v>14.285714285714285</v>
      </c>
      <c r="P25" s="21">
        <v>13.742331288343557</v>
      </c>
      <c r="Q25" s="22">
        <f t="shared" si="26"/>
        <v>3.9540816326530726E-2</v>
      </c>
      <c r="R25" s="23">
        <v>19.018181818181819</v>
      </c>
      <c r="S25" s="23">
        <v>16.236363636363635</v>
      </c>
      <c r="T25" s="24">
        <f t="shared" si="27"/>
        <v>0.1713325867861144</v>
      </c>
      <c r="U25" s="69"/>
      <c r="V25" s="69"/>
      <c r="W25" s="69"/>
    </row>
    <row r="26" spans="2:23" x14ac:dyDescent="0.2">
      <c r="B26" s="20" t="s">
        <v>55</v>
      </c>
      <c r="C26" s="21">
        <v>3.2363636363636363</v>
      </c>
      <c r="D26" s="21">
        <v>2.7727272727272729</v>
      </c>
      <c r="E26" s="22">
        <f t="shared" si="12"/>
        <v>0.16721311475409828</v>
      </c>
      <c r="F26" s="23">
        <v>3.2939401558964043</v>
      </c>
      <c r="G26" s="23">
        <v>2.7518303458722544</v>
      </c>
      <c r="H26" s="24">
        <f t="shared" si="13"/>
        <v>0.19699972087207862</v>
      </c>
      <c r="I26" s="21">
        <v>3.6401925391095067</v>
      </c>
      <c r="J26" s="21">
        <v>3.3453887884267632</v>
      </c>
      <c r="K26" s="22">
        <f t="shared" si="24"/>
        <v>8.8122418447328155E-2</v>
      </c>
      <c r="L26" s="23">
        <v>2.2795440911817635</v>
      </c>
      <c r="M26" s="23">
        <v>1.8393623543838136</v>
      </c>
      <c r="N26" s="24">
        <f t="shared" si="25"/>
        <v>0.23931213757248537</v>
      </c>
      <c r="O26" s="21">
        <v>2.7093596059113301</v>
      </c>
      <c r="P26" s="21">
        <v>2.4539877300613497</v>
      </c>
      <c r="Q26" s="22">
        <f>IFERROR(O26/P26-1, "-")</f>
        <v>0.10406403940886699</v>
      </c>
      <c r="R26" s="23">
        <v>3.3434650455927053</v>
      </c>
      <c r="S26" s="23">
        <v>2.0576131687242798</v>
      </c>
      <c r="T26" s="24">
        <f>IFERROR(R26/S26-1, "-")</f>
        <v>0.62492401215805482</v>
      </c>
      <c r="U26" s="75"/>
      <c r="V26" s="75"/>
      <c r="W26" s="75"/>
    </row>
    <row r="27" spans="2:23" x14ac:dyDescent="0.2">
      <c r="B27" s="25" t="s">
        <v>103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9" spans="2:23" x14ac:dyDescent="0.2">
      <c r="H29" s="29" t="s">
        <v>47</v>
      </c>
    </row>
    <row r="52" spans="17:23" x14ac:dyDescent="0.2">
      <c r="Q52" s="76" t="e">
        <f>#REF!</f>
        <v>#REF!</v>
      </c>
      <c r="R52" s="76" t="e">
        <f>#REF!</f>
        <v>#REF!</v>
      </c>
      <c r="S52" s="76" t="e">
        <f>#REF!</f>
        <v>#REF!</v>
      </c>
    </row>
    <row r="53" spans="17:23" x14ac:dyDescent="0.2">
      <c r="Q53" s="77" t="e">
        <f>#REF!</f>
        <v>#REF!</v>
      </c>
      <c r="R53" s="77" t="e">
        <f>#REF!</f>
        <v>#REF!</v>
      </c>
      <c r="S53" s="77" t="e">
        <f>#REF!</f>
        <v>#REF!</v>
      </c>
    </row>
    <row r="54" spans="17:23" x14ac:dyDescent="0.2">
      <c r="U54" s="76" t="e">
        <f>#REF!</f>
        <v>#REF!</v>
      </c>
      <c r="V54" s="76" t="e">
        <f>#REF!</f>
        <v>#REF!</v>
      </c>
      <c r="W54" s="76" t="e">
        <f>#REF!</f>
        <v>#REF!</v>
      </c>
    </row>
    <row r="55" spans="17:23" x14ac:dyDescent="0.2">
      <c r="U55" s="78" t="e">
        <f>#REF!</f>
        <v>#REF!</v>
      </c>
      <c r="V55" s="78" t="e">
        <f>#REF!</f>
        <v>#REF!</v>
      </c>
      <c r="W55" s="78" t="e">
        <f>#REF!</f>
        <v>#REF!</v>
      </c>
    </row>
  </sheetData>
  <mergeCells count="19">
    <mergeCell ref="B27:W27"/>
    <mergeCell ref="B14:W14"/>
    <mergeCell ref="B18:T18"/>
    <mergeCell ref="B19:B20"/>
    <mergeCell ref="C19:E19"/>
    <mergeCell ref="F19:H19"/>
    <mergeCell ref="I19:K19"/>
    <mergeCell ref="L19:N19"/>
    <mergeCell ref="O19:Q19"/>
    <mergeCell ref="R19:T19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9" location="INDICE!A1" tooltip="Ver Índice" display="Ver Índice"/>
  </hyperlinks>
  <printOptions horizontalCentered="1" verticalCentered="1"/>
  <pageMargins left="0.32" right="0.41" top="0.8" bottom="0.34" header="0" footer="0"/>
  <pageSetup paperSize="9" scale="74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W21"/>
  <sheetViews>
    <sheetView showGridLines="0" zoomScaleNormal="100" workbookViewId="0"/>
  </sheetViews>
  <sheetFormatPr baseColWidth="10" defaultRowHeight="12.75" x14ac:dyDescent="0.2"/>
  <cols>
    <col min="1" max="1" width="18" style="10" customWidth="1"/>
    <col min="2" max="2" width="17.5703125" style="10" customWidth="1"/>
    <col min="3" max="20" width="9" style="10" customWidth="1"/>
    <col min="21" max="23" width="9" style="10" hidden="1" customWidth="1"/>
    <col min="24" max="16384" width="11.42578125" style="10"/>
  </cols>
  <sheetData>
    <row r="4" spans="2:23" ht="36.75" customHeight="1" x14ac:dyDescent="0.2"/>
    <row r="5" spans="2:23" ht="23.25" customHeight="1" x14ac:dyDescent="0.2">
      <c r="B5" s="13" t="s">
        <v>115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20" t="s">
        <v>116</v>
      </c>
      <c r="C8" s="21">
        <v>51.409090909090907</v>
      </c>
      <c r="D8" s="21">
        <v>52.018181818181816</v>
      </c>
      <c r="E8" s="22">
        <f t="shared" ref="E8:E14" si="0">IFERROR(C8/D8-1,"-")</f>
        <v>-1.170919259000347E-2</v>
      </c>
      <c r="F8" s="23">
        <v>58.637163691224544</v>
      </c>
      <c r="G8" s="23">
        <v>57.889421863165865</v>
      </c>
      <c r="H8" s="24">
        <f t="shared" ref="H8:H13" si="1">IFERROR(F8/G8-1,"-")</f>
        <v>1.2916726475972196E-2</v>
      </c>
      <c r="I8" s="21">
        <v>38.507821901323709</v>
      </c>
      <c r="J8" s="21">
        <v>41.109101868595538</v>
      </c>
      <c r="K8" s="22">
        <f t="shared" ref="K8:K14" si="2">IFERROR(I8/J8-1,"-")</f>
        <v>-6.3277470171612338E-2</v>
      </c>
      <c r="L8" s="23">
        <v>71.625674865026994</v>
      </c>
      <c r="M8" s="23">
        <v>70.386266094420606</v>
      </c>
      <c r="N8" s="24">
        <f t="shared" ref="N8:N14" si="3">IFERROR(L8/M8-1,"-")</f>
        <v>1.7608673387273788E-2</v>
      </c>
      <c r="O8" s="21">
        <v>57.389162561576356</v>
      </c>
      <c r="P8" s="21">
        <v>57.668711656441715</v>
      </c>
      <c r="Q8" s="22">
        <f t="shared" ref="Q8:Q14" si="4">IFERROR(O8/P8-1,"-")</f>
        <v>-4.8475002620269603E-3</v>
      </c>
      <c r="R8" s="23">
        <v>29.939209726443767</v>
      </c>
      <c r="S8" s="23">
        <v>31.824417009602193</v>
      </c>
      <c r="T8" s="24">
        <f t="shared" ref="T8:T14" si="5">IFERROR(R8/S8-1,"-")</f>
        <v>-5.9237763337176452E-2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2:23" ht="15" customHeight="1" x14ac:dyDescent="0.2">
      <c r="B9" s="20" t="s">
        <v>117</v>
      </c>
      <c r="C9" s="21">
        <v>9.172727272727272</v>
      </c>
      <c r="D9" s="21">
        <v>8.3636363636363633</v>
      </c>
      <c r="E9" s="22">
        <f t="shared" si="0"/>
        <v>9.6739130434782661E-2</v>
      </c>
      <c r="F9" s="23">
        <v>11.31506160422429</v>
      </c>
      <c r="G9" s="23">
        <v>10.275183034587226</v>
      </c>
      <c r="H9" s="24">
        <f t="shared" si="1"/>
        <v>0.1012029241850716</v>
      </c>
      <c r="I9" s="21">
        <v>9.9578820697954278</v>
      </c>
      <c r="J9" s="21">
        <v>9.2827004219409286</v>
      </c>
      <c r="K9" s="22">
        <f t="shared" si="2"/>
        <v>7.2735477518871106E-2</v>
      </c>
      <c r="L9" s="23">
        <v>3.5992801439712059</v>
      </c>
      <c r="M9" s="23">
        <v>3.1269160024524831</v>
      </c>
      <c r="N9" s="24">
        <f t="shared" si="3"/>
        <v>0.15106390486608556</v>
      </c>
      <c r="O9" s="21">
        <v>5.9113300492610836</v>
      </c>
      <c r="P9" s="21">
        <v>6.9938650306748462</v>
      </c>
      <c r="Q9" s="22">
        <f t="shared" si="4"/>
        <v>-0.15478351050038885</v>
      </c>
      <c r="R9" s="23">
        <v>5.4711246200607899</v>
      </c>
      <c r="S9" s="23">
        <v>5.0754458161865568</v>
      </c>
      <c r="T9" s="24">
        <f t="shared" si="5"/>
        <v>7.7959418384950352E-2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118</v>
      </c>
      <c r="C10" s="21">
        <v>18.418181818181818</v>
      </c>
      <c r="D10" s="21">
        <v>19.081818181818182</v>
      </c>
      <c r="E10" s="22">
        <f t="shared" si="0"/>
        <v>-3.4778465936160075E-2</v>
      </c>
      <c r="F10" s="23">
        <v>12.974603972843852</v>
      </c>
      <c r="G10" s="23">
        <v>14.743751577884373</v>
      </c>
      <c r="H10" s="24">
        <f t="shared" si="1"/>
        <v>-0.11999304218434081</v>
      </c>
      <c r="I10" s="21">
        <v>30.415162454873645</v>
      </c>
      <c r="J10" s="21">
        <v>29.505726341169378</v>
      </c>
      <c r="K10" s="22">
        <f t="shared" si="2"/>
        <v>3.0822359808690081E-2</v>
      </c>
      <c r="L10" s="23">
        <v>15.896820635872825</v>
      </c>
      <c r="M10" s="23">
        <v>18.700183936235437</v>
      </c>
      <c r="N10" s="24">
        <f t="shared" si="3"/>
        <v>-0.14991100140627611</v>
      </c>
      <c r="O10" s="21">
        <v>16.256157635467979</v>
      </c>
      <c r="P10" s="21">
        <v>14.846625766871165</v>
      </c>
      <c r="Q10" s="22">
        <f t="shared" si="4"/>
        <v>9.4939543215405209E-2</v>
      </c>
      <c r="R10" s="23">
        <v>13.221884498480243</v>
      </c>
      <c r="S10" s="23">
        <v>13.305898491083676</v>
      </c>
      <c r="T10" s="24">
        <f t="shared" si="5"/>
        <v>-6.3140412997837458E-3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100</v>
      </c>
      <c r="C11" s="21">
        <v>0</v>
      </c>
      <c r="D11" s="21">
        <v>0</v>
      </c>
      <c r="E11" s="22" t="str">
        <f t="shared" si="0"/>
        <v>-</v>
      </c>
      <c r="F11" s="23">
        <v>0</v>
      </c>
      <c r="G11" s="23">
        <v>0</v>
      </c>
      <c r="H11" s="24" t="str">
        <f t="shared" si="1"/>
        <v>-</v>
      </c>
      <c r="I11" s="21">
        <v>0</v>
      </c>
      <c r="J11" s="21">
        <v>0</v>
      </c>
      <c r="K11" s="22" t="str">
        <f t="shared" si="2"/>
        <v>-</v>
      </c>
      <c r="L11" s="23">
        <v>0</v>
      </c>
      <c r="M11" s="23">
        <v>0</v>
      </c>
      <c r="N11" s="24" t="str">
        <f t="shared" si="3"/>
        <v>-</v>
      </c>
      <c r="O11" s="21">
        <v>0</v>
      </c>
      <c r="P11" s="21">
        <v>0</v>
      </c>
      <c r="Q11" s="22" t="str">
        <f t="shared" si="4"/>
        <v>-</v>
      </c>
      <c r="R11" s="23">
        <v>0</v>
      </c>
      <c r="S11" s="23">
        <v>0</v>
      </c>
      <c r="T11" s="24" t="str">
        <f t="shared" si="5"/>
        <v>-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119</v>
      </c>
      <c r="C12" s="21">
        <v>0.30909090909090908</v>
      </c>
      <c r="D12" s="21">
        <v>0.54545454545454541</v>
      </c>
      <c r="E12" s="22">
        <f t="shared" si="0"/>
        <v>-0.43333333333333335</v>
      </c>
      <c r="F12" s="23">
        <v>5.0289162685441285E-2</v>
      </c>
      <c r="G12" s="23">
        <v>2.5246149962130773E-2</v>
      </c>
      <c r="H12" s="24">
        <f t="shared" si="1"/>
        <v>0.99195373397032949</v>
      </c>
      <c r="I12" s="21">
        <v>3.0084235860409144E-2</v>
      </c>
      <c r="J12" s="21">
        <v>0</v>
      </c>
      <c r="K12" s="22" t="str">
        <f t="shared" si="2"/>
        <v>-</v>
      </c>
      <c r="L12" s="23">
        <v>0</v>
      </c>
      <c r="M12" s="23">
        <v>0</v>
      </c>
      <c r="N12" s="24" t="str">
        <f t="shared" si="3"/>
        <v>-</v>
      </c>
      <c r="O12" s="21">
        <v>0.12315270935960591</v>
      </c>
      <c r="P12" s="21">
        <v>0</v>
      </c>
      <c r="Q12" s="22" t="str">
        <f t="shared" si="4"/>
        <v>-</v>
      </c>
      <c r="R12" s="23">
        <v>0.45592705167173253</v>
      </c>
      <c r="S12" s="23">
        <v>1.0973936899862826</v>
      </c>
      <c r="T12" s="24">
        <f t="shared" si="5"/>
        <v>-0.58453647416413368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20" t="s">
        <v>120</v>
      </c>
      <c r="C13" s="21">
        <v>13.645454545454545</v>
      </c>
      <c r="D13" s="21">
        <v>13.145454545454545</v>
      </c>
      <c r="E13" s="22">
        <f t="shared" si="0"/>
        <v>3.8035961272475882E-2</v>
      </c>
      <c r="F13" s="23">
        <v>7.8451093789288411</v>
      </c>
      <c r="G13" s="23">
        <v>7.9272910881090635</v>
      </c>
      <c r="H13" s="24">
        <f t="shared" si="1"/>
        <v>-1.0366934715377751E-2</v>
      </c>
      <c r="I13" s="21">
        <v>15.583634175691937</v>
      </c>
      <c r="J13" s="21">
        <v>14.798071127185052</v>
      </c>
      <c r="K13" s="22">
        <f t="shared" si="2"/>
        <v>5.3085502952053831E-2</v>
      </c>
      <c r="L13" s="23">
        <v>7.7984403119376129</v>
      </c>
      <c r="M13" s="23">
        <v>6.9895769466584916</v>
      </c>
      <c r="N13" s="24">
        <f t="shared" si="3"/>
        <v>0.11572422357633738</v>
      </c>
      <c r="O13" s="21">
        <v>14.77832512315271</v>
      </c>
      <c r="P13" s="21">
        <v>16.196319018404907</v>
      </c>
      <c r="Q13" s="22">
        <f t="shared" si="4"/>
        <v>-8.7550380653828808E-2</v>
      </c>
      <c r="R13" s="23">
        <v>26.899696048632219</v>
      </c>
      <c r="S13" s="23">
        <v>26.337448559670783</v>
      </c>
      <c r="T13" s="24">
        <f t="shared" si="5"/>
        <v>2.1347834346504557E-2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121</v>
      </c>
      <c r="C14" s="21">
        <v>0.11818181818181818</v>
      </c>
      <c r="D14" s="21">
        <v>0.1</v>
      </c>
      <c r="E14" s="22">
        <f t="shared" si="0"/>
        <v>0.18181818181818166</v>
      </c>
      <c r="F14" s="23">
        <v>0</v>
      </c>
      <c r="G14" s="23">
        <v>0</v>
      </c>
      <c r="H14" s="24" t="str">
        <f>IFERROR(F14/G14-1,"-")</f>
        <v>-</v>
      </c>
      <c r="I14" s="21">
        <v>9.0252707581227443E-2</v>
      </c>
      <c r="J14" s="21">
        <v>6.0277275467148887E-2</v>
      </c>
      <c r="K14" s="22">
        <f t="shared" si="2"/>
        <v>0.49729241877256314</v>
      </c>
      <c r="L14" s="23">
        <v>0</v>
      </c>
      <c r="M14" s="23">
        <v>0</v>
      </c>
      <c r="N14" s="24" t="str">
        <f t="shared" si="3"/>
        <v>-</v>
      </c>
      <c r="O14" s="21">
        <v>0</v>
      </c>
      <c r="P14" s="21">
        <v>0</v>
      </c>
      <c r="Q14" s="22" t="str">
        <f t="shared" si="4"/>
        <v>-</v>
      </c>
      <c r="R14" s="23">
        <v>0.60790273556231</v>
      </c>
      <c r="S14" s="23">
        <v>0.68587105624142664</v>
      </c>
      <c r="T14" s="24">
        <f t="shared" si="5"/>
        <v>-0.113677811550152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25" t="s">
        <v>103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2:23" x14ac:dyDescent="0.2">
      <c r="B16" s="61"/>
      <c r="C16" s="61"/>
      <c r="D16" s="61"/>
      <c r="E16" s="61"/>
      <c r="F16" s="61"/>
      <c r="G16" s="61"/>
      <c r="H16" s="61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</row>
    <row r="17" spans="2:23" x14ac:dyDescent="0.2">
      <c r="B17" s="61"/>
      <c r="C17" s="61"/>
      <c r="D17" s="61"/>
      <c r="E17" s="61"/>
      <c r="F17" s="61"/>
      <c r="G17" s="61"/>
      <c r="H17" s="29" t="s">
        <v>47</v>
      </c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</row>
    <row r="18" spans="2:23" x14ac:dyDescent="0.2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x14ac:dyDescent="0.2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2:23" x14ac:dyDescent="0.2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</sheetData>
  <mergeCells count="10">
    <mergeCell ref="B15:W15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17" location="INDICE!A1" tooltip="Ver Índice" display="Ver Índice"/>
  </hyperlinks>
  <printOptions horizontalCentered="1" verticalCentered="1"/>
  <pageMargins left="0.27" right="0.33" top="0.98425196850393704" bottom="0.98425196850393704" header="0" footer="0"/>
  <pageSetup paperSize="9" scale="79" orientation="landscape" horizontalDpi="1200" verticalDpi="1200" r:id="rId1"/>
  <headerFooter alignWithMargins="0"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8"/>
  <sheetViews>
    <sheetView showGridLines="0" zoomScaleNormal="100" workbookViewId="0"/>
  </sheetViews>
  <sheetFormatPr baseColWidth="10" defaultRowHeight="12.75" x14ac:dyDescent="0.2"/>
  <cols>
    <col min="1" max="1" width="19.28515625" style="10" customWidth="1"/>
    <col min="2" max="2" width="25.5703125" style="10" customWidth="1"/>
    <col min="3" max="20" width="9.5703125" style="10" customWidth="1"/>
    <col min="21" max="23" width="9.5703125" style="10" hidden="1" customWidth="1"/>
    <col min="24" max="16384" width="11.42578125" style="10"/>
  </cols>
  <sheetData>
    <row r="1" spans="2:23" x14ac:dyDescent="0.2">
      <c r="B1" s="3"/>
      <c r="C1" s="3"/>
      <c r="D1" s="3"/>
      <c r="E1" s="3"/>
      <c r="F1" s="3"/>
      <c r="G1" s="3"/>
      <c r="H1" s="3"/>
    </row>
    <row r="2" spans="2:23" x14ac:dyDescent="0.2">
      <c r="B2" s="3"/>
      <c r="C2" s="3"/>
      <c r="D2" s="3"/>
      <c r="E2" s="3"/>
      <c r="F2" s="3"/>
      <c r="G2" s="3"/>
      <c r="H2" s="3"/>
    </row>
    <row r="3" spans="2:23" x14ac:dyDescent="0.2">
      <c r="B3" s="3"/>
      <c r="C3" s="3"/>
      <c r="D3" s="3"/>
      <c r="E3" s="3"/>
      <c r="F3" s="3"/>
      <c r="G3" s="3"/>
      <c r="H3" s="3"/>
    </row>
    <row r="4" spans="2:23" ht="34.5" customHeight="1" x14ac:dyDescent="0.2">
      <c r="B4" s="3"/>
      <c r="C4" s="3"/>
      <c r="D4" s="3"/>
      <c r="E4" s="3"/>
      <c r="F4" s="3"/>
      <c r="G4" s="3"/>
      <c r="H4" s="3"/>
    </row>
    <row r="5" spans="2:23" ht="21.75" customHeight="1" x14ac:dyDescent="0.2">
      <c r="B5" s="13" t="s">
        <v>122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15" customHeight="1" x14ac:dyDescent="0.2">
      <c r="B6" s="14"/>
      <c r="C6" s="15" t="s">
        <v>24</v>
      </c>
      <c r="D6" s="15"/>
      <c r="E6" s="15"/>
      <c r="F6" s="16" t="s">
        <v>25</v>
      </c>
      <c r="G6" s="16"/>
      <c r="H6" s="16"/>
      <c r="I6" s="15" t="s">
        <v>26</v>
      </c>
      <c r="J6" s="15"/>
      <c r="K6" s="15"/>
      <c r="L6" s="16" t="s">
        <v>27</v>
      </c>
      <c r="M6" s="16"/>
      <c r="N6" s="16"/>
      <c r="O6" s="15" t="s">
        <v>28</v>
      </c>
      <c r="P6" s="15"/>
      <c r="Q6" s="15"/>
      <c r="R6" s="16" t="s">
        <v>29</v>
      </c>
      <c r="S6" s="16"/>
      <c r="T6" s="16"/>
      <c r="U6" s="15" t="s">
        <v>30</v>
      </c>
      <c r="V6" s="15"/>
      <c r="W6" s="15"/>
    </row>
    <row r="7" spans="2:23" ht="15" customHeight="1" x14ac:dyDescent="0.2">
      <c r="B7" s="14"/>
      <c r="C7" s="19">
        <v>2015</v>
      </c>
      <c r="D7" s="19">
        <v>2014</v>
      </c>
      <c r="E7" s="19" t="s">
        <v>357</v>
      </c>
      <c r="F7" s="35">
        <v>2015</v>
      </c>
      <c r="G7" s="35">
        <v>2014</v>
      </c>
      <c r="H7" s="35" t="s">
        <v>357</v>
      </c>
      <c r="I7" s="19">
        <v>2015</v>
      </c>
      <c r="J7" s="19">
        <v>2014</v>
      </c>
      <c r="K7" s="19" t="s">
        <v>357</v>
      </c>
      <c r="L7" s="35">
        <v>2015</v>
      </c>
      <c r="M7" s="35">
        <v>2014</v>
      </c>
      <c r="N7" s="35" t="s">
        <v>357</v>
      </c>
      <c r="O7" s="19">
        <v>2015</v>
      </c>
      <c r="P7" s="19">
        <v>2014</v>
      </c>
      <c r="Q7" s="19" t="s">
        <v>357</v>
      </c>
      <c r="R7" s="35">
        <v>2015</v>
      </c>
      <c r="S7" s="35">
        <v>2014</v>
      </c>
      <c r="T7" s="35" t="s">
        <v>357</v>
      </c>
      <c r="U7" s="19">
        <v>2015</v>
      </c>
      <c r="V7" s="19">
        <v>2014</v>
      </c>
      <c r="W7" s="19" t="s">
        <v>357</v>
      </c>
    </row>
    <row r="8" spans="2:23" ht="15" customHeight="1" x14ac:dyDescent="0.2">
      <c r="B8" s="20" t="s">
        <v>123</v>
      </c>
      <c r="C8" s="21">
        <v>0.48181818181818181</v>
      </c>
      <c r="D8" s="21">
        <v>0.4</v>
      </c>
      <c r="E8" s="22">
        <f t="shared" ref="E8:E23" si="0">IFERROR(C8/D8-1,"-")</f>
        <v>0.20454545454545436</v>
      </c>
      <c r="F8" s="23">
        <v>0</v>
      </c>
      <c r="G8" s="23">
        <v>0</v>
      </c>
      <c r="H8" s="24" t="str">
        <f t="shared" ref="H8:H23" si="1">IFERROR(F8/G8-1,"-")</f>
        <v>-</v>
      </c>
      <c r="I8" s="21">
        <v>0.27075812274368233</v>
      </c>
      <c r="J8" s="21">
        <v>0.27075812274368233</v>
      </c>
      <c r="K8" s="22">
        <f t="shared" ref="K8:K23" si="2">IFERROR(I8/J8-1,"-")</f>
        <v>0</v>
      </c>
      <c r="L8" s="23">
        <v>1.1997600479904018</v>
      </c>
      <c r="M8" s="23">
        <v>0.9809932556713673</v>
      </c>
      <c r="N8" s="24">
        <f t="shared" ref="N8:N23" si="3">IFERROR(L8/M8-1,"-")</f>
        <v>0.22300539892021587</v>
      </c>
      <c r="O8" s="21">
        <v>0</v>
      </c>
      <c r="P8" s="21">
        <v>0.12269938650306748</v>
      </c>
      <c r="Q8" s="22">
        <f t="shared" ref="Q8:Q23" si="4">IFERROR(O8/P8-1,"-")</f>
        <v>-1</v>
      </c>
      <c r="R8" s="23">
        <v>0.75987841945288759</v>
      </c>
      <c r="S8" s="23">
        <v>0.41152263374485598</v>
      </c>
      <c r="T8" s="24">
        <f t="shared" ref="T8:T23" si="5">IFERROR(R8/S8-1,"-")</f>
        <v>0.84650455927051671</v>
      </c>
      <c r="U8" s="21" t="e">
        <f>#REF!</f>
        <v>#REF!</v>
      </c>
      <c r="V8" s="21" t="e">
        <f>#REF!</f>
        <v>#REF!</v>
      </c>
      <c r="W8" s="21" t="e">
        <f>#REF!</f>
        <v>#REF!</v>
      </c>
    </row>
    <row r="9" spans="2:23" ht="15" customHeight="1" x14ac:dyDescent="0.2">
      <c r="B9" s="20" t="s">
        <v>124</v>
      </c>
      <c r="C9" s="21">
        <v>4.372727272727273</v>
      </c>
      <c r="D9" s="21">
        <v>5.1181818181818182</v>
      </c>
      <c r="E9" s="22">
        <f t="shared" si="0"/>
        <v>-0.14564831261101241</v>
      </c>
      <c r="F9" s="23">
        <v>3.2939401558964043</v>
      </c>
      <c r="G9" s="23">
        <v>4.6957838929563245</v>
      </c>
      <c r="H9" s="24">
        <f t="shared" si="1"/>
        <v>-0.29853242163948079</v>
      </c>
      <c r="I9" s="21">
        <v>4.0012033694344167</v>
      </c>
      <c r="J9" s="21">
        <v>4.3399638336347195</v>
      </c>
      <c r="K9" s="22">
        <f t="shared" si="2"/>
        <v>-7.8056056959486475E-2</v>
      </c>
      <c r="L9" s="23">
        <v>9.118176364727054</v>
      </c>
      <c r="M9" s="23">
        <v>8.9515634580012264</v>
      </c>
      <c r="N9" s="24">
        <f t="shared" si="3"/>
        <v>1.8612715813001612E-2</v>
      </c>
      <c r="O9" s="21">
        <v>2.8325123152709359</v>
      </c>
      <c r="P9" s="21">
        <v>3.6809815950920246</v>
      </c>
      <c r="Q9" s="22">
        <f t="shared" si="4"/>
        <v>-0.23050082101806246</v>
      </c>
      <c r="R9" s="23">
        <v>2.735562310030395</v>
      </c>
      <c r="S9" s="23">
        <v>3.5665294924554183</v>
      </c>
      <c r="T9" s="24">
        <f t="shared" si="5"/>
        <v>-0.23299041384147767</v>
      </c>
      <c r="U9" s="21" t="e">
        <f>#REF!</f>
        <v>#REF!</v>
      </c>
      <c r="V9" s="21" t="e">
        <f>#REF!</f>
        <v>#REF!</v>
      </c>
      <c r="W9" s="21" t="e">
        <f>#REF!</f>
        <v>#REF!</v>
      </c>
    </row>
    <row r="10" spans="2:23" ht="15" customHeight="1" x14ac:dyDescent="0.2">
      <c r="B10" s="20" t="s">
        <v>125</v>
      </c>
      <c r="C10" s="21">
        <v>36.054545454545455</v>
      </c>
      <c r="D10" s="21">
        <v>36.327272727272728</v>
      </c>
      <c r="E10" s="22">
        <f t="shared" si="0"/>
        <v>-7.5075075075075048E-3</v>
      </c>
      <c r="F10" s="23">
        <v>39.653004777470457</v>
      </c>
      <c r="G10" s="23">
        <v>39.30825549103762</v>
      </c>
      <c r="H10" s="24">
        <f t="shared" si="1"/>
        <v>8.7704041333362959E-3</v>
      </c>
      <c r="I10" s="21">
        <v>29.302045728038507</v>
      </c>
      <c r="J10" s="21">
        <v>30.650994575045207</v>
      </c>
      <c r="K10" s="22">
        <f t="shared" si="2"/>
        <v>-4.4009953533610924E-2</v>
      </c>
      <c r="L10" s="23">
        <v>56.508698260347927</v>
      </c>
      <c r="M10" s="23">
        <v>55.793991416309012</v>
      </c>
      <c r="N10" s="24">
        <f t="shared" si="3"/>
        <v>1.2809745743159073E-2</v>
      </c>
      <c r="O10" s="21">
        <v>36.206896551724135</v>
      </c>
      <c r="P10" s="21">
        <v>34.110429447852759</v>
      </c>
      <c r="Q10" s="22">
        <f t="shared" si="4"/>
        <v>6.1461175886876607E-2</v>
      </c>
      <c r="R10" s="23">
        <v>13.221884498480243</v>
      </c>
      <c r="S10" s="23">
        <v>16.049382716049383</v>
      </c>
      <c r="T10" s="24">
        <f t="shared" si="5"/>
        <v>-0.17617488894084643</v>
      </c>
      <c r="U10" s="21" t="e">
        <f>#REF!</f>
        <v>#REF!</v>
      </c>
      <c r="V10" s="21" t="e">
        <f>#REF!</f>
        <v>#REF!</v>
      </c>
      <c r="W10" s="21" t="e">
        <f>#REF!</f>
        <v>#REF!</v>
      </c>
    </row>
    <row r="11" spans="2:23" ht="15" customHeight="1" x14ac:dyDescent="0.2">
      <c r="B11" s="20" t="s">
        <v>126</v>
      </c>
      <c r="C11" s="21">
        <v>9.918181818181818</v>
      </c>
      <c r="D11" s="21">
        <v>9.5</v>
      </c>
      <c r="E11" s="22">
        <f t="shared" si="0"/>
        <v>4.4019138755980736E-2</v>
      </c>
      <c r="F11" s="23">
        <v>15.086748805632386</v>
      </c>
      <c r="G11" s="23">
        <v>13.405705629891441</v>
      </c>
      <c r="H11" s="24">
        <f t="shared" si="1"/>
        <v>0.12539758981374538</v>
      </c>
      <c r="I11" s="21">
        <v>4.512635379061372</v>
      </c>
      <c r="J11" s="21">
        <v>5.0632911392405067</v>
      </c>
      <c r="K11" s="22">
        <f t="shared" si="2"/>
        <v>-0.10875451263537905</v>
      </c>
      <c r="L11" s="23">
        <v>3.8392321535692862</v>
      </c>
      <c r="M11" s="23">
        <v>3.5561005518087061</v>
      </c>
      <c r="N11" s="24">
        <f t="shared" si="3"/>
        <v>7.9618559046811477E-2</v>
      </c>
      <c r="O11" s="21">
        <v>17.733990147783253</v>
      </c>
      <c r="P11" s="21">
        <v>19.263803680981596</v>
      </c>
      <c r="Q11" s="22">
        <f t="shared" si="4"/>
        <v>-7.9413887232907654E-2</v>
      </c>
      <c r="R11" s="23">
        <v>12.917933130699089</v>
      </c>
      <c r="S11" s="23">
        <v>11.522633744855968</v>
      </c>
      <c r="T11" s="24">
        <f t="shared" si="5"/>
        <v>0.12109205384281374</v>
      </c>
      <c r="U11" s="21" t="e">
        <f>#REF!</f>
        <v>#REF!</v>
      </c>
      <c r="V11" s="21" t="e">
        <f>#REF!</f>
        <v>#REF!</v>
      </c>
      <c r="W11" s="21" t="e">
        <f>#REF!</f>
        <v>#REF!</v>
      </c>
    </row>
    <row r="12" spans="2:23" ht="15" customHeight="1" x14ac:dyDescent="0.2">
      <c r="B12" s="20" t="s">
        <v>127</v>
      </c>
      <c r="C12" s="21">
        <v>0.18181818181818182</v>
      </c>
      <c r="D12" s="21">
        <v>0.2</v>
      </c>
      <c r="E12" s="22">
        <f t="shared" si="0"/>
        <v>-9.0909090909090939E-2</v>
      </c>
      <c r="F12" s="23">
        <v>0.50289162685441291</v>
      </c>
      <c r="G12" s="23">
        <v>0.55541529916687704</v>
      </c>
      <c r="H12" s="24">
        <f t="shared" si="1"/>
        <v>-9.4566484558941122E-2</v>
      </c>
      <c r="I12" s="21">
        <v>0</v>
      </c>
      <c r="J12" s="21">
        <v>0</v>
      </c>
      <c r="K12" s="22" t="str">
        <f t="shared" si="2"/>
        <v>-</v>
      </c>
      <c r="L12" s="23">
        <v>0</v>
      </c>
      <c r="M12" s="23">
        <v>0</v>
      </c>
      <c r="N12" s="24" t="str">
        <f t="shared" si="3"/>
        <v>-</v>
      </c>
      <c r="O12" s="21">
        <v>0</v>
      </c>
      <c r="P12" s="21">
        <v>0</v>
      </c>
      <c r="Q12" s="22" t="str">
        <f t="shared" si="4"/>
        <v>-</v>
      </c>
      <c r="R12" s="23">
        <v>0</v>
      </c>
      <c r="S12" s="23">
        <v>0</v>
      </c>
      <c r="T12" s="24" t="str">
        <f t="shared" si="5"/>
        <v>-</v>
      </c>
      <c r="U12" s="21" t="e">
        <f>#REF!</f>
        <v>#REF!</v>
      </c>
      <c r="V12" s="21" t="e">
        <f>#REF!</f>
        <v>#REF!</v>
      </c>
      <c r="W12" s="21" t="e">
        <f>#REF!</f>
        <v>#REF!</v>
      </c>
    </row>
    <row r="13" spans="2:23" ht="15" customHeight="1" x14ac:dyDescent="0.2">
      <c r="B13" s="20" t="s">
        <v>128</v>
      </c>
      <c r="C13" s="21">
        <v>5.2272727272727275</v>
      </c>
      <c r="D13" s="21">
        <v>4.8636363636363633</v>
      </c>
      <c r="E13" s="22">
        <f t="shared" si="0"/>
        <v>7.4766355140187146E-2</v>
      </c>
      <c r="F13" s="23">
        <v>5.582097058083983</v>
      </c>
      <c r="G13" s="23">
        <v>4.7715223428427169</v>
      </c>
      <c r="H13" s="24">
        <f t="shared" si="1"/>
        <v>0.1698775897920981</v>
      </c>
      <c r="I13" s="21">
        <v>7.9121540312876055</v>
      </c>
      <c r="J13" s="21">
        <v>7.8360458107293551</v>
      </c>
      <c r="K13" s="22">
        <f t="shared" si="2"/>
        <v>9.7125798389336992E-3</v>
      </c>
      <c r="L13" s="23">
        <v>0.17996400719856029</v>
      </c>
      <c r="M13" s="23">
        <v>0.24524831391784183</v>
      </c>
      <c r="N13" s="24">
        <f t="shared" si="3"/>
        <v>-0.26619676064787046</v>
      </c>
      <c r="O13" s="21">
        <v>5.6650246305418719</v>
      </c>
      <c r="P13" s="21">
        <v>6.5030674846625764</v>
      </c>
      <c r="Q13" s="22">
        <f t="shared" si="4"/>
        <v>-0.12886885398271208</v>
      </c>
      <c r="R13" s="23">
        <v>0</v>
      </c>
      <c r="S13" s="23">
        <v>0.27434842249657065</v>
      </c>
      <c r="T13" s="24">
        <f t="shared" si="5"/>
        <v>-1</v>
      </c>
      <c r="U13" s="21" t="e">
        <f>#REF!</f>
        <v>#REF!</v>
      </c>
      <c r="V13" s="21" t="e">
        <f>#REF!</f>
        <v>#REF!</v>
      </c>
      <c r="W13" s="21" t="e">
        <f>#REF!</f>
        <v>#REF!</v>
      </c>
    </row>
    <row r="14" spans="2:23" ht="15" customHeight="1" x14ac:dyDescent="0.2">
      <c r="B14" s="20" t="s">
        <v>129</v>
      </c>
      <c r="C14" s="21">
        <v>3.4</v>
      </c>
      <c r="D14" s="21">
        <v>2.9818181818181819</v>
      </c>
      <c r="E14" s="22">
        <f t="shared" si="0"/>
        <v>0.14024390243902429</v>
      </c>
      <c r="F14" s="23">
        <v>4.9786271058586875</v>
      </c>
      <c r="G14" s="23">
        <v>4.7967684928048469</v>
      </c>
      <c r="H14" s="24">
        <f t="shared" si="1"/>
        <v>3.7912735068750703E-2</v>
      </c>
      <c r="I14" s="21">
        <v>1.5042117930204573</v>
      </c>
      <c r="J14" s="21">
        <v>1.1754068716094033</v>
      </c>
      <c r="K14" s="22">
        <f t="shared" si="2"/>
        <v>0.27973711006201984</v>
      </c>
      <c r="L14" s="23">
        <v>2.9994001199760048</v>
      </c>
      <c r="M14" s="23">
        <v>2.3911710606989578</v>
      </c>
      <c r="N14" s="24">
        <f t="shared" si="3"/>
        <v>0.25436451171304197</v>
      </c>
      <c r="O14" s="21">
        <v>0</v>
      </c>
      <c r="P14" s="21">
        <v>0</v>
      </c>
      <c r="Q14" s="22" t="str">
        <f t="shared" si="4"/>
        <v>-</v>
      </c>
      <c r="R14" s="23">
        <v>5.0151975683890582</v>
      </c>
      <c r="S14" s="23">
        <v>3.8408779149519892</v>
      </c>
      <c r="T14" s="24">
        <f t="shared" si="5"/>
        <v>0.30574250976986539</v>
      </c>
      <c r="U14" s="21" t="e">
        <f>#REF!</f>
        <v>#REF!</v>
      </c>
      <c r="V14" s="21" t="e">
        <f>#REF!</f>
        <v>#REF!</v>
      </c>
      <c r="W14" s="21" t="e">
        <f>#REF!</f>
        <v>#REF!</v>
      </c>
    </row>
    <row r="15" spans="2:23" ht="15" customHeight="1" x14ac:dyDescent="0.2">
      <c r="B15" s="20" t="s">
        <v>130</v>
      </c>
      <c r="C15" s="21">
        <v>1.4363636363636363</v>
      </c>
      <c r="D15" s="21">
        <v>1.3636363636363635</v>
      </c>
      <c r="E15" s="22">
        <f t="shared" si="0"/>
        <v>5.3333333333333455E-2</v>
      </c>
      <c r="F15" s="23">
        <v>0.2263012320844858</v>
      </c>
      <c r="G15" s="23">
        <v>0.15147689977278464</v>
      </c>
      <c r="H15" s="24">
        <f t="shared" si="1"/>
        <v>0.49396530047774712</v>
      </c>
      <c r="I15" s="21">
        <v>3.2490974729241877</v>
      </c>
      <c r="J15" s="21">
        <v>3.285111512959614</v>
      </c>
      <c r="K15" s="22">
        <f t="shared" si="2"/>
        <v>-1.0962805948398602E-2</v>
      </c>
      <c r="L15" s="23">
        <v>0.53989202159568084</v>
      </c>
      <c r="M15" s="23">
        <v>0.36787247087676272</v>
      </c>
      <c r="N15" s="24">
        <f t="shared" si="3"/>
        <v>0.46760647870425909</v>
      </c>
      <c r="O15" s="21">
        <v>2.8325123152709359</v>
      </c>
      <c r="P15" s="21">
        <v>2.6993865030674846</v>
      </c>
      <c r="Q15" s="22">
        <f t="shared" si="4"/>
        <v>4.9317062248096732E-2</v>
      </c>
      <c r="R15" s="23">
        <v>0.60790273556231</v>
      </c>
      <c r="S15" s="23">
        <v>0.41152263374485598</v>
      </c>
      <c r="T15" s="24">
        <f t="shared" si="5"/>
        <v>0.47720364741641319</v>
      </c>
      <c r="U15" s="21" t="e">
        <f>#REF!</f>
        <v>#REF!</v>
      </c>
      <c r="V15" s="21" t="e">
        <f>#REF!</f>
        <v>#REF!</v>
      </c>
      <c r="W15" s="21" t="e">
        <f>#REF!</f>
        <v>#REF!</v>
      </c>
    </row>
    <row r="16" spans="2:23" ht="15" customHeight="1" x14ac:dyDescent="0.2">
      <c r="B16" s="20" t="s">
        <v>131</v>
      </c>
      <c r="C16" s="21">
        <v>3.209090909090909</v>
      </c>
      <c r="D16" s="21">
        <v>3.790909090909091</v>
      </c>
      <c r="E16" s="22">
        <f t="shared" si="0"/>
        <v>-0.15347721822541971</v>
      </c>
      <c r="F16" s="23">
        <v>3.1933618305255216</v>
      </c>
      <c r="G16" s="23">
        <v>4.216107043675839</v>
      </c>
      <c r="H16" s="24">
        <f t="shared" si="1"/>
        <v>-0.24258046642445552</v>
      </c>
      <c r="I16" s="21">
        <v>4.0012033694344167</v>
      </c>
      <c r="J16" s="21">
        <v>4.3399638336347195</v>
      </c>
      <c r="K16" s="22">
        <f t="shared" si="2"/>
        <v>-7.8056056959486475E-2</v>
      </c>
      <c r="L16" s="23">
        <v>2.5194961007798442</v>
      </c>
      <c r="M16" s="23">
        <v>3.3108522378908645</v>
      </c>
      <c r="N16" s="24">
        <f t="shared" si="3"/>
        <v>-0.2390188628940878</v>
      </c>
      <c r="O16" s="21">
        <v>4.8029556650246308</v>
      </c>
      <c r="P16" s="21">
        <v>4.6625766871165641</v>
      </c>
      <c r="Q16" s="22">
        <f t="shared" si="4"/>
        <v>3.0107596577651163E-2</v>
      </c>
      <c r="R16" s="23">
        <v>1.6717325227963526</v>
      </c>
      <c r="S16" s="23">
        <v>1.9204389574759946</v>
      </c>
      <c r="T16" s="24">
        <f t="shared" si="5"/>
        <v>-0.12950499348675637</v>
      </c>
      <c r="U16" s="21" t="e">
        <f>#REF!</f>
        <v>#REF!</v>
      </c>
      <c r="V16" s="21" t="e">
        <f>#REF!</f>
        <v>#REF!</v>
      </c>
      <c r="W16" s="21" t="e">
        <f>#REF!</f>
        <v>#REF!</v>
      </c>
    </row>
    <row r="17" spans="2:23" ht="15" customHeight="1" x14ac:dyDescent="0.2">
      <c r="B17" s="20" t="s">
        <v>132</v>
      </c>
      <c r="C17" s="21">
        <v>13</v>
      </c>
      <c r="D17" s="21">
        <v>13.390909090909091</v>
      </c>
      <c r="E17" s="22">
        <f t="shared" si="0"/>
        <v>-2.9192124915139117E-2</v>
      </c>
      <c r="F17" s="23">
        <v>9.0269047020367115</v>
      </c>
      <c r="G17" s="23">
        <v>10.174198434738702</v>
      </c>
      <c r="H17" s="24">
        <f t="shared" si="1"/>
        <v>-0.11276502419931977</v>
      </c>
      <c r="I17" s="21">
        <v>22.081829121540313</v>
      </c>
      <c r="J17" s="21">
        <v>21.006630500301387</v>
      </c>
      <c r="K17" s="22">
        <f t="shared" si="2"/>
        <v>5.1183773676768407E-2</v>
      </c>
      <c r="L17" s="23">
        <v>12.41751649670066</v>
      </c>
      <c r="M17" s="23">
        <v>14.469650521152667</v>
      </c>
      <c r="N17" s="24">
        <f t="shared" si="3"/>
        <v>-0.14182333024920435</v>
      </c>
      <c r="O17" s="21">
        <v>7.2660098522167491</v>
      </c>
      <c r="P17" s="21">
        <v>6.8711656441717794</v>
      </c>
      <c r="Q17" s="22">
        <f t="shared" si="4"/>
        <v>5.7463933849401849E-2</v>
      </c>
      <c r="R17" s="23">
        <v>10.030395136778116</v>
      </c>
      <c r="S17" s="23">
        <v>10.2880658436214</v>
      </c>
      <c r="T17" s="24">
        <f t="shared" si="5"/>
        <v>-2.5045592705167152E-2</v>
      </c>
      <c r="U17" s="21" t="e">
        <f>#REF!</f>
        <v>#REF!</v>
      </c>
      <c r="V17" s="21" t="e">
        <f>#REF!</f>
        <v>#REF!</v>
      </c>
      <c r="W17" s="21" t="e">
        <f>#REF!</f>
        <v>#REF!</v>
      </c>
    </row>
    <row r="18" spans="2:23" ht="15" customHeight="1" x14ac:dyDescent="0.2">
      <c r="B18" s="20" t="s">
        <v>100</v>
      </c>
      <c r="C18" s="21">
        <v>6.6727272727272728</v>
      </c>
      <c r="D18" s="21">
        <v>6.5</v>
      </c>
      <c r="E18" s="22">
        <f t="shared" si="0"/>
        <v>2.657342657342654E-2</v>
      </c>
      <c r="F18" s="23">
        <v>8.8760372139803874</v>
      </c>
      <c r="G18" s="23">
        <v>8.8866447866700327</v>
      </c>
      <c r="H18" s="24">
        <f t="shared" si="1"/>
        <v>-1.193653279081941E-3</v>
      </c>
      <c r="I18" s="21">
        <v>5.0842358604091453</v>
      </c>
      <c r="J18" s="21">
        <v>5.0331525015069323</v>
      </c>
      <c r="K18" s="22">
        <f t="shared" si="2"/>
        <v>1.0149376337577509E-2</v>
      </c>
      <c r="L18" s="23">
        <v>1.0197960407918416</v>
      </c>
      <c r="M18" s="23">
        <v>0.73574494175352545</v>
      </c>
      <c r="N18" s="24">
        <f t="shared" si="3"/>
        <v>0.38607278544291135</v>
      </c>
      <c r="O18" s="21">
        <v>5.2955665024630543</v>
      </c>
      <c r="P18" s="21">
        <v>4.0490797546012267</v>
      </c>
      <c r="Q18" s="22">
        <f t="shared" si="4"/>
        <v>0.30784445439617869</v>
      </c>
      <c r="R18" s="23">
        <v>23.100303951367781</v>
      </c>
      <c r="S18" s="23">
        <v>20.713305898491083</v>
      </c>
      <c r="T18" s="24">
        <f t="shared" si="5"/>
        <v>0.11523983977133212</v>
      </c>
      <c r="U18" s="21" t="e">
        <f>#REF!</f>
        <v>#REF!</v>
      </c>
      <c r="V18" s="21" t="e">
        <f>#REF!</f>
        <v>#REF!</v>
      </c>
      <c r="W18" s="21" t="e">
        <f>#REF!</f>
        <v>#REF!</v>
      </c>
    </row>
    <row r="19" spans="2:23" ht="15" customHeight="1" x14ac:dyDescent="0.2">
      <c r="B19" s="20" t="s">
        <v>133</v>
      </c>
      <c r="C19" s="21">
        <v>0.30909090909090908</v>
      </c>
      <c r="D19" s="21">
        <v>0.54545454545454541</v>
      </c>
      <c r="E19" s="22">
        <f t="shared" si="0"/>
        <v>-0.43333333333333335</v>
      </c>
      <c r="F19" s="23">
        <v>5.0289162685441285E-2</v>
      </c>
      <c r="G19" s="23">
        <v>2.5246149962130773E-2</v>
      </c>
      <c r="H19" s="24">
        <f t="shared" si="1"/>
        <v>0.99195373397032949</v>
      </c>
      <c r="I19" s="21">
        <v>3.0084235860409144E-2</v>
      </c>
      <c r="J19" s="21">
        <v>0</v>
      </c>
      <c r="K19" s="22" t="str">
        <f t="shared" si="2"/>
        <v>-</v>
      </c>
      <c r="L19" s="23">
        <v>0</v>
      </c>
      <c r="M19" s="23">
        <v>0</v>
      </c>
      <c r="N19" s="24" t="str">
        <f t="shared" si="3"/>
        <v>-</v>
      </c>
      <c r="O19" s="21">
        <v>0.12315270935960591</v>
      </c>
      <c r="P19" s="21">
        <v>0</v>
      </c>
      <c r="Q19" s="22" t="str">
        <f t="shared" si="4"/>
        <v>-</v>
      </c>
      <c r="R19" s="23">
        <v>0.45592705167173253</v>
      </c>
      <c r="S19" s="23">
        <v>1.0973936899862826</v>
      </c>
      <c r="T19" s="24">
        <f t="shared" si="5"/>
        <v>-0.58453647416413368</v>
      </c>
      <c r="U19" s="21" t="e">
        <f>#REF!</f>
        <v>#REF!</v>
      </c>
      <c r="V19" s="21" t="e">
        <f>#REF!</f>
        <v>#REF!</v>
      </c>
      <c r="W19" s="21" t="e">
        <f>#REF!</f>
        <v>#REF!</v>
      </c>
    </row>
    <row r="20" spans="2:23" ht="15" customHeight="1" x14ac:dyDescent="0.2">
      <c r="B20" s="20" t="s">
        <v>134</v>
      </c>
      <c r="C20" s="21">
        <v>13.636363636363637</v>
      </c>
      <c r="D20" s="21">
        <v>13.145454545454545</v>
      </c>
      <c r="E20" s="22">
        <f t="shared" si="0"/>
        <v>3.7344398340249052E-2</v>
      </c>
      <c r="F20" s="23">
        <v>7.8451093789288411</v>
      </c>
      <c r="G20" s="23">
        <v>7.9272910881090635</v>
      </c>
      <c r="H20" s="24">
        <f t="shared" si="1"/>
        <v>-1.0366934715377751E-2</v>
      </c>
      <c r="I20" s="21">
        <v>15.583634175691937</v>
      </c>
      <c r="J20" s="21">
        <v>14.798071127185052</v>
      </c>
      <c r="K20" s="22">
        <f t="shared" si="2"/>
        <v>5.3085502952053831E-2</v>
      </c>
      <c r="L20" s="23">
        <v>7.7984403119376129</v>
      </c>
      <c r="M20" s="23">
        <v>6.9895769466584916</v>
      </c>
      <c r="N20" s="24">
        <f t="shared" si="3"/>
        <v>0.11572422357633738</v>
      </c>
      <c r="O20" s="21">
        <v>14.77832512315271</v>
      </c>
      <c r="P20" s="21">
        <v>16.196319018404907</v>
      </c>
      <c r="Q20" s="22">
        <f t="shared" si="4"/>
        <v>-8.7550380653828808E-2</v>
      </c>
      <c r="R20" s="23">
        <v>26.747720364741642</v>
      </c>
      <c r="S20" s="23">
        <v>26.337448559670783</v>
      </c>
      <c r="T20" s="24">
        <f t="shared" si="5"/>
        <v>1.557750759878429E-2</v>
      </c>
      <c r="U20" s="21" t="e">
        <f>#REF!</f>
        <v>#REF!</v>
      </c>
      <c r="V20" s="21" t="e">
        <f>#REF!</f>
        <v>#REF!</v>
      </c>
      <c r="W20" s="21" t="e">
        <f>#REF!</f>
        <v>#REF!</v>
      </c>
    </row>
    <row r="21" spans="2:23" ht="15" customHeight="1" x14ac:dyDescent="0.2">
      <c r="B21" s="20" t="s">
        <v>135</v>
      </c>
      <c r="C21" s="21">
        <v>2.7272727272727271E-2</v>
      </c>
      <c r="D21" s="21">
        <v>2.7272727272727271E-2</v>
      </c>
      <c r="E21" s="22">
        <f t="shared" si="0"/>
        <v>0</v>
      </c>
      <c r="F21" s="23">
        <v>0</v>
      </c>
      <c r="G21" s="23">
        <v>0</v>
      </c>
      <c r="H21" s="24" t="str">
        <f t="shared" si="1"/>
        <v>-</v>
      </c>
      <c r="I21" s="21">
        <v>9.0252707581227443E-2</v>
      </c>
      <c r="J21" s="21">
        <v>6.0277275467148887E-2</v>
      </c>
      <c r="K21" s="22">
        <f t="shared" si="2"/>
        <v>0.49729241877256314</v>
      </c>
      <c r="L21" s="23">
        <v>0</v>
      </c>
      <c r="M21" s="23">
        <v>0</v>
      </c>
      <c r="N21" s="24" t="str">
        <f t="shared" si="3"/>
        <v>-</v>
      </c>
      <c r="O21" s="21">
        <v>0</v>
      </c>
      <c r="P21" s="21">
        <v>0</v>
      </c>
      <c r="Q21" s="22" t="str">
        <f t="shared" si="4"/>
        <v>-</v>
      </c>
      <c r="R21" s="23">
        <v>0</v>
      </c>
      <c r="S21" s="23">
        <v>0.13717421124828533</v>
      </c>
      <c r="T21" s="24">
        <f t="shared" si="5"/>
        <v>-1</v>
      </c>
      <c r="U21" s="21" t="e">
        <f>#REF!</f>
        <v>#REF!</v>
      </c>
      <c r="V21" s="21" t="e">
        <f>#REF!</f>
        <v>#REF!</v>
      </c>
      <c r="W21" s="21" t="e">
        <f>#REF!</f>
        <v>#REF!</v>
      </c>
    </row>
    <row r="22" spans="2:23" ht="15" customHeight="1" x14ac:dyDescent="0.2">
      <c r="B22" s="20" t="s">
        <v>136</v>
      </c>
      <c r="C22" s="21">
        <v>0.1</v>
      </c>
      <c r="D22" s="21">
        <v>7.2727272727272724E-2</v>
      </c>
      <c r="E22" s="22">
        <f t="shared" si="0"/>
        <v>0.37500000000000022</v>
      </c>
      <c r="F22" s="23">
        <v>0</v>
      </c>
      <c r="G22" s="23">
        <v>0</v>
      </c>
      <c r="H22" s="24" t="str">
        <f t="shared" si="1"/>
        <v>-</v>
      </c>
      <c r="I22" s="21">
        <v>0</v>
      </c>
      <c r="J22" s="21">
        <v>0</v>
      </c>
      <c r="K22" s="22" t="str">
        <f t="shared" si="2"/>
        <v>-</v>
      </c>
      <c r="L22" s="23">
        <v>0</v>
      </c>
      <c r="M22" s="23">
        <v>0</v>
      </c>
      <c r="N22" s="24" t="str">
        <f t="shared" si="3"/>
        <v>-</v>
      </c>
      <c r="O22" s="21">
        <v>0</v>
      </c>
      <c r="P22" s="21">
        <v>0</v>
      </c>
      <c r="Q22" s="22" t="str">
        <f t="shared" si="4"/>
        <v>-</v>
      </c>
      <c r="R22" s="23">
        <v>0.75987841945288759</v>
      </c>
      <c r="S22" s="23">
        <v>0.54869684499314131</v>
      </c>
      <c r="T22" s="24">
        <f t="shared" si="5"/>
        <v>0.38487841945288759</v>
      </c>
      <c r="U22" s="21" t="e">
        <f>#REF!</f>
        <v>#REF!</v>
      </c>
      <c r="V22" s="21" t="e">
        <f>#REF!</f>
        <v>#REF!</v>
      </c>
      <c r="W22" s="21" t="e">
        <f>#REF!</f>
        <v>#REF!</v>
      </c>
    </row>
    <row r="23" spans="2:23" ht="15" customHeight="1" x14ac:dyDescent="0.2">
      <c r="B23" s="20" t="s">
        <v>55</v>
      </c>
      <c r="C23" s="21">
        <v>1.9727272727272727</v>
      </c>
      <c r="D23" s="21">
        <v>1.7727272727272727</v>
      </c>
      <c r="E23" s="22">
        <f t="shared" si="0"/>
        <v>0.11282051282051286</v>
      </c>
      <c r="F23" s="23">
        <v>1.6846869499622832</v>
      </c>
      <c r="G23" s="23">
        <v>1.0855844483716233</v>
      </c>
      <c r="H23" s="24">
        <f t="shared" si="1"/>
        <v>0.55187093227921036</v>
      </c>
      <c r="I23" s="21">
        <v>2.3766546329723224</v>
      </c>
      <c r="J23" s="21">
        <v>2.2001205545509341</v>
      </c>
      <c r="K23" s="22">
        <f t="shared" si="2"/>
        <v>8.0238366055091159E-2</v>
      </c>
      <c r="L23" s="23">
        <v>1.859628074385123</v>
      </c>
      <c r="M23" s="23">
        <v>2.2072348252605765</v>
      </c>
      <c r="N23" s="24">
        <f t="shared" si="3"/>
        <v>-0.15748516963274017</v>
      </c>
      <c r="O23" s="21">
        <v>2.4630541871921183</v>
      </c>
      <c r="P23" s="21">
        <v>1.8404907975460123</v>
      </c>
      <c r="Q23" s="22">
        <f t="shared" si="4"/>
        <v>0.3382594417077176</v>
      </c>
      <c r="R23" s="23">
        <v>1.9756838905775076</v>
      </c>
      <c r="S23" s="23">
        <v>2.880658436213992</v>
      </c>
      <c r="T23" s="24">
        <f t="shared" si="5"/>
        <v>-0.31415544941380813</v>
      </c>
      <c r="U23" s="21" t="e">
        <f>#REF!</f>
        <v>#REF!</v>
      </c>
      <c r="V23" s="21" t="e">
        <f>#REF!</f>
        <v>#REF!</v>
      </c>
      <c r="W23" s="21" t="e">
        <f>#REF!</f>
        <v>#REF!</v>
      </c>
    </row>
    <row r="24" spans="2:23" ht="15" customHeight="1" x14ac:dyDescent="0.2">
      <c r="B24" s="25" t="s">
        <v>103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2:23" x14ac:dyDescent="0.2">
      <c r="B25" s="61"/>
      <c r="C25" s="61"/>
      <c r="D25" s="61"/>
      <c r="E25" s="61"/>
      <c r="F25" s="61"/>
      <c r="G25" s="61"/>
      <c r="H25" s="6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</row>
    <row r="26" spans="2:23" x14ac:dyDescent="0.2">
      <c r="B26" s="61"/>
      <c r="C26" s="61"/>
      <c r="D26" s="61"/>
      <c r="E26" s="61"/>
      <c r="F26" s="61"/>
      <c r="G26" s="61"/>
      <c r="H26" s="29" t="s">
        <v>47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</row>
    <row r="27" spans="2:23" x14ac:dyDescent="0.2">
      <c r="B27" s="61"/>
      <c r="C27" s="61"/>
      <c r="D27" s="61"/>
      <c r="E27" s="61"/>
      <c r="F27" s="61"/>
      <c r="G27" s="61"/>
      <c r="H27" s="6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</row>
    <row r="28" spans="2:23" x14ac:dyDescent="0.2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</row>
  </sheetData>
  <mergeCells count="10">
    <mergeCell ref="B24:W24"/>
    <mergeCell ref="B5:W5"/>
    <mergeCell ref="B6:B7"/>
    <mergeCell ref="C6:E6"/>
    <mergeCell ref="F6:H6"/>
    <mergeCell ref="I6:K6"/>
    <mergeCell ref="L6:N6"/>
    <mergeCell ref="O6:Q6"/>
    <mergeCell ref="R6:T6"/>
    <mergeCell ref="U6:W6"/>
  </mergeCells>
  <hyperlinks>
    <hyperlink ref="H26" location="INDICE!A1" tooltip="Ver Índice" display="Ver Índice"/>
  </hyperlinks>
  <printOptions horizontalCentered="1" verticalCentered="1"/>
  <pageMargins left="0.35" right="0.35" top="0.98425196850393704" bottom="0.98425196850393704" header="0" footer="0"/>
  <pageSetup paperSize="9" scale="71" orientation="landscape" horizontalDpi="1200" verticalDpi="1200" r:id="rId1"/>
  <headerFooter alignWithMargins="0"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perfilTurista</tipoInforme>
    <mes xmlns="f58ff5a6-252f-4ce0-9aec-4d01cb81bd09">diciembre</mes>
    <year xmlns="f58ff5a6-252f-4ce0-9aec-4d01cb81bd09">2015</year>
    <PublishingExpirationDate xmlns="http://schemas.microsoft.com/sharepoint/v3" xsi:nil="true"/>
    <mercado xmlns="f58ff5a6-252f-4ce0-9aec-4d01cb81bd09" xsi:nil="true"/>
    <PublishingStartDate xmlns="http://schemas.microsoft.com/sharepoint/v3">2016-11-01T00:00:00+00:00</PublishingStartDate>
    <_dlc_DocId xmlns="8b099203-c902-4a5b-992f-1f849b15ff82">Q5F7QW3RQ55V-2054-541</_dlc_DocId>
    <_dlc_DocIdUrl xmlns="8b099203-c902-4a5b-992f-1f849b15ff82">
      <Url>http://admin.webtenerife.com/es/investigacion/Situacion-turistica/zonas-turisticas-tenerife/_layouts/DocIdRedir.aspx?ID=Q5F7QW3RQ55V-2054-541</Url>
      <Description>Q5F7QW3RQ55V-2054-541</Description>
    </_dlc_DocIdUrl>
  </documentManagement>
</p:properties>
</file>

<file path=customXml/itemProps1.xml><?xml version="1.0" encoding="utf-8"?>
<ds:datastoreItem xmlns:ds="http://schemas.openxmlformats.org/officeDocument/2006/customXml" ds:itemID="{5AFFE7CB-B036-4789-9A8A-0F5B9A4B2960}"/>
</file>

<file path=customXml/itemProps2.xml><?xml version="1.0" encoding="utf-8"?>
<ds:datastoreItem xmlns:ds="http://schemas.openxmlformats.org/officeDocument/2006/customXml" ds:itemID="{4C30FE5C-7724-4F92-A14E-1105CA7AB58B}"/>
</file>

<file path=customXml/itemProps3.xml><?xml version="1.0" encoding="utf-8"?>
<ds:datastoreItem xmlns:ds="http://schemas.openxmlformats.org/officeDocument/2006/customXml" ds:itemID="{2A198265-1382-4A88-A4BD-0FD3B1F0B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23</vt:i4>
      </vt:variant>
    </vt:vector>
  </HeadingPairs>
  <TitlesOfParts>
    <vt:vector size="45" baseType="lpstr">
      <vt:lpstr>INDICE</vt:lpstr>
      <vt:lpstr>PAIS RESIDENCIA</vt:lpstr>
      <vt:lpstr>EDAD</vt:lpstr>
      <vt:lpstr>RENTA</vt:lpstr>
      <vt:lpstr>GRUPO</vt:lpstr>
      <vt:lpstr>GASTO</vt:lpstr>
      <vt:lpstr>REPETICION</vt:lpstr>
      <vt:lpstr>TIPO ALOJAMIENTO</vt:lpstr>
      <vt:lpstr>CATEG ALOJAMIENTO</vt:lpstr>
      <vt:lpstr>TIME SHARING-CASA PARTICULA</vt:lpstr>
      <vt:lpstr>ESTANCIA</vt:lpstr>
      <vt:lpstr>ZONA ALOJAMIENTO</vt:lpstr>
      <vt:lpstr>FORMULA CONTRATACION</vt:lpstr>
      <vt:lpstr>SERVICIOS CONTRATADOS</vt:lpstr>
      <vt:lpstr>TRANSFER</vt:lpstr>
      <vt:lpstr>USO COCHE</vt:lpstr>
      <vt:lpstr>INTERNET</vt:lpstr>
      <vt:lpstr>ACTIVIDADES</vt:lpstr>
      <vt:lpstr>EXCURSIONES</vt:lpstr>
      <vt:lpstr>MEDIO TRANSPORTE EXCUR</vt:lpstr>
      <vt:lpstr>MOTIVOS ELECCIÓN</vt:lpstr>
      <vt:lpstr>SATISFACCIÓN</vt:lpstr>
      <vt:lpstr>'MOTIVOS ELECCIÓN'!_GoBack</vt:lpstr>
      <vt:lpstr>ACTIVIDADES!Área_de_impresión</vt:lpstr>
      <vt:lpstr>'CATEG ALOJAMIENTO'!Área_de_impresión</vt:lpstr>
      <vt:lpstr>EDAD!Área_de_impresión</vt:lpstr>
      <vt:lpstr>ESTANCIA!Área_de_impresión</vt:lpstr>
      <vt:lpstr>EXCURSIONES!Área_de_impresión</vt:lpstr>
      <vt:lpstr>'FORMULA CONTRATACION'!Área_de_impresión</vt:lpstr>
      <vt:lpstr>GASTO!Área_de_impresión</vt:lpstr>
      <vt:lpstr>GRUPO!Área_de_impresión</vt:lpstr>
      <vt:lpstr>INDICE!Área_de_impresión</vt:lpstr>
      <vt:lpstr>INTERNET!Área_de_impresión</vt:lpstr>
      <vt:lpstr>'MEDIO TRANSPORTE EXCUR'!Área_de_impresión</vt:lpstr>
      <vt:lpstr>'MOTIVOS ELECCIÓN'!Área_de_impresión</vt:lpstr>
      <vt:lpstr>'PAIS RESIDENCIA'!Área_de_impresión</vt:lpstr>
      <vt:lpstr>RENTA!Área_de_impresión</vt:lpstr>
      <vt:lpstr>REPETICION!Área_de_impresión</vt:lpstr>
      <vt:lpstr>SATISFACCIÓN!Área_de_impresión</vt:lpstr>
      <vt:lpstr>'SERVICIOS CONTRATADOS'!Área_de_impresión</vt:lpstr>
      <vt:lpstr>'TIME SHARING-CASA PARTICULA'!Área_de_impresión</vt:lpstr>
      <vt:lpstr>'TIPO ALOJAMIENTO'!Área_de_impresión</vt:lpstr>
      <vt:lpstr>TRANSFER!Área_de_impresión</vt:lpstr>
      <vt:lpstr>'USO COCHE'!Área_de_impresión</vt:lpstr>
      <vt:lpstr>'ZONA ALOJAMIENTO'!Área_de_impresión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Encuesta de Turismo Receptivo de Tenerife Municipios Turísticos (año 2015)</dc:title>
  <dc:creator>Marjorie Perez Garcia</dc:creator>
  <cp:lastModifiedBy>Marjorie Perez Garcia</cp:lastModifiedBy>
  <dcterms:created xsi:type="dcterms:W3CDTF">2017-07-06T12:10:01Z</dcterms:created>
  <dcterms:modified xsi:type="dcterms:W3CDTF">2017-07-06T12:15:13Z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f40b4eb8-1534-471c-a3cf-12c0aa39a57f</vt:lpwstr>
  </property>
</Properties>
</file>